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486E495-2070-4F2E-BF9F-80FD58CD61EF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94" i="5" l="1"/>
  <c r="O94" i="5"/>
  <c r="H94" i="5"/>
  <c r="E94" i="5"/>
  <c r="C94" i="5"/>
  <c r="A94" i="5"/>
  <c r="S93" i="5"/>
  <c r="O93" i="5"/>
  <c r="H93" i="5"/>
  <c r="E93" i="5"/>
  <c r="C93" i="5"/>
  <c r="A93" i="5"/>
  <c r="S92" i="5"/>
  <c r="O92" i="5"/>
  <c r="H92" i="5"/>
  <c r="E92" i="5"/>
  <c r="C92" i="5"/>
  <c r="A92" i="5"/>
  <c r="S64" i="5" l="1"/>
  <c r="O64" i="5"/>
  <c r="H64" i="5"/>
  <c r="E64" i="5"/>
  <c r="C64" i="5"/>
  <c r="A64" i="5"/>
  <c r="C93" i="1"/>
  <c r="C92" i="1"/>
  <c r="C91" i="1"/>
  <c r="S39" i="5" l="1"/>
  <c r="O39" i="5"/>
  <c r="H39" i="5"/>
  <c r="E39" i="5"/>
  <c r="C39" i="5"/>
  <c r="A39" i="5"/>
  <c r="S56" i="5"/>
  <c r="O56" i="5"/>
  <c r="H56" i="5"/>
  <c r="E56" i="5"/>
  <c r="C56" i="5"/>
  <c r="A56" i="5"/>
  <c r="S47" i="5"/>
  <c r="O47" i="5"/>
  <c r="H47" i="5"/>
  <c r="E47" i="5"/>
  <c r="C47" i="5"/>
  <c r="A47" i="5"/>
  <c r="S46" i="5"/>
  <c r="O46" i="5"/>
  <c r="H46" i="5"/>
  <c r="E46" i="5"/>
  <c r="C46" i="5"/>
  <c r="A46" i="5"/>
  <c r="C63" i="1"/>
  <c r="C46" i="1"/>
  <c r="C45" i="1"/>
  <c r="C38" i="1"/>
  <c r="C55" i="1"/>
  <c r="S70" i="5" l="1"/>
  <c r="O70" i="5"/>
  <c r="H70" i="5"/>
  <c r="E70" i="5"/>
  <c r="C70" i="5"/>
  <c r="A70" i="5"/>
  <c r="C69" i="1"/>
  <c r="S72" i="5" l="1"/>
  <c r="O72" i="5"/>
  <c r="H72" i="5"/>
  <c r="E72" i="5"/>
  <c r="C72" i="5"/>
  <c r="A72" i="5"/>
  <c r="C71" i="1"/>
  <c r="S78" i="5" l="1"/>
  <c r="O78" i="5"/>
  <c r="H78" i="5"/>
  <c r="E78" i="5"/>
  <c r="C78" i="5"/>
  <c r="A78" i="5"/>
  <c r="C77" i="1"/>
  <c r="J503" i="5" l="1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S11" i="5" l="1"/>
  <c r="O11" i="5"/>
  <c r="H11" i="5"/>
  <c r="E11" i="5"/>
  <c r="C11" i="5"/>
  <c r="A11" i="5"/>
  <c r="C10" i="1"/>
  <c r="S171" i="5" l="1"/>
  <c r="O171" i="5"/>
  <c r="H171" i="5"/>
  <c r="E171" i="5"/>
  <c r="C171" i="5"/>
  <c r="A171" i="5"/>
  <c r="S170" i="5" l="1"/>
  <c r="O170" i="5"/>
  <c r="H170" i="5"/>
  <c r="E170" i="5"/>
  <c r="C170" i="5"/>
  <c r="A170" i="5"/>
  <c r="C169" i="1"/>
  <c r="C170" i="1"/>
  <c r="S175" i="5" l="1"/>
  <c r="O175" i="5"/>
  <c r="H175" i="5"/>
  <c r="E175" i="5"/>
  <c r="C175" i="5"/>
  <c r="A175" i="5"/>
  <c r="C174" i="1"/>
  <c r="S169" i="5" l="1"/>
  <c r="O169" i="5"/>
  <c r="H169" i="5"/>
  <c r="E169" i="5"/>
  <c r="C169" i="5"/>
  <c r="A169" i="5"/>
  <c r="C168" i="1"/>
  <c r="S168" i="5" l="1"/>
  <c r="O168" i="5"/>
  <c r="H168" i="5"/>
  <c r="E168" i="5"/>
  <c r="C168" i="5"/>
  <c r="A168" i="5"/>
  <c r="C167" i="1"/>
  <c r="S43" i="5" l="1"/>
  <c r="O43" i="5"/>
  <c r="H43" i="5"/>
  <c r="E43" i="5"/>
  <c r="C43" i="5"/>
  <c r="A43" i="5"/>
  <c r="C42" i="1"/>
  <c r="S42" i="5" l="1"/>
  <c r="O42" i="5"/>
  <c r="H42" i="5"/>
  <c r="E42" i="5"/>
  <c r="C42" i="5"/>
  <c r="A42" i="5"/>
  <c r="S55" i="5" l="1"/>
  <c r="O55" i="5"/>
  <c r="H55" i="5"/>
  <c r="E55" i="5"/>
  <c r="C55" i="5"/>
  <c r="A55" i="5"/>
  <c r="S108" i="5"/>
  <c r="O108" i="5"/>
  <c r="H108" i="5"/>
  <c r="E108" i="5"/>
  <c r="C108" i="5"/>
  <c r="A108" i="5"/>
  <c r="C54" i="1"/>
  <c r="C41" i="1"/>
  <c r="C107" i="1"/>
  <c r="S68" i="5" l="1"/>
  <c r="O68" i="5"/>
  <c r="H68" i="5"/>
  <c r="E68" i="5"/>
  <c r="C68" i="5"/>
  <c r="A68" i="5"/>
  <c r="S167" i="5" l="1"/>
  <c r="O167" i="5"/>
  <c r="H167" i="5"/>
  <c r="E167" i="5"/>
  <c r="C167" i="5"/>
  <c r="A167" i="5"/>
  <c r="O166" i="5"/>
  <c r="H166" i="5"/>
  <c r="E166" i="5"/>
  <c r="C166" i="5"/>
  <c r="A166" i="5"/>
  <c r="C166" i="1"/>
  <c r="C67" i="1"/>
  <c r="C165" i="1"/>
  <c r="S166" i="5"/>
  <c r="S165" i="5" l="1"/>
  <c r="O165" i="5"/>
  <c r="H165" i="5"/>
  <c r="E165" i="5"/>
  <c r="C165" i="5"/>
  <c r="A165" i="5"/>
  <c r="S164" i="5"/>
  <c r="O164" i="5"/>
  <c r="H164" i="5"/>
  <c r="E164" i="5"/>
  <c r="C164" i="5"/>
  <c r="A164" i="5"/>
  <c r="C163" i="1"/>
  <c r="C164" i="1"/>
  <c r="U162" i="5" l="1"/>
  <c r="U161" i="5"/>
  <c r="U155" i="5"/>
  <c r="U154" i="5"/>
  <c r="U139" i="5"/>
  <c r="U138" i="5"/>
  <c r="U137" i="5"/>
  <c r="U123" i="5"/>
  <c r="U122" i="5"/>
  <c r="U121" i="5"/>
  <c r="U120" i="5"/>
  <c r="U119" i="5"/>
  <c r="S163" i="5" l="1"/>
  <c r="O163" i="5"/>
  <c r="H163" i="5"/>
  <c r="E163" i="5"/>
  <c r="C163" i="5"/>
  <c r="A163" i="5"/>
  <c r="C162" i="1"/>
  <c r="S162" i="5" l="1"/>
  <c r="O162" i="5"/>
  <c r="H162" i="5"/>
  <c r="E162" i="5"/>
  <c r="C162" i="5"/>
  <c r="A162" i="5"/>
  <c r="C161" i="1"/>
  <c r="J489" i="5" l="1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S646" i="5" l="1"/>
  <c r="O646" i="5"/>
  <c r="J646" i="5"/>
  <c r="H646" i="5"/>
  <c r="E646" i="5"/>
  <c r="C646" i="5"/>
  <c r="A646" i="5"/>
  <c r="S645" i="5"/>
  <c r="O645" i="5"/>
  <c r="J645" i="5"/>
  <c r="H645" i="5"/>
  <c r="E645" i="5"/>
  <c r="C645" i="5"/>
  <c r="A645" i="5"/>
  <c r="O628" i="5"/>
  <c r="H628" i="5"/>
  <c r="E628" i="5"/>
  <c r="C628" i="5"/>
  <c r="A628" i="5"/>
  <c r="O627" i="5"/>
  <c r="H627" i="5"/>
  <c r="E627" i="5"/>
  <c r="C627" i="5"/>
  <c r="A627" i="5"/>
  <c r="S641" i="5"/>
  <c r="O641" i="5"/>
  <c r="H641" i="5"/>
  <c r="E641" i="5"/>
  <c r="C641" i="5"/>
  <c r="A641" i="5"/>
  <c r="S640" i="5"/>
  <c r="O640" i="5"/>
  <c r="H640" i="5"/>
  <c r="E640" i="5"/>
  <c r="C640" i="5"/>
  <c r="A640" i="5"/>
  <c r="S639" i="5"/>
  <c r="O639" i="5"/>
  <c r="H639" i="5"/>
  <c r="E639" i="5"/>
  <c r="C639" i="5"/>
  <c r="A639" i="5"/>
  <c r="S638" i="5"/>
  <c r="O638" i="5"/>
  <c r="H638" i="5"/>
  <c r="E638" i="5"/>
  <c r="C638" i="5"/>
  <c r="A638" i="5"/>
  <c r="J647" i="5" l="1"/>
  <c r="J648" i="5"/>
  <c r="J649" i="5"/>
  <c r="J642" i="5"/>
  <c r="J643" i="5"/>
  <c r="J644" i="5"/>
  <c r="J568" i="5"/>
  <c r="J569" i="5"/>
  <c r="J570" i="5"/>
  <c r="J571" i="5"/>
  <c r="J572" i="5"/>
  <c r="S654" i="5" l="1"/>
  <c r="O654" i="5"/>
  <c r="H654" i="5"/>
  <c r="E654" i="5"/>
  <c r="C654" i="5"/>
  <c r="A654" i="5"/>
  <c r="S653" i="5"/>
  <c r="O653" i="5"/>
  <c r="H653" i="5"/>
  <c r="E653" i="5"/>
  <c r="C653" i="5"/>
  <c r="A653" i="5"/>
  <c r="S652" i="5"/>
  <c r="O652" i="5"/>
  <c r="H652" i="5"/>
  <c r="E652" i="5"/>
  <c r="C652" i="5"/>
  <c r="A652" i="5"/>
  <c r="S651" i="5"/>
  <c r="O651" i="5"/>
  <c r="H651" i="5"/>
  <c r="E651" i="5"/>
  <c r="C651" i="5"/>
  <c r="A651" i="5"/>
  <c r="S650" i="5"/>
  <c r="O650" i="5"/>
  <c r="H650" i="5"/>
  <c r="E650" i="5"/>
  <c r="C650" i="5"/>
  <c r="A650" i="5"/>
  <c r="S649" i="5"/>
  <c r="O649" i="5"/>
  <c r="H649" i="5"/>
  <c r="E649" i="5"/>
  <c r="C649" i="5"/>
  <c r="A649" i="5"/>
  <c r="S648" i="5"/>
  <c r="O648" i="5"/>
  <c r="H648" i="5"/>
  <c r="E648" i="5"/>
  <c r="C648" i="5"/>
  <c r="A648" i="5"/>
  <c r="S647" i="5"/>
  <c r="O647" i="5"/>
  <c r="H647" i="5"/>
  <c r="E647" i="5"/>
  <c r="C647" i="5"/>
  <c r="A647" i="5"/>
  <c r="S644" i="5"/>
  <c r="O644" i="5"/>
  <c r="H644" i="5"/>
  <c r="E644" i="5"/>
  <c r="C644" i="5"/>
  <c r="A644" i="5"/>
  <c r="S643" i="5"/>
  <c r="O643" i="5"/>
  <c r="H643" i="5"/>
  <c r="E643" i="5"/>
  <c r="C643" i="5"/>
  <c r="A643" i="5"/>
  <c r="S642" i="5"/>
  <c r="O642" i="5"/>
  <c r="H642" i="5"/>
  <c r="E642" i="5"/>
  <c r="C642" i="5"/>
  <c r="A642" i="5"/>
  <c r="C271" i="1"/>
  <c r="C270" i="1"/>
  <c r="C269" i="1"/>
  <c r="S572" i="5" l="1"/>
  <c r="H572" i="5"/>
  <c r="E572" i="5"/>
  <c r="C572" i="5"/>
  <c r="A572" i="5"/>
  <c r="S571" i="5"/>
  <c r="H571" i="5"/>
  <c r="E571" i="5"/>
  <c r="C571" i="5"/>
  <c r="A571" i="5"/>
  <c r="S570" i="5"/>
  <c r="H570" i="5"/>
  <c r="E570" i="5"/>
  <c r="C570" i="5"/>
  <c r="A570" i="5"/>
  <c r="S569" i="5"/>
  <c r="H569" i="5"/>
  <c r="E569" i="5"/>
  <c r="C569" i="5"/>
  <c r="A569" i="5"/>
  <c r="S568" i="5"/>
  <c r="H568" i="5"/>
  <c r="E568" i="5"/>
  <c r="C568" i="5"/>
  <c r="A568" i="5"/>
  <c r="S516" i="5"/>
  <c r="O516" i="5"/>
  <c r="H516" i="5"/>
  <c r="E516" i="5"/>
  <c r="C516" i="5"/>
  <c r="A516" i="5"/>
  <c r="S515" i="5"/>
  <c r="O515" i="5"/>
  <c r="H515" i="5"/>
  <c r="E515" i="5"/>
  <c r="C515" i="5"/>
  <c r="A515" i="5"/>
  <c r="S514" i="5"/>
  <c r="O514" i="5"/>
  <c r="H514" i="5"/>
  <c r="E514" i="5"/>
  <c r="C514" i="5"/>
  <c r="A514" i="5"/>
  <c r="S513" i="5"/>
  <c r="O513" i="5"/>
  <c r="H513" i="5"/>
  <c r="E513" i="5"/>
  <c r="C513" i="5"/>
  <c r="A513" i="5"/>
  <c r="S512" i="5"/>
  <c r="O512" i="5"/>
  <c r="H512" i="5"/>
  <c r="E512" i="5"/>
  <c r="C512" i="5"/>
  <c r="A512" i="5"/>
  <c r="S511" i="5"/>
  <c r="O511" i="5"/>
  <c r="H511" i="5"/>
  <c r="E511" i="5"/>
  <c r="C511" i="5"/>
  <c r="A511" i="5"/>
  <c r="S510" i="5"/>
  <c r="O510" i="5"/>
  <c r="H510" i="5"/>
  <c r="E510" i="5"/>
  <c r="C510" i="5"/>
  <c r="A510" i="5"/>
  <c r="S509" i="5"/>
  <c r="O509" i="5"/>
  <c r="H509" i="5"/>
  <c r="E509" i="5"/>
  <c r="C509" i="5"/>
  <c r="A509" i="5"/>
  <c r="S508" i="5"/>
  <c r="O508" i="5"/>
  <c r="H508" i="5"/>
  <c r="E508" i="5"/>
  <c r="C508" i="5"/>
  <c r="A508" i="5"/>
  <c r="S507" i="5"/>
  <c r="O507" i="5"/>
  <c r="H507" i="5"/>
  <c r="E507" i="5"/>
  <c r="C507" i="5"/>
  <c r="A507" i="5"/>
  <c r="S506" i="5"/>
  <c r="O506" i="5"/>
  <c r="H506" i="5"/>
  <c r="E506" i="5"/>
  <c r="C506" i="5"/>
  <c r="A506" i="5"/>
  <c r="S505" i="5"/>
  <c r="O505" i="5"/>
  <c r="H505" i="5"/>
  <c r="E505" i="5"/>
  <c r="C505" i="5"/>
  <c r="A505" i="5"/>
  <c r="S504" i="5"/>
  <c r="O504" i="5"/>
  <c r="H504" i="5"/>
  <c r="E504" i="5"/>
  <c r="C504" i="5"/>
  <c r="A504" i="5"/>
  <c r="S503" i="5"/>
  <c r="O503" i="5"/>
  <c r="H503" i="5"/>
  <c r="E503" i="5"/>
  <c r="C503" i="5"/>
  <c r="A503" i="5"/>
  <c r="S502" i="5"/>
  <c r="O502" i="5"/>
  <c r="H502" i="5"/>
  <c r="S501" i="5"/>
  <c r="O501" i="5"/>
  <c r="H501" i="5"/>
  <c r="S500" i="5"/>
  <c r="O500" i="5"/>
  <c r="H500" i="5"/>
  <c r="S499" i="5"/>
  <c r="O499" i="5"/>
  <c r="H499" i="5"/>
  <c r="S498" i="5"/>
  <c r="O498" i="5"/>
  <c r="H498" i="5"/>
  <c r="S497" i="5"/>
  <c r="O497" i="5"/>
  <c r="H497" i="5"/>
  <c r="E497" i="5"/>
  <c r="C497" i="5"/>
  <c r="A497" i="5"/>
  <c r="S496" i="5"/>
  <c r="O496" i="5"/>
  <c r="H496" i="5"/>
  <c r="E496" i="5"/>
  <c r="C496" i="5"/>
  <c r="A496" i="5"/>
  <c r="S495" i="5"/>
  <c r="O495" i="5"/>
  <c r="H495" i="5"/>
  <c r="E495" i="5"/>
  <c r="C495" i="5"/>
  <c r="A495" i="5"/>
  <c r="S494" i="5"/>
  <c r="O494" i="5"/>
  <c r="H494" i="5"/>
  <c r="E494" i="5"/>
  <c r="C494" i="5"/>
  <c r="A494" i="5"/>
  <c r="S493" i="5"/>
  <c r="O493" i="5"/>
  <c r="H493" i="5"/>
  <c r="E493" i="5"/>
  <c r="C493" i="5"/>
  <c r="A493" i="5"/>
  <c r="S492" i="5"/>
  <c r="O492" i="5"/>
  <c r="H492" i="5"/>
  <c r="E492" i="5"/>
  <c r="C492" i="5"/>
  <c r="A492" i="5"/>
  <c r="S491" i="5"/>
  <c r="O491" i="5"/>
  <c r="H491" i="5"/>
  <c r="E491" i="5"/>
  <c r="C491" i="5"/>
  <c r="A491" i="5"/>
  <c r="S490" i="5"/>
  <c r="O490" i="5"/>
  <c r="H490" i="5"/>
  <c r="E490" i="5"/>
  <c r="C490" i="5"/>
  <c r="A490" i="5"/>
  <c r="S489" i="5"/>
  <c r="O489" i="5"/>
  <c r="H489" i="5"/>
  <c r="E489" i="5"/>
  <c r="C489" i="5"/>
  <c r="A489" i="5"/>
  <c r="O572" i="5"/>
  <c r="C237" i="1"/>
  <c r="C250" i="1"/>
  <c r="C240" i="1"/>
  <c r="O568" i="5"/>
  <c r="C238" i="1"/>
  <c r="O569" i="5"/>
  <c r="C239" i="1"/>
  <c r="O570" i="5"/>
  <c r="O571" i="5"/>
  <c r="J413" i="5" l="1"/>
  <c r="J412" i="5"/>
  <c r="J411" i="5"/>
  <c r="J410" i="5"/>
  <c r="J409" i="5"/>
  <c r="J408" i="5"/>
  <c r="J407" i="5"/>
  <c r="J406" i="5"/>
  <c r="J405" i="5"/>
  <c r="J404" i="5"/>
  <c r="J403" i="5"/>
  <c r="J402" i="5"/>
  <c r="J401" i="5"/>
  <c r="J400" i="5"/>
  <c r="S413" i="5"/>
  <c r="O413" i="5"/>
  <c r="H413" i="5"/>
  <c r="E413" i="5"/>
  <c r="C413" i="5"/>
  <c r="A413" i="5"/>
  <c r="S412" i="5"/>
  <c r="O412" i="5"/>
  <c r="H412" i="5"/>
  <c r="E412" i="5"/>
  <c r="C412" i="5"/>
  <c r="A412" i="5"/>
  <c r="S411" i="5"/>
  <c r="O411" i="5"/>
  <c r="H411" i="5"/>
  <c r="E411" i="5"/>
  <c r="C411" i="5"/>
  <c r="A411" i="5"/>
  <c r="S410" i="5"/>
  <c r="O410" i="5"/>
  <c r="H410" i="5"/>
  <c r="E410" i="5"/>
  <c r="C410" i="5"/>
  <c r="A410" i="5"/>
  <c r="S409" i="5"/>
  <c r="O409" i="5"/>
  <c r="H409" i="5"/>
  <c r="E409" i="5"/>
  <c r="C409" i="5"/>
  <c r="A409" i="5"/>
  <c r="S408" i="5"/>
  <c r="O408" i="5"/>
  <c r="H408" i="5"/>
  <c r="E408" i="5"/>
  <c r="C408" i="5"/>
  <c r="A408" i="5"/>
  <c r="S407" i="5"/>
  <c r="O407" i="5"/>
  <c r="H407" i="5"/>
  <c r="E407" i="5"/>
  <c r="C407" i="5"/>
  <c r="A407" i="5"/>
  <c r="S406" i="5"/>
  <c r="O406" i="5"/>
  <c r="H406" i="5"/>
  <c r="E406" i="5"/>
  <c r="C406" i="5"/>
  <c r="A406" i="5"/>
  <c r="S405" i="5"/>
  <c r="O405" i="5"/>
  <c r="H405" i="5"/>
  <c r="E405" i="5"/>
  <c r="C405" i="5"/>
  <c r="A405" i="5"/>
  <c r="S404" i="5"/>
  <c r="O404" i="5"/>
  <c r="H404" i="5"/>
  <c r="E404" i="5"/>
  <c r="C404" i="5"/>
  <c r="A404" i="5"/>
  <c r="S403" i="5"/>
  <c r="O403" i="5"/>
  <c r="H403" i="5"/>
  <c r="E403" i="5"/>
  <c r="C403" i="5"/>
  <c r="A403" i="5"/>
  <c r="S402" i="5"/>
  <c r="O402" i="5"/>
  <c r="H402" i="5"/>
  <c r="E402" i="5"/>
  <c r="C402" i="5"/>
  <c r="A402" i="5"/>
  <c r="S401" i="5"/>
  <c r="O401" i="5"/>
  <c r="H401" i="5"/>
  <c r="E401" i="5"/>
  <c r="C401" i="5"/>
  <c r="A401" i="5"/>
  <c r="S400" i="5"/>
  <c r="O400" i="5"/>
  <c r="H400" i="5"/>
  <c r="E400" i="5"/>
  <c r="C400" i="5"/>
  <c r="A400" i="5"/>
  <c r="C224" i="1"/>
  <c r="C223" i="1"/>
  <c r="J269" i="5" l="1"/>
  <c r="J270" i="5"/>
  <c r="J271" i="5"/>
  <c r="J272" i="5"/>
  <c r="J273" i="5"/>
  <c r="S273" i="5"/>
  <c r="H273" i="5"/>
  <c r="E273" i="5"/>
  <c r="C273" i="5"/>
  <c r="A273" i="5"/>
  <c r="S272" i="5"/>
  <c r="H272" i="5"/>
  <c r="E272" i="5"/>
  <c r="C272" i="5"/>
  <c r="A272" i="5"/>
  <c r="S271" i="5"/>
  <c r="H271" i="5"/>
  <c r="E271" i="5"/>
  <c r="C271" i="5"/>
  <c r="A271" i="5"/>
  <c r="S270" i="5"/>
  <c r="H270" i="5"/>
  <c r="E270" i="5"/>
  <c r="C270" i="5"/>
  <c r="A270" i="5"/>
  <c r="S269" i="5"/>
  <c r="H269" i="5"/>
  <c r="E269" i="5"/>
  <c r="C269" i="5"/>
  <c r="A269" i="5"/>
  <c r="O270" i="5"/>
  <c r="O272" i="5"/>
  <c r="O269" i="5"/>
  <c r="O273" i="5"/>
  <c r="O271" i="5"/>
  <c r="L328" i="5" l="1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J355" i="5"/>
  <c r="J356" i="5"/>
  <c r="J357" i="5"/>
  <c r="C196" i="1"/>
  <c r="K361" i="5" l="1"/>
  <c r="K362" i="5"/>
  <c r="K363" i="5"/>
  <c r="S161" i="5" l="1"/>
  <c r="O161" i="5"/>
  <c r="H161" i="5"/>
  <c r="E161" i="5"/>
  <c r="C161" i="5"/>
  <c r="A161" i="5"/>
  <c r="C160" i="1"/>
  <c r="S127" i="5" l="1"/>
  <c r="O127" i="5"/>
  <c r="H127" i="5"/>
  <c r="E127" i="5"/>
  <c r="C127" i="5"/>
  <c r="A127" i="5"/>
  <c r="S129" i="5"/>
  <c r="O129" i="5"/>
  <c r="H129" i="5"/>
  <c r="E129" i="5"/>
  <c r="C129" i="5"/>
  <c r="A129" i="5"/>
  <c r="S128" i="5"/>
  <c r="O128" i="5"/>
  <c r="H128" i="5"/>
  <c r="E128" i="5"/>
  <c r="C128" i="5"/>
  <c r="A128" i="5"/>
  <c r="C128" i="1"/>
  <c r="C127" i="1"/>
  <c r="C126" i="1"/>
  <c r="S136" i="5" l="1"/>
  <c r="O136" i="5"/>
  <c r="H136" i="5"/>
  <c r="E136" i="5"/>
  <c r="C136" i="5"/>
  <c r="A136" i="5"/>
  <c r="S135" i="5"/>
  <c r="O135" i="5"/>
  <c r="H135" i="5"/>
  <c r="E135" i="5"/>
  <c r="C135" i="5"/>
  <c r="A135" i="5"/>
  <c r="C135" i="1"/>
  <c r="C134" i="1"/>
  <c r="S160" i="5" l="1"/>
  <c r="H160" i="5"/>
  <c r="E160" i="5"/>
  <c r="C160" i="5"/>
  <c r="A160" i="5"/>
  <c r="O160" i="5"/>
  <c r="C159" i="1"/>
  <c r="S158" i="5" l="1"/>
  <c r="O158" i="5"/>
  <c r="H158" i="5"/>
  <c r="E158" i="5"/>
  <c r="C158" i="5"/>
  <c r="A158" i="5"/>
  <c r="S159" i="5"/>
  <c r="H159" i="5"/>
  <c r="E159" i="5"/>
  <c r="C159" i="5"/>
  <c r="A159" i="5"/>
  <c r="E5" i="4"/>
  <c r="D5" i="4"/>
  <c r="O159" i="5"/>
  <c r="C157" i="1"/>
  <c r="C158" i="1"/>
  <c r="S157" i="5" l="1"/>
  <c r="O157" i="5"/>
  <c r="H157" i="5"/>
  <c r="E157" i="5"/>
  <c r="C157" i="5"/>
  <c r="A157" i="5"/>
  <c r="E4" i="4"/>
  <c r="D4" i="4"/>
  <c r="S178" i="5"/>
  <c r="O178" i="5"/>
  <c r="H178" i="5"/>
  <c r="E178" i="5"/>
  <c r="C178" i="5"/>
  <c r="A178" i="5"/>
  <c r="S177" i="5"/>
  <c r="O177" i="5"/>
  <c r="H177" i="5"/>
  <c r="E177" i="5"/>
  <c r="C177" i="5"/>
  <c r="A177" i="5"/>
  <c r="S19" i="5"/>
  <c r="O19" i="5"/>
  <c r="H19" i="5"/>
  <c r="E19" i="5"/>
  <c r="C19" i="5"/>
  <c r="A19" i="5"/>
  <c r="S18" i="5"/>
  <c r="O18" i="5"/>
  <c r="H18" i="5"/>
  <c r="E18" i="5"/>
  <c r="C18" i="5"/>
  <c r="A18" i="5"/>
  <c r="C17" i="1"/>
  <c r="C18" i="1"/>
  <c r="C156" i="1"/>
  <c r="C177" i="1"/>
  <c r="C176" i="1"/>
  <c r="S156" i="5" l="1"/>
  <c r="O156" i="5"/>
  <c r="H156" i="5"/>
  <c r="E156" i="5"/>
  <c r="C156" i="5"/>
  <c r="A156" i="5"/>
  <c r="S154" i="5" l="1"/>
  <c r="O154" i="5"/>
  <c r="S155" i="5"/>
  <c r="O155" i="5"/>
  <c r="H155" i="5"/>
  <c r="E155" i="5"/>
  <c r="C155" i="5"/>
  <c r="A155" i="5"/>
  <c r="C154" i="1"/>
  <c r="C155" i="1"/>
  <c r="S176" i="5" l="1"/>
  <c r="O176" i="5"/>
  <c r="H176" i="5"/>
  <c r="E176" i="5"/>
  <c r="C176" i="5"/>
  <c r="A176" i="5"/>
  <c r="H154" i="5" l="1"/>
  <c r="E154" i="5"/>
  <c r="C154" i="5"/>
  <c r="A154" i="5"/>
  <c r="C153" i="1"/>
  <c r="C175" i="1"/>
  <c r="E3" i="4" l="1"/>
  <c r="D3" i="4"/>
  <c r="S153" i="5" l="1"/>
  <c r="O153" i="5"/>
  <c r="H153" i="5"/>
  <c r="E153" i="5"/>
  <c r="C153" i="5"/>
  <c r="A153" i="5"/>
  <c r="S152" i="5"/>
  <c r="O152" i="5"/>
  <c r="H152" i="5"/>
  <c r="E152" i="5"/>
  <c r="C152" i="5"/>
  <c r="A152" i="5"/>
  <c r="S151" i="5"/>
  <c r="O151" i="5"/>
  <c r="H151" i="5"/>
  <c r="E151" i="5"/>
  <c r="C151" i="5"/>
  <c r="A151" i="5"/>
  <c r="C152" i="1"/>
  <c r="S632" i="5" l="1"/>
  <c r="O632" i="5"/>
  <c r="H632" i="5"/>
  <c r="E632" i="5"/>
  <c r="C632" i="5"/>
  <c r="A632" i="5"/>
  <c r="S488" i="5"/>
  <c r="O488" i="5"/>
  <c r="H488" i="5"/>
  <c r="E488" i="5"/>
  <c r="C488" i="5"/>
  <c r="A488" i="5"/>
  <c r="S268" i="5"/>
  <c r="H268" i="5"/>
  <c r="E268" i="5"/>
  <c r="C268" i="5"/>
  <c r="A268" i="5"/>
  <c r="S262" i="5"/>
  <c r="J262" i="5"/>
  <c r="H262" i="5"/>
  <c r="E262" i="5"/>
  <c r="C262" i="5"/>
  <c r="A262" i="5"/>
  <c r="S243" i="5"/>
  <c r="H243" i="5"/>
  <c r="E243" i="5"/>
  <c r="C243" i="5"/>
  <c r="A243" i="5"/>
  <c r="S239" i="5"/>
  <c r="H239" i="5"/>
  <c r="E239" i="5"/>
  <c r="C239" i="5"/>
  <c r="A239" i="5"/>
  <c r="S224" i="5"/>
  <c r="J224" i="5"/>
  <c r="H224" i="5"/>
  <c r="E224" i="5"/>
  <c r="C224" i="5"/>
  <c r="A224" i="5"/>
  <c r="S220" i="5"/>
  <c r="J220" i="5"/>
  <c r="H220" i="5"/>
  <c r="E220" i="5"/>
  <c r="C220" i="5"/>
  <c r="A220" i="5"/>
  <c r="S201" i="5"/>
  <c r="H201" i="5"/>
  <c r="E201" i="5"/>
  <c r="C201" i="5"/>
  <c r="A201" i="5"/>
  <c r="S197" i="5"/>
  <c r="H197" i="5"/>
  <c r="E197" i="5"/>
  <c r="C197" i="5"/>
  <c r="A197" i="5"/>
  <c r="O197" i="5"/>
  <c r="O243" i="5"/>
  <c r="O268" i="5"/>
  <c r="O201" i="5"/>
  <c r="O239" i="5"/>
  <c r="O262" i="5"/>
  <c r="C151" i="1"/>
  <c r="O224" i="5"/>
  <c r="O220" i="5"/>
  <c r="C150" i="1"/>
  <c r="S150" i="5" l="1"/>
  <c r="H150" i="5"/>
  <c r="E150" i="5"/>
  <c r="C150" i="5"/>
  <c r="A150" i="5"/>
  <c r="S149" i="5"/>
  <c r="O149" i="5"/>
  <c r="H149" i="5"/>
  <c r="E149" i="5"/>
  <c r="C149" i="5"/>
  <c r="A149" i="5"/>
  <c r="O150" i="5"/>
  <c r="S658" i="5" l="1"/>
  <c r="O658" i="5"/>
  <c r="H658" i="5"/>
  <c r="E658" i="5"/>
  <c r="C658" i="5"/>
  <c r="A658" i="5"/>
  <c r="S657" i="5"/>
  <c r="O657" i="5"/>
  <c r="H657" i="5"/>
  <c r="E657" i="5"/>
  <c r="C657" i="5"/>
  <c r="A657" i="5"/>
  <c r="S656" i="5"/>
  <c r="O656" i="5"/>
  <c r="H656" i="5"/>
  <c r="E656" i="5"/>
  <c r="C656" i="5"/>
  <c r="A656" i="5"/>
  <c r="S655" i="5"/>
  <c r="O655" i="5"/>
  <c r="H655" i="5"/>
  <c r="E655" i="5"/>
  <c r="C655" i="5"/>
  <c r="A655" i="5"/>
  <c r="C149" i="1"/>
  <c r="C148" i="1"/>
  <c r="C274" i="1"/>
  <c r="C272" i="1"/>
  <c r="C275" i="1"/>
  <c r="C273" i="1"/>
  <c r="I100" i="5" l="1"/>
  <c r="S50" i="5" l="1"/>
  <c r="O50" i="5"/>
  <c r="H50" i="5"/>
  <c r="E50" i="5"/>
  <c r="C50" i="5"/>
  <c r="A50" i="5"/>
  <c r="S91" i="5"/>
  <c r="O91" i="5"/>
  <c r="H91" i="5"/>
  <c r="E91" i="5"/>
  <c r="C91" i="5"/>
  <c r="A91" i="5"/>
  <c r="C49" i="1"/>
  <c r="C90" i="1"/>
  <c r="S53" i="5" l="1"/>
  <c r="H53" i="5"/>
  <c r="E53" i="5"/>
  <c r="C53" i="5"/>
  <c r="A53" i="5"/>
  <c r="O53" i="5"/>
  <c r="S97" i="5" l="1"/>
  <c r="O97" i="5"/>
  <c r="H97" i="5"/>
  <c r="E97" i="5"/>
  <c r="C97" i="5"/>
  <c r="A97" i="5"/>
  <c r="C52" i="1"/>
  <c r="C96" i="1"/>
  <c r="O98" i="5" l="1"/>
  <c r="H98" i="5"/>
  <c r="E98" i="5"/>
  <c r="C98" i="5"/>
  <c r="A98" i="5"/>
  <c r="S98" i="5"/>
  <c r="C97" i="1"/>
  <c r="S148" i="5" l="1"/>
  <c r="O148" i="5"/>
  <c r="H148" i="5"/>
  <c r="E148" i="5"/>
  <c r="C148" i="5"/>
  <c r="A148" i="5"/>
  <c r="S147" i="5" l="1"/>
  <c r="O147" i="5"/>
  <c r="H147" i="5"/>
  <c r="E147" i="5"/>
  <c r="C147" i="5"/>
  <c r="A147" i="5"/>
  <c r="S146" i="5"/>
  <c r="O146" i="5"/>
  <c r="H146" i="5"/>
  <c r="E146" i="5"/>
  <c r="C146" i="5"/>
  <c r="A146" i="5"/>
  <c r="C147" i="1"/>
  <c r="C145" i="1"/>
  <c r="C146" i="1"/>
  <c r="S666" i="5" l="1"/>
  <c r="O666" i="5"/>
  <c r="H666" i="5"/>
  <c r="E666" i="5"/>
  <c r="C666" i="5"/>
  <c r="A666" i="5"/>
  <c r="S665" i="5"/>
  <c r="O665" i="5"/>
  <c r="H665" i="5"/>
  <c r="E665" i="5"/>
  <c r="C665" i="5"/>
  <c r="A665" i="5"/>
  <c r="S664" i="5"/>
  <c r="O664" i="5"/>
  <c r="H664" i="5"/>
  <c r="E664" i="5"/>
  <c r="C664" i="5"/>
  <c r="A664" i="5"/>
  <c r="S663" i="5"/>
  <c r="O663" i="5"/>
  <c r="H663" i="5"/>
  <c r="E663" i="5"/>
  <c r="C663" i="5"/>
  <c r="A663" i="5"/>
  <c r="I112" i="5" l="1"/>
  <c r="I113" i="5"/>
  <c r="S113" i="5"/>
  <c r="O113" i="5"/>
  <c r="H113" i="5"/>
  <c r="E113" i="5"/>
  <c r="C113" i="5"/>
  <c r="A113" i="5"/>
  <c r="S112" i="5"/>
  <c r="O112" i="5"/>
  <c r="H112" i="5"/>
  <c r="E112" i="5"/>
  <c r="C112" i="5"/>
  <c r="A112" i="5"/>
  <c r="C282" i="1"/>
  <c r="C111" i="1"/>
  <c r="C283" i="1"/>
  <c r="C112" i="1"/>
  <c r="C281" i="1"/>
  <c r="C280" i="1"/>
  <c r="S4" i="5" l="1"/>
  <c r="O4" i="5"/>
  <c r="H4" i="5"/>
  <c r="E4" i="5"/>
  <c r="C4" i="5"/>
  <c r="A4" i="5"/>
  <c r="S5" i="5"/>
  <c r="O5" i="5"/>
  <c r="H5" i="5"/>
  <c r="E5" i="5"/>
  <c r="C5" i="5"/>
  <c r="A5" i="5"/>
  <c r="C4" i="1"/>
  <c r="C3" i="1"/>
  <c r="S132" i="5" l="1"/>
  <c r="O132" i="5"/>
  <c r="H132" i="5"/>
  <c r="E132" i="5"/>
  <c r="C132" i="5"/>
  <c r="A132" i="5"/>
  <c r="C131" i="1"/>
  <c r="S145" i="5" l="1"/>
  <c r="O145" i="5"/>
  <c r="H145" i="5"/>
  <c r="E145" i="5"/>
  <c r="C145" i="5"/>
  <c r="A145" i="5"/>
  <c r="S144" i="5"/>
  <c r="O144" i="5"/>
  <c r="H144" i="5"/>
  <c r="E144" i="5"/>
  <c r="C144" i="5"/>
  <c r="A144" i="5"/>
  <c r="S105" i="5" l="1"/>
  <c r="S179" i="5"/>
  <c r="S174" i="5"/>
  <c r="S173" i="5"/>
  <c r="S172" i="5"/>
  <c r="S143" i="5"/>
  <c r="S142" i="5"/>
  <c r="S141" i="5"/>
  <c r="S140" i="5"/>
  <c r="S139" i="5"/>
  <c r="S138" i="5"/>
  <c r="S137" i="5"/>
  <c r="S134" i="5"/>
  <c r="S133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40" i="5"/>
  <c r="S339" i="5"/>
  <c r="S338" i="5"/>
  <c r="S337" i="5"/>
  <c r="S336" i="5"/>
  <c r="S335" i="5"/>
  <c r="S334" i="5"/>
  <c r="S333" i="5"/>
  <c r="S332" i="5"/>
  <c r="S331" i="5"/>
  <c r="S330" i="5"/>
  <c r="S329" i="5"/>
  <c r="S328" i="5"/>
  <c r="S327" i="5"/>
  <c r="S326" i="5"/>
  <c r="S325" i="5"/>
  <c r="S324" i="5"/>
  <c r="S323" i="5"/>
  <c r="S322" i="5"/>
  <c r="S321" i="5"/>
  <c r="S320" i="5"/>
  <c r="S319" i="5"/>
  <c r="S318" i="5"/>
  <c r="S317" i="5"/>
  <c r="S316" i="5"/>
  <c r="S315" i="5"/>
  <c r="S314" i="5"/>
  <c r="S313" i="5"/>
  <c r="S312" i="5"/>
  <c r="S311" i="5"/>
  <c r="S310" i="5"/>
  <c r="S309" i="5"/>
  <c r="S308" i="5"/>
  <c r="S307" i="5"/>
  <c r="S306" i="5"/>
  <c r="S305" i="5"/>
  <c r="S304" i="5"/>
  <c r="S303" i="5"/>
  <c r="S302" i="5"/>
  <c r="S301" i="5"/>
  <c r="S300" i="5"/>
  <c r="S299" i="5"/>
  <c r="S298" i="5"/>
  <c r="S297" i="5"/>
  <c r="S296" i="5"/>
  <c r="S295" i="5"/>
  <c r="S294" i="5"/>
  <c r="S293" i="5"/>
  <c r="S292" i="5"/>
  <c r="S291" i="5"/>
  <c r="S290" i="5"/>
  <c r="S289" i="5"/>
  <c r="S288" i="5"/>
  <c r="S287" i="5"/>
  <c r="S286" i="5"/>
  <c r="S285" i="5"/>
  <c r="S284" i="5"/>
  <c r="S283" i="5"/>
  <c r="S282" i="5"/>
  <c r="S281" i="5"/>
  <c r="S280" i="5"/>
  <c r="S279" i="5"/>
  <c r="S278" i="5"/>
  <c r="S277" i="5"/>
  <c r="S276" i="5"/>
  <c r="S275" i="5"/>
  <c r="S274" i="5"/>
  <c r="S267" i="5"/>
  <c r="S266" i="5"/>
  <c r="S265" i="5"/>
  <c r="S264" i="5"/>
  <c r="S263" i="5"/>
  <c r="S261" i="5"/>
  <c r="S260" i="5"/>
  <c r="S259" i="5"/>
  <c r="S258" i="5"/>
  <c r="S257" i="5"/>
  <c r="S256" i="5"/>
  <c r="S255" i="5"/>
  <c r="S254" i="5"/>
  <c r="S253" i="5"/>
  <c r="S252" i="5"/>
  <c r="S251" i="5"/>
  <c r="S250" i="5"/>
  <c r="S249" i="5"/>
  <c r="S248" i="5"/>
  <c r="S247" i="5"/>
  <c r="S246" i="5"/>
  <c r="S245" i="5"/>
  <c r="S244" i="5"/>
  <c r="S242" i="5"/>
  <c r="S241" i="5"/>
  <c r="S240" i="5"/>
  <c r="S238" i="5"/>
  <c r="S237" i="5"/>
  <c r="S236" i="5"/>
  <c r="S235" i="5"/>
  <c r="S234" i="5"/>
  <c r="S233" i="5"/>
  <c r="S232" i="5"/>
  <c r="S231" i="5"/>
  <c r="S230" i="5"/>
  <c r="S229" i="5"/>
  <c r="S228" i="5"/>
  <c r="S227" i="5"/>
  <c r="S226" i="5"/>
  <c r="S225" i="5"/>
  <c r="S223" i="5"/>
  <c r="S222" i="5"/>
  <c r="S221" i="5"/>
  <c r="S219" i="5"/>
  <c r="S218" i="5"/>
  <c r="S217" i="5"/>
  <c r="S216" i="5"/>
  <c r="S215" i="5"/>
  <c r="S214" i="5"/>
  <c r="S213" i="5"/>
  <c r="S212" i="5"/>
  <c r="S211" i="5"/>
  <c r="S210" i="5"/>
  <c r="S209" i="5"/>
  <c r="S208" i="5"/>
  <c r="S207" i="5"/>
  <c r="S206" i="5"/>
  <c r="S205" i="5"/>
  <c r="S204" i="5"/>
  <c r="S203" i="5"/>
  <c r="S202" i="5"/>
  <c r="S200" i="5"/>
  <c r="S199" i="5"/>
  <c r="S198" i="5"/>
  <c r="S196" i="5"/>
  <c r="S364" i="5"/>
  <c r="S363" i="5"/>
  <c r="S362" i="5"/>
  <c r="S361" i="5"/>
  <c r="S360" i="5"/>
  <c r="S359" i="5"/>
  <c r="S358" i="5"/>
  <c r="S357" i="5"/>
  <c r="O142" i="5"/>
  <c r="H142" i="5"/>
  <c r="E142" i="5"/>
  <c r="C142" i="5"/>
  <c r="A142" i="5"/>
  <c r="C143" i="1"/>
  <c r="C144" i="1"/>
  <c r="C142" i="1"/>
  <c r="O143" i="5" l="1"/>
  <c r="H143" i="5" l="1"/>
  <c r="E143" i="5"/>
  <c r="C143" i="5"/>
  <c r="A143" i="5"/>
  <c r="C141" i="1"/>
  <c r="O141" i="5" l="1"/>
  <c r="H141" i="5"/>
  <c r="E141" i="5"/>
  <c r="C141" i="5"/>
  <c r="A141" i="5"/>
  <c r="S90" i="5" l="1"/>
  <c r="O90" i="5"/>
  <c r="H90" i="5"/>
  <c r="E90" i="5"/>
  <c r="C90" i="5"/>
  <c r="A90" i="5"/>
  <c r="C89" i="1"/>
  <c r="C140" i="1"/>
  <c r="I52" i="5" l="1"/>
  <c r="S52" i="5"/>
  <c r="H52" i="5"/>
  <c r="E52" i="5"/>
  <c r="C52" i="5"/>
  <c r="A52" i="5"/>
  <c r="C51" i="1"/>
  <c r="O52" i="5"/>
  <c r="S51" i="5" l="1"/>
  <c r="O51" i="5"/>
  <c r="H51" i="5"/>
  <c r="E51" i="5"/>
  <c r="C51" i="5"/>
  <c r="A51" i="5"/>
  <c r="S100" i="5" l="1"/>
  <c r="O100" i="5"/>
  <c r="H100" i="5"/>
  <c r="E100" i="5"/>
  <c r="C100" i="5"/>
  <c r="A100" i="5"/>
  <c r="C50" i="1"/>
  <c r="S101" i="5" l="1"/>
  <c r="O101" i="5"/>
  <c r="H101" i="5"/>
  <c r="E101" i="5"/>
  <c r="C101" i="5"/>
  <c r="A101" i="5"/>
  <c r="C99" i="1"/>
  <c r="S62" i="5" l="1"/>
  <c r="O62" i="5"/>
  <c r="H62" i="5"/>
  <c r="E62" i="5"/>
  <c r="C62" i="5"/>
  <c r="A62" i="5"/>
  <c r="S61" i="5"/>
  <c r="O61" i="5"/>
  <c r="H61" i="5"/>
  <c r="E61" i="5"/>
  <c r="C61" i="5"/>
  <c r="A61" i="5"/>
  <c r="C60" i="1"/>
  <c r="C61" i="1"/>
  <c r="C100" i="1"/>
  <c r="S80" i="5" l="1"/>
  <c r="O80" i="5"/>
  <c r="H80" i="5"/>
  <c r="E80" i="5"/>
  <c r="C80" i="5"/>
  <c r="A80" i="5"/>
  <c r="S87" i="5" l="1"/>
  <c r="O87" i="5"/>
  <c r="H87" i="5"/>
  <c r="E87" i="5"/>
  <c r="C87" i="5"/>
  <c r="A87" i="5"/>
  <c r="S85" i="5"/>
  <c r="O85" i="5"/>
  <c r="H85" i="5"/>
  <c r="E85" i="5"/>
  <c r="C85" i="5"/>
  <c r="A85" i="5"/>
  <c r="C85" i="1"/>
  <c r="C86" i="1"/>
  <c r="C79" i="1"/>
  <c r="S96" i="5" l="1"/>
  <c r="O96" i="5"/>
  <c r="H96" i="5"/>
  <c r="E96" i="5"/>
  <c r="C96" i="5"/>
  <c r="A96" i="5"/>
  <c r="C95" i="1"/>
  <c r="S111" i="5" l="1"/>
  <c r="O111" i="5"/>
  <c r="H111" i="5"/>
  <c r="E111" i="5"/>
  <c r="C111" i="5"/>
  <c r="A111" i="5"/>
  <c r="O105" i="5" l="1"/>
  <c r="H105" i="5"/>
  <c r="E105" i="5"/>
  <c r="C105" i="5"/>
  <c r="A105" i="5"/>
  <c r="C110" i="1"/>
  <c r="C104" i="1"/>
  <c r="S104" i="5" l="1"/>
  <c r="O104" i="5"/>
  <c r="H104" i="5"/>
  <c r="E104" i="5"/>
  <c r="C104" i="5"/>
  <c r="A104" i="5"/>
  <c r="C102" i="1"/>
  <c r="S89" i="5" l="1"/>
  <c r="O89" i="5"/>
  <c r="H89" i="5"/>
  <c r="E89" i="5"/>
  <c r="C89" i="5"/>
  <c r="A89" i="5"/>
  <c r="S76" i="5" l="1"/>
  <c r="O76" i="5"/>
  <c r="H76" i="5"/>
  <c r="E76" i="5"/>
  <c r="C76" i="5"/>
  <c r="A76" i="5"/>
  <c r="S77" i="5"/>
  <c r="O77" i="5"/>
  <c r="H77" i="5"/>
  <c r="E77" i="5"/>
  <c r="C77" i="5"/>
  <c r="A77" i="5"/>
  <c r="C88" i="1"/>
  <c r="C76" i="1"/>
  <c r="S41" i="5" l="1"/>
  <c r="O41" i="5"/>
  <c r="H41" i="5"/>
  <c r="E41" i="5"/>
  <c r="C41" i="5"/>
  <c r="A41" i="5"/>
  <c r="C75" i="1"/>
  <c r="C40" i="1"/>
  <c r="S82" i="5" l="1"/>
  <c r="O82" i="5"/>
  <c r="H82" i="5"/>
  <c r="E82" i="5"/>
  <c r="C82" i="5"/>
  <c r="A82" i="5"/>
  <c r="C81" i="1"/>
  <c r="S58" i="5" l="1"/>
  <c r="O58" i="5"/>
  <c r="H58" i="5"/>
  <c r="E58" i="5"/>
  <c r="C58" i="5"/>
  <c r="A58" i="5"/>
  <c r="S45" i="5" l="1"/>
  <c r="O45" i="5"/>
  <c r="H45" i="5"/>
  <c r="E45" i="5"/>
  <c r="C45" i="5"/>
  <c r="A45" i="5"/>
  <c r="C57" i="1"/>
  <c r="C68" i="1"/>
  <c r="S106" i="5" l="1"/>
  <c r="O106" i="5"/>
  <c r="H106" i="5"/>
  <c r="E106" i="5"/>
  <c r="C106" i="5"/>
  <c r="A106" i="5"/>
  <c r="S74" i="5"/>
  <c r="O74" i="5"/>
  <c r="H74" i="5"/>
  <c r="E74" i="5"/>
  <c r="C74" i="5"/>
  <c r="A74" i="5"/>
  <c r="C105" i="1"/>
  <c r="C44" i="1"/>
  <c r="H140" i="5" l="1"/>
  <c r="E140" i="5"/>
  <c r="C140" i="5"/>
  <c r="A140" i="5"/>
  <c r="O140" i="5"/>
  <c r="C73" i="1"/>
  <c r="C139" i="1"/>
  <c r="B7" i="9" l="1"/>
  <c r="S25" i="5" l="1"/>
  <c r="O25" i="5"/>
  <c r="H25" i="5"/>
  <c r="E25" i="5"/>
  <c r="C25" i="5"/>
  <c r="A25" i="5"/>
  <c r="S24" i="5"/>
  <c r="O24" i="5"/>
  <c r="H24" i="5"/>
  <c r="E24" i="5"/>
  <c r="C24" i="5"/>
  <c r="A24" i="5"/>
  <c r="S23" i="5"/>
  <c r="O23" i="5"/>
  <c r="H23" i="5"/>
  <c r="E23" i="5"/>
  <c r="C23" i="5"/>
  <c r="A23" i="5"/>
  <c r="S22" i="5"/>
  <c r="O22" i="5"/>
  <c r="H22" i="5"/>
  <c r="E22" i="5"/>
  <c r="C22" i="5"/>
  <c r="A22" i="5"/>
  <c r="S21" i="5"/>
  <c r="O21" i="5"/>
  <c r="H21" i="5"/>
  <c r="E21" i="5"/>
  <c r="C21" i="5"/>
  <c r="A21" i="5"/>
  <c r="S20" i="5"/>
  <c r="O20" i="5"/>
  <c r="H20" i="5"/>
  <c r="E20" i="5"/>
  <c r="C20" i="5"/>
  <c r="A20" i="5"/>
  <c r="C20" i="1"/>
  <c r="C21" i="1"/>
  <c r="C22" i="1"/>
  <c r="C23" i="1"/>
  <c r="C19" i="1"/>
  <c r="C24" i="1"/>
  <c r="O174" i="5" l="1"/>
  <c r="H174" i="5"/>
  <c r="E174" i="5"/>
  <c r="C174" i="5"/>
  <c r="A174" i="5"/>
  <c r="O173" i="5"/>
  <c r="H173" i="5"/>
  <c r="E173" i="5"/>
  <c r="C173" i="5"/>
  <c r="A173" i="5"/>
  <c r="C172" i="1"/>
  <c r="C173" i="1"/>
  <c r="O172" i="5" l="1"/>
  <c r="H172" i="5"/>
  <c r="E172" i="5"/>
  <c r="C172" i="5"/>
  <c r="A172" i="5"/>
  <c r="O139" i="5" l="1"/>
  <c r="H139" i="5"/>
  <c r="E139" i="5"/>
  <c r="C139" i="5"/>
  <c r="A139" i="5"/>
  <c r="O138" i="5"/>
  <c r="H138" i="5"/>
  <c r="E138" i="5"/>
  <c r="C138" i="5"/>
  <c r="A138" i="5"/>
  <c r="O137" i="5"/>
  <c r="H137" i="5"/>
  <c r="E137" i="5"/>
  <c r="C137" i="5"/>
  <c r="A137" i="5"/>
  <c r="C171" i="1"/>
  <c r="C137" i="1"/>
  <c r="C138" i="1"/>
  <c r="O134" i="5" l="1"/>
  <c r="H134" i="5"/>
  <c r="E134" i="5"/>
  <c r="C134" i="5"/>
  <c r="A134" i="5"/>
  <c r="O133" i="5"/>
  <c r="H133" i="5"/>
  <c r="E133" i="5"/>
  <c r="C133" i="5"/>
  <c r="A133" i="5"/>
  <c r="C133" i="1"/>
  <c r="C136" i="1"/>
  <c r="S131" i="5" l="1"/>
  <c r="O131" i="5"/>
  <c r="H131" i="5"/>
  <c r="E131" i="5"/>
  <c r="C131" i="5"/>
  <c r="A131" i="5"/>
  <c r="S130" i="5"/>
  <c r="O130" i="5"/>
  <c r="H130" i="5"/>
  <c r="E130" i="5"/>
  <c r="C130" i="5"/>
  <c r="A130" i="5"/>
  <c r="C130" i="1"/>
  <c r="C132" i="1"/>
  <c r="S120" i="5" l="1"/>
  <c r="O120" i="5"/>
  <c r="H120" i="5"/>
  <c r="E120" i="5"/>
  <c r="C120" i="5"/>
  <c r="A120" i="5"/>
  <c r="C129" i="1"/>
  <c r="C119" i="1"/>
  <c r="L367" i="5" l="1"/>
  <c r="I34" i="5" l="1"/>
  <c r="S126" i="5" l="1"/>
  <c r="H126" i="5"/>
  <c r="E126" i="5"/>
  <c r="C126" i="5"/>
  <c r="A126" i="5"/>
  <c r="O126" i="5"/>
  <c r="C125" i="1"/>
  <c r="O124" i="5" l="1"/>
  <c r="S124" i="5"/>
  <c r="H124" i="5"/>
  <c r="E124" i="5"/>
  <c r="A124" i="5"/>
  <c r="C124" i="5"/>
  <c r="E2" i="4"/>
  <c r="D2" i="4"/>
  <c r="S125" i="5"/>
  <c r="H125" i="5"/>
  <c r="E125" i="5"/>
  <c r="C125" i="5"/>
  <c r="A125" i="5"/>
  <c r="O125" i="5"/>
  <c r="C124" i="1"/>
  <c r="C123" i="1"/>
  <c r="S34" i="5" l="1"/>
  <c r="O34" i="5"/>
  <c r="H34" i="5"/>
  <c r="E34" i="5"/>
  <c r="C34" i="5"/>
  <c r="A34" i="5"/>
  <c r="J274" i="5" l="1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C33" i="1"/>
  <c r="J238" i="5" l="1"/>
  <c r="J239" i="5" s="1"/>
  <c r="H238" i="5"/>
  <c r="E238" i="5"/>
  <c r="C238" i="5"/>
  <c r="A238" i="5"/>
  <c r="J237" i="5"/>
  <c r="H237" i="5"/>
  <c r="E237" i="5"/>
  <c r="C237" i="5"/>
  <c r="A237" i="5"/>
  <c r="J225" i="5"/>
  <c r="J226" i="5"/>
  <c r="J227" i="5"/>
  <c r="J228" i="5"/>
  <c r="J229" i="5"/>
  <c r="J230" i="5"/>
  <c r="J231" i="5"/>
  <c r="J232" i="5"/>
  <c r="J233" i="5"/>
  <c r="H233" i="5"/>
  <c r="E233" i="5"/>
  <c r="C233" i="5"/>
  <c r="A233" i="5"/>
  <c r="H232" i="5"/>
  <c r="E232" i="5"/>
  <c r="C232" i="5"/>
  <c r="A232" i="5"/>
  <c r="H231" i="5"/>
  <c r="E231" i="5"/>
  <c r="C231" i="5"/>
  <c r="A231" i="5"/>
  <c r="H230" i="5"/>
  <c r="E230" i="5"/>
  <c r="C230" i="5"/>
  <c r="A230" i="5"/>
  <c r="O230" i="5"/>
  <c r="O237" i="5"/>
  <c r="O233" i="5"/>
  <c r="O232" i="5"/>
  <c r="O231" i="5"/>
  <c r="O238" i="5"/>
  <c r="J240" i="5" l="1"/>
  <c r="J241" i="5"/>
  <c r="J242" i="5"/>
  <c r="J243" i="5" s="1"/>
  <c r="J234" i="5"/>
  <c r="J235" i="5"/>
  <c r="J236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1" i="5"/>
  <c r="J222" i="5"/>
  <c r="J223" i="5"/>
  <c r="J437" i="5" l="1"/>
  <c r="J438" i="5"/>
  <c r="J439" i="5"/>
  <c r="J440" i="5"/>
  <c r="J441" i="5"/>
  <c r="J431" i="5"/>
  <c r="J430" i="5"/>
  <c r="J429" i="5"/>
  <c r="J428" i="5"/>
  <c r="J427" i="5"/>
  <c r="J426" i="5"/>
  <c r="J425" i="5"/>
  <c r="J424" i="5"/>
  <c r="J423" i="5"/>
  <c r="J244" i="5" l="1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3" i="5"/>
  <c r="J264" i="5"/>
  <c r="J265" i="5"/>
  <c r="S17" i="5" l="1"/>
  <c r="O17" i="5"/>
  <c r="H17" i="5"/>
  <c r="E17" i="5"/>
  <c r="C17" i="5"/>
  <c r="A17" i="5"/>
  <c r="S16" i="5"/>
  <c r="O16" i="5"/>
  <c r="H16" i="5"/>
  <c r="E16" i="5"/>
  <c r="C16" i="5"/>
  <c r="A16" i="5"/>
  <c r="S10" i="5"/>
  <c r="O10" i="5"/>
  <c r="H10" i="5"/>
  <c r="E10" i="5"/>
  <c r="C10" i="5"/>
  <c r="A10" i="5"/>
  <c r="S9" i="5"/>
  <c r="O9" i="5"/>
  <c r="H9" i="5"/>
  <c r="E9" i="5"/>
  <c r="C9" i="5"/>
  <c r="A9" i="5"/>
  <c r="C8" i="1"/>
  <c r="C15" i="1"/>
  <c r="C9" i="1"/>
  <c r="C16" i="1"/>
  <c r="S123" i="5" l="1"/>
  <c r="O123" i="5"/>
  <c r="H123" i="5"/>
  <c r="E123" i="5"/>
  <c r="C123" i="5"/>
  <c r="A123" i="5"/>
  <c r="S122" i="5" l="1"/>
  <c r="O122" i="5"/>
  <c r="H122" i="5"/>
  <c r="E122" i="5"/>
  <c r="C122" i="5"/>
  <c r="A122" i="5"/>
  <c r="C122" i="1"/>
  <c r="S121" i="5" l="1"/>
  <c r="O121" i="5"/>
  <c r="H121" i="5"/>
  <c r="E121" i="5"/>
  <c r="C121" i="5"/>
  <c r="A121" i="5"/>
  <c r="C121" i="1"/>
  <c r="J539" i="5" l="1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C120" i="1"/>
  <c r="O613" i="5" l="1"/>
  <c r="A608" i="5" l="1"/>
  <c r="C608" i="5"/>
  <c r="E608" i="5"/>
  <c r="H608" i="5"/>
  <c r="O608" i="5"/>
  <c r="S608" i="5"/>
  <c r="J596" i="5" l="1"/>
  <c r="J597" i="5"/>
  <c r="J598" i="5"/>
  <c r="J599" i="5"/>
  <c r="J600" i="5"/>
  <c r="L368" i="5" l="1"/>
  <c r="L369" i="5"/>
  <c r="S524" i="5"/>
  <c r="O524" i="5"/>
  <c r="H524" i="5"/>
  <c r="E524" i="5"/>
  <c r="C524" i="5"/>
  <c r="A524" i="5"/>
  <c r="S521" i="5"/>
  <c r="O521" i="5"/>
  <c r="H521" i="5"/>
  <c r="E521" i="5"/>
  <c r="C521" i="5"/>
  <c r="A521" i="5"/>
  <c r="S520" i="5"/>
  <c r="O520" i="5"/>
  <c r="H520" i="5"/>
  <c r="E520" i="5"/>
  <c r="C520" i="5"/>
  <c r="A520" i="5"/>
  <c r="S523" i="5"/>
  <c r="O523" i="5"/>
  <c r="H523" i="5"/>
  <c r="E523" i="5"/>
  <c r="C523" i="5"/>
  <c r="A523" i="5"/>
  <c r="S487" i="5"/>
  <c r="O487" i="5"/>
  <c r="H487" i="5"/>
  <c r="E487" i="5"/>
  <c r="C487" i="5"/>
  <c r="A487" i="5"/>
  <c r="S486" i="5"/>
  <c r="O486" i="5"/>
  <c r="H486" i="5"/>
  <c r="E486" i="5"/>
  <c r="C486" i="5"/>
  <c r="A486" i="5"/>
  <c r="S482" i="5"/>
  <c r="O482" i="5"/>
  <c r="H482" i="5"/>
  <c r="E482" i="5"/>
  <c r="C482" i="5"/>
  <c r="A482" i="5"/>
  <c r="S481" i="5"/>
  <c r="O481" i="5"/>
  <c r="H481" i="5"/>
  <c r="E481" i="5"/>
  <c r="C481" i="5"/>
  <c r="A481" i="5"/>
  <c r="S480" i="5"/>
  <c r="O480" i="5"/>
  <c r="H480" i="5"/>
  <c r="E480" i="5"/>
  <c r="C480" i="5"/>
  <c r="A480" i="5"/>
  <c r="S479" i="5"/>
  <c r="O479" i="5"/>
  <c r="H479" i="5"/>
  <c r="E479" i="5"/>
  <c r="C479" i="5"/>
  <c r="A479" i="5"/>
  <c r="S15" i="5" l="1"/>
  <c r="O15" i="5"/>
  <c r="H15" i="5"/>
  <c r="E15" i="5"/>
  <c r="C15" i="5"/>
  <c r="A15" i="5"/>
  <c r="S14" i="5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S6" i="5"/>
  <c r="O6" i="5"/>
  <c r="H6" i="5"/>
  <c r="E6" i="5"/>
  <c r="C6" i="5"/>
  <c r="A6" i="5"/>
  <c r="S119" i="5"/>
  <c r="O119" i="5"/>
  <c r="H119" i="5"/>
  <c r="E119" i="5"/>
  <c r="C119" i="5"/>
  <c r="A119" i="5"/>
  <c r="J464" i="5"/>
  <c r="J463" i="5" s="1"/>
  <c r="J462" i="5" s="1"/>
  <c r="J461" i="5" s="1"/>
  <c r="C14" i="1"/>
  <c r="C5" i="1"/>
  <c r="C118" i="1"/>
  <c r="C7" i="1"/>
  <c r="C13" i="1"/>
  <c r="C12" i="1"/>
  <c r="C6" i="1"/>
  <c r="L442" i="5" l="1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S450" i="5"/>
  <c r="O450" i="5"/>
  <c r="H450" i="5"/>
  <c r="E450" i="5"/>
  <c r="C450" i="5"/>
  <c r="A450" i="5"/>
  <c r="S449" i="5"/>
  <c r="O449" i="5"/>
  <c r="H449" i="5"/>
  <c r="E449" i="5"/>
  <c r="C449" i="5"/>
  <c r="A449" i="5"/>
  <c r="S448" i="5"/>
  <c r="O448" i="5"/>
  <c r="H448" i="5"/>
  <c r="E448" i="5"/>
  <c r="C448" i="5"/>
  <c r="A448" i="5"/>
  <c r="S447" i="5"/>
  <c r="O447" i="5"/>
  <c r="H447" i="5"/>
  <c r="E447" i="5"/>
  <c r="C447" i="5"/>
  <c r="A447" i="5"/>
  <c r="K386" i="5" l="1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S394" i="5"/>
  <c r="O394" i="5"/>
  <c r="H394" i="5"/>
  <c r="E394" i="5"/>
  <c r="C394" i="5"/>
  <c r="A394" i="5"/>
  <c r="S393" i="5"/>
  <c r="O393" i="5"/>
  <c r="H393" i="5"/>
  <c r="E393" i="5"/>
  <c r="C393" i="5"/>
  <c r="A393" i="5"/>
  <c r="S392" i="5"/>
  <c r="O392" i="5"/>
  <c r="H392" i="5"/>
  <c r="E392" i="5"/>
  <c r="C392" i="5"/>
  <c r="A392" i="5"/>
  <c r="S391" i="5"/>
  <c r="O391" i="5"/>
  <c r="H391" i="5"/>
  <c r="E391" i="5"/>
  <c r="C391" i="5"/>
  <c r="A391" i="5"/>
  <c r="O345" i="5" l="1"/>
  <c r="H345" i="5"/>
  <c r="E345" i="5"/>
  <c r="C345" i="5"/>
  <c r="A345" i="5"/>
  <c r="O344" i="5"/>
  <c r="H344" i="5"/>
  <c r="E344" i="5"/>
  <c r="C344" i="5"/>
  <c r="A344" i="5"/>
  <c r="O343" i="5"/>
  <c r="H343" i="5"/>
  <c r="E343" i="5"/>
  <c r="C343" i="5"/>
  <c r="A343" i="5"/>
  <c r="O342" i="5"/>
  <c r="H342" i="5"/>
  <c r="E342" i="5"/>
  <c r="C342" i="5"/>
  <c r="A342" i="5"/>
  <c r="O341" i="5"/>
  <c r="H341" i="5"/>
  <c r="E341" i="5"/>
  <c r="C341" i="5"/>
  <c r="A341" i="5"/>
  <c r="O327" i="5"/>
  <c r="H327" i="5"/>
  <c r="E327" i="5"/>
  <c r="C327" i="5"/>
  <c r="A327" i="5"/>
  <c r="O326" i="5"/>
  <c r="H326" i="5"/>
  <c r="E326" i="5"/>
  <c r="C326" i="5"/>
  <c r="A326" i="5"/>
  <c r="O325" i="5"/>
  <c r="H325" i="5"/>
  <c r="E325" i="5"/>
  <c r="C325" i="5"/>
  <c r="A325" i="5"/>
  <c r="O324" i="5"/>
  <c r="H324" i="5"/>
  <c r="E324" i="5"/>
  <c r="C324" i="5"/>
  <c r="A324" i="5"/>
  <c r="O323" i="5"/>
  <c r="H323" i="5"/>
  <c r="E323" i="5"/>
  <c r="C323" i="5"/>
  <c r="A323" i="5"/>
  <c r="O309" i="5"/>
  <c r="H309" i="5"/>
  <c r="E309" i="5"/>
  <c r="C309" i="5"/>
  <c r="A309" i="5"/>
  <c r="O308" i="5"/>
  <c r="H308" i="5"/>
  <c r="E308" i="5"/>
  <c r="C308" i="5"/>
  <c r="A308" i="5"/>
  <c r="O307" i="5"/>
  <c r="H307" i="5"/>
  <c r="E307" i="5"/>
  <c r="C307" i="5"/>
  <c r="A307" i="5"/>
  <c r="O306" i="5"/>
  <c r="H306" i="5"/>
  <c r="E306" i="5"/>
  <c r="C306" i="5"/>
  <c r="A306" i="5"/>
  <c r="O305" i="5"/>
  <c r="H305" i="5"/>
  <c r="E305" i="5"/>
  <c r="C305" i="5"/>
  <c r="A305" i="5"/>
  <c r="O291" i="5"/>
  <c r="H291" i="5"/>
  <c r="E291" i="5"/>
  <c r="C291" i="5"/>
  <c r="A291" i="5"/>
  <c r="O290" i="5"/>
  <c r="H290" i="5"/>
  <c r="E290" i="5"/>
  <c r="C290" i="5"/>
  <c r="A290" i="5"/>
  <c r="O289" i="5"/>
  <c r="H289" i="5"/>
  <c r="E289" i="5"/>
  <c r="C289" i="5"/>
  <c r="A289" i="5"/>
  <c r="O288" i="5"/>
  <c r="H288" i="5"/>
  <c r="E288" i="5"/>
  <c r="C288" i="5"/>
  <c r="A288" i="5"/>
  <c r="O287" i="5"/>
  <c r="H287" i="5"/>
  <c r="E287" i="5"/>
  <c r="C287" i="5"/>
  <c r="A287" i="5"/>
  <c r="H242" i="5" l="1"/>
  <c r="E242" i="5"/>
  <c r="C242" i="5"/>
  <c r="A242" i="5"/>
  <c r="H241" i="5"/>
  <c r="E241" i="5"/>
  <c r="C241" i="5"/>
  <c r="A241" i="5"/>
  <c r="O241" i="5"/>
  <c r="O242" i="5"/>
  <c r="H223" i="5" l="1"/>
  <c r="E223" i="5"/>
  <c r="C223" i="5"/>
  <c r="A223" i="5"/>
  <c r="H222" i="5"/>
  <c r="E222" i="5"/>
  <c r="C222" i="5"/>
  <c r="A222" i="5"/>
  <c r="O223" i="5"/>
  <c r="O222" i="5"/>
  <c r="S12" i="5" l="1"/>
  <c r="O12" i="5"/>
  <c r="H12" i="5"/>
  <c r="E12" i="5"/>
  <c r="C12" i="5"/>
  <c r="A12" i="5"/>
  <c r="C11" i="1"/>
  <c r="S637" i="5" l="1"/>
  <c r="O637" i="5"/>
  <c r="H637" i="5"/>
  <c r="E637" i="5"/>
  <c r="C637" i="5"/>
  <c r="A637" i="5"/>
  <c r="S636" i="5"/>
  <c r="O636" i="5"/>
  <c r="H636" i="5"/>
  <c r="E636" i="5"/>
  <c r="C636" i="5"/>
  <c r="A636" i="5"/>
  <c r="S635" i="5"/>
  <c r="O635" i="5"/>
  <c r="H635" i="5"/>
  <c r="E635" i="5"/>
  <c r="C635" i="5"/>
  <c r="A635" i="5"/>
  <c r="S634" i="5"/>
  <c r="O634" i="5"/>
  <c r="H634" i="5"/>
  <c r="E634" i="5"/>
  <c r="C634" i="5"/>
  <c r="A634" i="5"/>
  <c r="S633" i="5"/>
  <c r="O633" i="5"/>
  <c r="H633" i="5"/>
  <c r="E633" i="5"/>
  <c r="C633" i="5"/>
  <c r="A633" i="5"/>
  <c r="S631" i="5" l="1"/>
  <c r="O631" i="5"/>
  <c r="H631" i="5"/>
  <c r="E631" i="5"/>
  <c r="C631" i="5"/>
  <c r="A631" i="5"/>
  <c r="S630" i="5"/>
  <c r="O630" i="5"/>
  <c r="H630" i="5"/>
  <c r="E630" i="5"/>
  <c r="C630" i="5"/>
  <c r="A630" i="5"/>
  <c r="S629" i="5"/>
  <c r="O629" i="5"/>
  <c r="H629" i="5"/>
  <c r="E629" i="5"/>
  <c r="C629" i="5"/>
  <c r="A629" i="5"/>
  <c r="S626" i="5"/>
  <c r="O626" i="5"/>
  <c r="H626" i="5"/>
  <c r="E626" i="5"/>
  <c r="C626" i="5"/>
  <c r="A626" i="5"/>
  <c r="S625" i="5"/>
  <c r="O625" i="5"/>
  <c r="H625" i="5"/>
  <c r="E625" i="5"/>
  <c r="C625" i="5"/>
  <c r="A625" i="5"/>
  <c r="S624" i="5"/>
  <c r="O624" i="5"/>
  <c r="H624" i="5"/>
  <c r="E624" i="5"/>
  <c r="C624" i="5"/>
  <c r="A624" i="5"/>
  <c r="C268" i="1"/>
  <c r="C267" i="1"/>
  <c r="C266" i="1"/>
  <c r="S600" i="5" l="1"/>
  <c r="O600" i="5"/>
  <c r="H600" i="5"/>
  <c r="E600" i="5"/>
  <c r="C600" i="5"/>
  <c r="A600" i="5"/>
  <c r="S599" i="5"/>
  <c r="O599" i="5"/>
  <c r="H599" i="5"/>
  <c r="E599" i="5"/>
  <c r="C599" i="5"/>
  <c r="A599" i="5"/>
  <c r="S598" i="5"/>
  <c r="O598" i="5"/>
  <c r="H598" i="5"/>
  <c r="E598" i="5"/>
  <c r="C598" i="5"/>
  <c r="A598" i="5"/>
  <c r="S597" i="5"/>
  <c r="O597" i="5"/>
  <c r="H597" i="5"/>
  <c r="E597" i="5"/>
  <c r="C597" i="5"/>
  <c r="A597" i="5"/>
  <c r="S596" i="5"/>
  <c r="O596" i="5"/>
  <c r="H596" i="5"/>
  <c r="E596" i="5"/>
  <c r="C596" i="5"/>
  <c r="A596" i="5"/>
  <c r="S584" i="5"/>
  <c r="H584" i="5"/>
  <c r="E584" i="5"/>
  <c r="C584" i="5"/>
  <c r="A584" i="5"/>
  <c r="S583" i="5"/>
  <c r="H583" i="5"/>
  <c r="E583" i="5"/>
  <c r="C583" i="5"/>
  <c r="A583" i="5"/>
  <c r="S582" i="5"/>
  <c r="H582" i="5"/>
  <c r="E582" i="5"/>
  <c r="C582" i="5"/>
  <c r="A582" i="5"/>
  <c r="O581" i="5"/>
  <c r="H581" i="5"/>
  <c r="E581" i="5"/>
  <c r="C581" i="5"/>
  <c r="A581" i="5"/>
  <c r="O580" i="5"/>
  <c r="H580" i="5"/>
  <c r="E580" i="5"/>
  <c r="C580" i="5"/>
  <c r="A580" i="5"/>
  <c r="O579" i="5"/>
  <c r="H579" i="5"/>
  <c r="E579" i="5"/>
  <c r="C579" i="5"/>
  <c r="A579" i="5"/>
  <c r="S375" i="5"/>
  <c r="O369" i="5"/>
  <c r="H369" i="5"/>
  <c r="E369" i="5"/>
  <c r="C369" i="5"/>
  <c r="A369" i="5"/>
  <c r="S374" i="5"/>
  <c r="O368" i="5"/>
  <c r="H368" i="5"/>
  <c r="E368" i="5"/>
  <c r="C368" i="5"/>
  <c r="A368" i="5"/>
  <c r="S373" i="5"/>
  <c r="O367" i="5"/>
  <c r="H367" i="5"/>
  <c r="E367" i="5"/>
  <c r="C367" i="5"/>
  <c r="A367" i="5"/>
  <c r="S369" i="5"/>
  <c r="O363" i="5"/>
  <c r="H363" i="5"/>
  <c r="E363" i="5"/>
  <c r="C363" i="5"/>
  <c r="A363" i="5"/>
  <c r="S368" i="5"/>
  <c r="O362" i="5"/>
  <c r="H362" i="5"/>
  <c r="E362" i="5"/>
  <c r="C362" i="5"/>
  <c r="A362" i="5"/>
  <c r="S367" i="5"/>
  <c r="O361" i="5"/>
  <c r="H361" i="5"/>
  <c r="E361" i="5"/>
  <c r="C361" i="5"/>
  <c r="A361" i="5"/>
  <c r="O357" i="5"/>
  <c r="H357" i="5"/>
  <c r="E357" i="5"/>
  <c r="C357" i="5"/>
  <c r="A357" i="5"/>
  <c r="O356" i="5"/>
  <c r="H356" i="5"/>
  <c r="E356" i="5"/>
  <c r="C356" i="5"/>
  <c r="A356" i="5"/>
  <c r="O355" i="5"/>
  <c r="H355" i="5"/>
  <c r="E355" i="5"/>
  <c r="C355" i="5"/>
  <c r="A355" i="5"/>
  <c r="O583" i="5"/>
  <c r="S581" i="5"/>
  <c r="C258" i="1"/>
  <c r="C253" i="1"/>
  <c r="S579" i="5"/>
  <c r="O584" i="5"/>
  <c r="C210" i="1"/>
  <c r="O582" i="5"/>
  <c r="C208" i="1"/>
  <c r="C212" i="1"/>
  <c r="C254" i="1"/>
  <c r="S580" i="5"/>
  <c r="O351" i="5" l="1"/>
  <c r="H351" i="5"/>
  <c r="E351" i="5"/>
  <c r="C351" i="5"/>
  <c r="A351" i="5"/>
  <c r="O350" i="5"/>
  <c r="H350" i="5"/>
  <c r="E350" i="5"/>
  <c r="C350" i="5"/>
  <c r="A350" i="5"/>
  <c r="O349" i="5"/>
  <c r="H349" i="5"/>
  <c r="E349" i="5"/>
  <c r="C349" i="5"/>
  <c r="A349" i="5"/>
  <c r="O348" i="5"/>
  <c r="H348" i="5"/>
  <c r="E348" i="5"/>
  <c r="C348" i="5"/>
  <c r="A348" i="5"/>
  <c r="O347" i="5"/>
  <c r="H347" i="5"/>
  <c r="E347" i="5"/>
  <c r="C347" i="5"/>
  <c r="A347" i="5"/>
  <c r="O346" i="5"/>
  <c r="H346" i="5"/>
  <c r="E346" i="5"/>
  <c r="C346" i="5"/>
  <c r="A346" i="5"/>
  <c r="O340" i="5"/>
  <c r="H340" i="5"/>
  <c r="E340" i="5"/>
  <c r="C340" i="5"/>
  <c r="A340" i="5"/>
  <c r="O339" i="5"/>
  <c r="H339" i="5"/>
  <c r="E339" i="5"/>
  <c r="C339" i="5"/>
  <c r="A339" i="5"/>
  <c r="O338" i="5"/>
  <c r="H338" i="5"/>
  <c r="E338" i="5"/>
  <c r="C338" i="5"/>
  <c r="A338" i="5"/>
  <c r="O337" i="5"/>
  <c r="H337" i="5"/>
  <c r="E337" i="5"/>
  <c r="C337" i="5"/>
  <c r="A337" i="5"/>
  <c r="O336" i="5"/>
  <c r="H336" i="5"/>
  <c r="E336" i="5"/>
  <c r="C336" i="5"/>
  <c r="A336" i="5"/>
  <c r="O335" i="5"/>
  <c r="H335" i="5"/>
  <c r="E335" i="5"/>
  <c r="C335" i="5"/>
  <c r="A335" i="5"/>
  <c r="O334" i="5"/>
  <c r="H334" i="5"/>
  <c r="E334" i="5"/>
  <c r="C334" i="5"/>
  <c r="A334" i="5"/>
  <c r="O333" i="5"/>
  <c r="H333" i="5"/>
  <c r="E333" i="5"/>
  <c r="C333" i="5"/>
  <c r="A333" i="5"/>
  <c r="O332" i="5"/>
  <c r="H332" i="5"/>
  <c r="E332" i="5"/>
  <c r="C332" i="5"/>
  <c r="A332" i="5"/>
  <c r="O331" i="5"/>
  <c r="H331" i="5"/>
  <c r="E331" i="5"/>
  <c r="C331" i="5"/>
  <c r="A331" i="5"/>
  <c r="O330" i="5"/>
  <c r="H330" i="5"/>
  <c r="E330" i="5"/>
  <c r="C330" i="5"/>
  <c r="A330" i="5"/>
  <c r="O329" i="5"/>
  <c r="H329" i="5"/>
  <c r="E329" i="5"/>
  <c r="C329" i="5"/>
  <c r="A329" i="5"/>
  <c r="O328" i="5"/>
  <c r="H328" i="5"/>
  <c r="E328" i="5"/>
  <c r="C328" i="5"/>
  <c r="A328" i="5"/>
  <c r="O304" i="5"/>
  <c r="H304" i="5"/>
  <c r="E304" i="5"/>
  <c r="C304" i="5"/>
  <c r="A304" i="5"/>
  <c r="O303" i="5"/>
  <c r="H303" i="5"/>
  <c r="E303" i="5"/>
  <c r="C303" i="5"/>
  <c r="A303" i="5"/>
  <c r="O302" i="5"/>
  <c r="H302" i="5"/>
  <c r="E302" i="5"/>
  <c r="C302" i="5"/>
  <c r="A302" i="5"/>
  <c r="O301" i="5"/>
  <c r="H301" i="5"/>
  <c r="E301" i="5"/>
  <c r="C301" i="5"/>
  <c r="A301" i="5"/>
  <c r="O300" i="5"/>
  <c r="H300" i="5"/>
  <c r="E300" i="5"/>
  <c r="C300" i="5"/>
  <c r="A300" i="5"/>
  <c r="O299" i="5"/>
  <c r="H299" i="5"/>
  <c r="E299" i="5"/>
  <c r="C299" i="5"/>
  <c r="A299" i="5"/>
  <c r="O298" i="5"/>
  <c r="H298" i="5"/>
  <c r="E298" i="5"/>
  <c r="C298" i="5"/>
  <c r="A298" i="5"/>
  <c r="O297" i="5"/>
  <c r="H297" i="5"/>
  <c r="E297" i="5"/>
  <c r="C297" i="5"/>
  <c r="A297" i="5"/>
  <c r="O296" i="5"/>
  <c r="H296" i="5"/>
  <c r="E296" i="5"/>
  <c r="C296" i="5"/>
  <c r="A296" i="5"/>
  <c r="O295" i="5"/>
  <c r="H295" i="5"/>
  <c r="E295" i="5"/>
  <c r="C295" i="5"/>
  <c r="A295" i="5"/>
  <c r="O294" i="5"/>
  <c r="H294" i="5"/>
  <c r="E294" i="5"/>
  <c r="C294" i="5"/>
  <c r="A294" i="5"/>
  <c r="O293" i="5"/>
  <c r="H293" i="5"/>
  <c r="E293" i="5"/>
  <c r="C293" i="5"/>
  <c r="A293" i="5"/>
  <c r="O292" i="5"/>
  <c r="H292" i="5"/>
  <c r="E292" i="5"/>
  <c r="C292" i="5"/>
  <c r="A292" i="5"/>
  <c r="O322" i="5"/>
  <c r="H322" i="5"/>
  <c r="E322" i="5"/>
  <c r="C322" i="5"/>
  <c r="A322" i="5"/>
  <c r="O321" i="5"/>
  <c r="H321" i="5"/>
  <c r="E321" i="5"/>
  <c r="C321" i="5"/>
  <c r="A321" i="5"/>
  <c r="O320" i="5"/>
  <c r="H320" i="5"/>
  <c r="E320" i="5"/>
  <c r="C320" i="5"/>
  <c r="A320" i="5"/>
  <c r="O319" i="5"/>
  <c r="H319" i="5"/>
  <c r="E319" i="5"/>
  <c r="C319" i="5"/>
  <c r="A319" i="5"/>
  <c r="O286" i="5"/>
  <c r="H286" i="5"/>
  <c r="E286" i="5"/>
  <c r="C286" i="5"/>
  <c r="A286" i="5"/>
  <c r="O285" i="5"/>
  <c r="H285" i="5"/>
  <c r="E285" i="5"/>
  <c r="C285" i="5"/>
  <c r="A285" i="5"/>
  <c r="O284" i="5"/>
  <c r="H284" i="5"/>
  <c r="E284" i="5"/>
  <c r="C284" i="5"/>
  <c r="A284" i="5"/>
  <c r="O283" i="5"/>
  <c r="H283" i="5"/>
  <c r="E283" i="5"/>
  <c r="C283" i="5"/>
  <c r="A283" i="5"/>
  <c r="C189" i="1"/>
  <c r="C206" i="1"/>
  <c r="C198" i="1"/>
  <c r="C205" i="1"/>
  <c r="C200" i="1"/>
  <c r="C191" i="1"/>
  <c r="C199" i="1"/>
  <c r="C188" i="1"/>
  <c r="C203" i="1"/>
  <c r="C187" i="1"/>
  <c r="C204" i="1"/>
  <c r="C202" i="1"/>
  <c r="C190" i="1"/>
  <c r="C192" i="1"/>
  <c r="A660" i="5" l="1"/>
  <c r="C660" i="5"/>
  <c r="E660" i="5"/>
  <c r="H660" i="5"/>
  <c r="O660" i="5"/>
  <c r="S660" i="5"/>
  <c r="S606" i="5"/>
  <c r="O606" i="5"/>
  <c r="H606" i="5"/>
  <c r="E606" i="5"/>
  <c r="C606" i="5"/>
  <c r="A606" i="5"/>
  <c r="O360" i="5" l="1"/>
  <c r="H360" i="5"/>
  <c r="E360" i="5"/>
  <c r="C360" i="5"/>
  <c r="A360" i="5"/>
  <c r="O359" i="5"/>
  <c r="H359" i="5"/>
  <c r="E359" i="5"/>
  <c r="C359" i="5"/>
  <c r="A359" i="5"/>
  <c r="O354" i="5"/>
  <c r="H354" i="5"/>
  <c r="E354" i="5"/>
  <c r="C354" i="5"/>
  <c r="A354" i="5"/>
  <c r="O353" i="5"/>
  <c r="H353" i="5"/>
  <c r="E353" i="5"/>
  <c r="C353" i="5"/>
  <c r="A353" i="5"/>
  <c r="I29" i="5" l="1"/>
  <c r="S110" i="5" l="1"/>
  <c r="O110" i="5"/>
  <c r="H110" i="5"/>
  <c r="E110" i="5"/>
  <c r="C110" i="5"/>
  <c r="A110" i="5"/>
  <c r="C109" i="1"/>
  <c r="S109" i="5" l="1"/>
  <c r="O109" i="5"/>
  <c r="H109" i="5"/>
  <c r="E109" i="5"/>
  <c r="C109" i="5"/>
  <c r="A109" i="5"/>
  <c r="S107" i="5"/>
  <c r="O107" i="5"/>
  <c r="H107" i="5"/>
  <c r="E107" i="5"/>
  <c r="C107" i="5"/>
  <c r="A107" i="5"/>
  <c r="S103" i="5"/>
  <c r="O103" i="5"/>
  <c r="H103" i="5"/>
  <c r="E103" i="5"/>
  <c r="C103" i="5"/>
  <c r="A103" i="5"/>
  <c r="S102" i="5"/>
  <c r="O102" i="5"/>
  <c r="H102" i="5"/>
  <c r="E102" i="5"/>
  <c r="C102" i="5"/>
  <c r="A102" i="5"/>
  <c r="S99" i="5"/>
  <c r="O99" i="5"/>
  <c r="H99" i="5"/>
  <c r="E99" i="5"/>
  <c r="C99" i="5"/>
  <c r="A99" i="5"/>
  <c r="S95" i="5"/>
  <c r="O95" i="5"/>
  <c r="H95" i="5"/>
  <c r="E95" i="5"/>
  <c r="C95" i="5"/>
  <c r="A95" i="5"/>
  <c r="S88" i="5"/>
  <c r="O88" i="5"/>
  <c r="H88" i="5"/>
  <c r="E88" i="5"/>
  <c r="C88" i="5"/>
  <c r="A88" i="5"/>
  <c r="S86" i="5"/>
  <c r="O86" i="5"/>
  <c r="H86" i="5"/>
  <c r="E86" i="5"/>
  <c r="C86" i="5"/>
  <c r="A86" i="5"/>
  <c r="S84" i="5"/>
  <c r="O84" i="5"/>
  <c r="H84" i="5"/>
  <c r="E84" i="5"/>
  <c r="C84" i="5"/>
  <c r="A84" i="5"/>
  <c r="S83" i="5"/>
  <c r="O83" i="5"/>
  <c r="H83" i="5"/>
  <c r="E83" i="5"/>
  <c r="C83" i="5"/>
  <c r="A83" i="5"/>
  <c r="S81" i="5"/>
  <c r="O81" i="5"/>
  <c r="H81" i="5"/>
  <c r="E81" i="5"/>
  <c r="C81" i="5"/>
  <c r="A81" i="5"/>
  <c r="S79" i="5"/>
  <c r="O79" i="5"/>
  <c r="H79" i="5"/>
  <c r="E79" i="5"/>
  <c r="C79" i="5"/>
  <c r="A79" i="5"/>
  <c r="S75" i="5"/>
  <c r="O75" i="5"/>
  <c r="H75" i="5"/>
  <c r="E75" i="5"/>
  <c r="C75" i="5"/>
  <c r="A75" i="5"/>
  <c r="S73" i="5"/>
  <c r="O73" i="5"/>
  <c r="H73" i="5"/>
  <c r="E73" i="5"/>
  <c r="C73" i="5"/>
  <c r="A73" i="5"/>
  <c r="S71" i="5"/>
  <c r="O71" i="5"/>
  <c r="H71" i="5"/>
  <c r="E71" i="5"/>
  <c r="C71" i="5"/>
  <c r="A71" i="5"/>
  <c r="S69" i="5"/>
  <c r="O69" i="5"/>
  <c r="H69" i="5"/>
  <c r="E69" i="5"/>
  <c r="C69" i="5"/>
  <c r="A69" i="5"/>
  <c r="S67" i="5"/>
  <c r="O67" i="5"/>
  <c r="H67" i="5"/>
  <c r="E67" i="5"/>
  <c r="C67" i="5"/>
  <c r="A67" i="5"/>
  <c r="S66" i="5"/>
  <c r="O66" i="5"/>
  <c r="H66" i="5"/>
  <c r="E66" i="5"/>
  <c r="C66" i="5"/>
  <c r="A66" i="5"/>
  <c r="S65" i="5"/>
  <c r="O65" i="5"/>
  <c r="H65" i="5"/>
  <c r="E65" i="5"/>
  <c r="C65" i="5"/>
  <c r="A65" i="5"/>
  <c r="S63" i="5"/>
  <c r="O63" i="5"/>
  <c r="H63" i="5"/>
  <c r="E63" i="5"/>
  <c r="C63" i="5"/>
  <c r="A63" i="5"/>
  <c r="C106" i="1"/>
  <c r="C94" i="1"/>
  <c r="C108" i="1"/>
  <c r="C103" i="1"/>
  <c r="C66" i="1"/>
  <c r="C72" i="1"/>
  <c r="C64" i="1"/>
  <c r="C82" i="1"/>
  <c r="C83" i="1"/>
  <c r="C74" i="1"/>
  <c r="C101" i="1"/>
  <c r="C62" i="1"/>
  <c r="C80" i="1"/>
  <c r="C78" i="1"/>
  <c r="C70" i="1"/>
  <c r="C84" i="1"/>
  <c r="C65" i="1"/>
  <c r="C87" i="1"/>
  <c r="C98" i="1"/>
  <c r="S60" i="5" l="1"/>
  <c r="O60" i="5"/>
  <c r="H60" i="5"/>
  <c r="E60" i="5"/>
  <c r="C60" i="5"/>
  <c r="A60" i="5"/>
  <c r="S59" i="5"/>
  <c r="O59" i="5"/>
  <c r="H59" i="5"/>
  <c r="E59" i="5"/>
  <c r="C59" i="5"/>
  <c r="A59" i="5"/>
  <c r="S57" i="5"/>
  <c r="O57" i="5"/>
  <c r="H57" i="5"/>
  <c r="E57" i="5"/>
  <c r="C57" i="5"/>
  <c r="A57" i="5"/>
  <c r="S54" i="5" l="1"/>
  <c r="O54" i="5"/>
  <c r="H54" i="5"/>
  <c r="E54" i="5"/>
  <c r="C54" i="5"/>
  <c r="A54" i="5"/>
  <c r="S49" i="5"/>
  <c r="O49" i="5"/>
  <c r="H49" i="5"/>
  <c r="E49" i="5"/>
  <c r="C49" i="5"/>
  <c r="A49" i="5"/>
  <c r="S48" i="5"/>
  <c r="O48" i="5"/>
  <c r="H48" i="5"/>
  <c r="E48" i="5"/>
  <c r="C48" i="5"/>
  <c r="A48" i="5"/>
  <c r="S44" i="5"/>
  <c r="O44" i="5"/>
  <c r="H44" i="5"/>
  <c r="E44" i="5"/>
  <c r="C44" i="5"/>
  <c r="A44" i="5"/>
  <c r="S40" i="5"/>
  <c r="O40" i="5"/>
  <c r="H40" i="5"/>
  <c r="E40" i="5"/>
  <c r="C40" i="5"/>
  <c r="A40" i="5"/>
  <c r="C59" i="1"/>
  <c r="C58" i="1"/>
  <c r="C56" i="1"/>
  <c r="S38" i="5" l="1"/>
  <c r="O38" i="5"/>
  <c r="H38" i="5"/>
  <c r="E38" i="5"/>
  <c r="C38" i="5"/>
  <c r="A38" i="5"/>
  <c r="S37" i="5"/>
  <c r="O37" i="5"/>
  <c r="H37" i="5"/>
  <c r="E37" i="5"/>
  <c r="C37" i="5"/>
  <c r="A37" i="5"/>
  <c r="C37" i="1"/>
  <c r="C43" i="1"/>
  <c r="C48" i="1"/>
  <c r="C47" i="1"/>
  <c r="C39" i="1"/>
  <c r="C53" i="1"/>
  <c r="C36" i="1"/>
  <c r="S36" i="5" l="1"/>
  <c r="O36" i="5"/>
  <c r="H36" i="5"/>
  <c r="E36" i="5"/>
  <c r="C36" i="5"/>
  <c r="A36" i="5"/>
  <c r="C35" i="1"/>
  <c r="I461" i="5" l="1"/>
  <c r="I462" i="5"/>
  <c r="O399" i="5" l="1"/>
  <c r="H399" i="5"/>
  <c r="E399" i="5"/>
  <c r="C399" i="5"/>
  <c r="A399" i="5"/>
  <c r="O398" i="5"/>
  <c r="H398" i="5"/>
  <c r="E398" i="5"/>
  <c r="C398" i="5"/>
  <c r="A398" i="5"/>
  <c r="O397" i="5"/>
  <c r="H397" i="5"/>
  <c r="E397" i="5"/>
  <c r="C397" i="5"/>
  <c r="A397" i="5"/>
  <c r="O390" i="5"/>
  <c r="H390" i="5"/>
  <c r="E390" i="5"/>
  <c r="C390" i="5"/>
  <c r="A390" i="5"/>
  <c r="O389" i="5"/>
  <c r="H389" i="5"/>
  <c r="E389" i="5"/>
  <c r="C389" i="5"/>
  <c r="A389" i="5"/>
  <c r="O388" i="5"/>
  <c r="H388" i="5"/>
  <c r="E388" i="5"/>
  <c r="C388" i="5"/>
  <c r="A388" i="5"/>
  <c r="S388" i="5"/>
  <c r="S399" i="5"/>
  <c r="S390" i="5"/>
  <c r="S397" i="5"/>
  <c r="S389" i="5"/>
  <c r="S398" i="5"/>
  <c r="I463" i="5" l="1"/>
  <c r="I464" i="5" l="1"/>
  <c r="I465" i="5" l="1"/>
  <c r="O366" i="5" l="1"/>
  <c r="H366" i="5"/>
  <c r="E366" i="5"/>
  <c r="C366" i="5"/>
  <c r="A366" i="5"/>
  <c r="O365" i="5"/>
  <c r="H365" i="5"/>
  <c r="E365" i="5"/>
  <c r="C365" i="5"/>
  <c r="A365" i="5"/>
  <c r="I32" i="5" l="1"/>
  <c r="S32" i="5"/>
  <c r="O32" i="5"/>
  <c r="H32" i="5"/>
  <c r="E32" i="5"/>
  <c r="C32" i="5"/>
  <c r="A32" i="5"/>
  <c r="C31" i="1"/>
  <c r="S31" i="5" l="1"/>
  <c r="O31" i="5"/>
  <c r="H31" i="5"/>
  <c r="E31" i="5"/>
  <c r="C31" i="5"/>
  <c r="A31" i="5"/>
  <c r="S30" i="5"/>
  <c r="O30" i="5"/>
  <c r="H30" i="5"/>
  <c r="E30" i="5"/>
  <c r="C30" i="5"/>
  <c r="A30" i="5"/>
  <c r="C30" i="1"/>
  <c r="S27" i="5" l="1"/>
  <c r="O27" i="5"/>
  <c r="H27" i="5"/>
  <c r="E27" i="5"/>
  <c r="C27" i="5"/>
  <c r="A27" i="5"/>
  <c r="C29" i="1"/>
  <c r="C28" i="1"/>
  <c r="C27" i="1"/>
  <c r="C2" i="1"/>
  <c r="C25" i="1"/>
  <c r="C26" i="1"/>
  <c r="S26" i="5" l="1"/>
  <c r="O26" i="5"/>
  <c r="H26" i="5"/>
  <c r="E26" i="5"/>
  <c r="C26" i="5"/>
  <c r="A26" i="5"/>
  <c r="S662" i="5" l="1"/>
  <c r="O662" i="5"/>
  <c r="H662" i="5"/>
  <c r="E662" i="5"/>
  <c r="C662" i="5"/>
  <c r="A662" i="5"/>
  <c r="S661" i="5"/>
  <c r="O661" i="5"/>
  <c r="H661" i="5"/>
  <c r="E661" i="5"/>
  <c r="C661" i="5"/>
  <c r="A661" i="5"/>
  <c r="H659" i="5" l="1"/>
  <c r="H623" i="5"/>
  <c r="H622" i="5"/>
  <c r="H621" i="5"/>
  <c r="H620" i="5"/>
  <c r="H619" i="5"/>
  <c r="H618" i="5"/>
  <c r="H617" i="5"/>
  <c r="H616" i="5"/>
  <c r="H615" i="5"/>
  <c r="H614" i="5"/>
  <c r="H613" i="5"/>
  <c r="H612" i="5"/>
  <c r="H611" i="5"/>
  <c r="H610" i="5"/>
  <c r="H609" i="5"/>
  <c r="H607" i="5"/>
  <c r="H605" i="5"/>
  <c r="H604" i="5"/>
  <c r="H603" i="5"/>
  <c r="H602" i="5"/>
  <c r="H601" i="5"/>
  <c r="H595" i="5"/>
  <c r="H594" i="5"/>
  <c r="H593" i="5"/>
  <c r="H592" i="5"/>
  <c r="H591" i="5"/>
  <c r="H590" i="5"/>
  <c r="H589" i="5"/>
  <c r="H588" i="5"/>
  <c r="H587" i="5"/>
  <c r="H586" i="5"/>
  <c r="H585" i="5"/>
  <c r="H578" i="5"/>
  <c r="H577" i="5"/>
  <c r="H576" i="5"/>
  <c r="H575" i="5"/>
  <c r="H574" i="5"/>
  <c r="H573" i="5"/>
  <c r="H567" i="5"/>
  <c r="H566" i="5"/>
  <c r="H565" i="5"/>
  <c r="H564" i="5"/>
  <c r="H563" i="5"/>
  <c r="H562" i="5"/>
  <c r="H561" i="5"/>
  <c r="H560" i="5"/>
  <c r="H559" i="5"/>
  <c r="H558" i="5"/>
  <c r="H557" i="5"/>
  <c r="H556" i="5"/>
  <c r="H555" i="5"/>
  <c r="H554" i="5"/>
  <c r="H553" i="5"/>
  <c r="H552" i="5"/>
  <c r="H551" i="5"/>
  <c r="H550" i="5"/>
  <c r="H549" i="5"/>
  <c r="H548" i="5"/>
  <c r="H547" i="5"/>
  <c r="H546" i="5"/>
  <c r="H545" i="5"/>
  <c r="H544" i="5"/>
  <c r="H543" i="5"/>
  <c r="H542" i="5"/>
  <c r="H541" i="5"/>
  <c r="H540" i="5"/>
  <c r="H539" i="5"/>
  <c r="H538" i="5"/>
  <c r="H537" i="5"/>
  <c r="H536" i="5"/>
  <c r="H535" i="5"/>
  <c r="H534" i="5"/>
  <c r="H533" i="5"/>
  <c r="H532" i="5"/>
  <c r="H531" i="5"/>
  <c r="H530" i="5"/>
  <c r="H529" i="5"/>
  <c r="H528" i="5"/>
  <c r="H527" i="5"/>
  <c r="H526" i="5"/>
  <c r="H525" i="5"/>
  <c r="H522" i="5"/>
  <c r="H519" i="5"/>
  <c r="H518" i="5"/>
  <c r="H517" i="5"/>
  <c r="H485" i="5"/>
  <c r="H484" i="5"/>
  <c r="H483" i="5"/>
  <c r="H478" i="5"/>
  <c r="H477" i="5"/>
  <c r="H476" i="5"/>
  <c r="H475" i="5"/>
  <c r="H474" i="5"/>
  <c r="H473" i="5"/>
  <c r="H472" i="5"/>
  <c r="H471" i="5"/>
  <c r="H470" i="5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4" i="5"/>
  <c r="H453" i="5"/>
  <c r="H452" i="5"/>
  <c r="H451" i="5"/>
  <c r="H446" i="5"/>
  <c r="H445" i="5"/>
  <c r="H444" i="5"/>
  <c r="H443" i="5"/>
  <c r="H442" i="5"/>
  <c r="H441" i="5"/>
  <c r="H440" i="5"/>
  <c r="H439" i="5"/>
  <c r="H438" i="5"/>
  <c r="H437" i="5"/>
  <c r="H436" i="5"/>
  <c r="H435" i="5"/>
  <c r="H434" i="5"/>
  <c r="H433" i="5"/>
  <c r="H432" i="5"/>
  <c r="H431" i="5"/>
  <c r="H430" i="5"/>
  <c r="H429" i="5"/>
  <c r="H428" i="5"/>
  <c r="H427" i="5"/>
  <c r="H426" i="5"/>
  <c r="H425" i="5"/>
  <c r="H424" i="5"/>
  <c r="H423" i="5"/>
  <c r="H422" i="5"/>
  <c r="H421" i="5"/>
  <c r="H420" i="5"/>
  <c r="H419" i="5"/>
  <c r="H418" i="5"/>
  <c r="H417" i="5"/>
  <c r="H416" i="5"/>
  <c r="H415" i="5"/>
  <c r="H414" i="5"/>
  <c r="H396" i="5"/>
  <c r="H395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5" i="5"/>
  <c r="H374" i="5"/>
  <c r="H373" i="5"/>
  <c r="H372" i="5"/>
  <c r="H371" i="5"/>
  <c r="H370" i="5"/>
  <c r="H364" i="5"/>
  <c r="H358" i="5"/>
  <c r="H352" i="5"/>
  <c r="H318" i="5"/>
  <c r="H317" i="5"/>
  <c r="H316" i="5"/>
  <c r="H315" i="5"/>
  <c r="H314" i="5"/>
  <c r="H313" i="5"/>
  <c r="H312" i="5"/>
  <c r="H311" i="5"/>
  <c r="H310" i="5"/>
  <c r="H282" i="5"/>
  <c r="H281" i="5"/>
  <c r="H280" i="5"/>
  <c r="H279" i="5"/>
  <c r="H278" i="5"/>
  <c r="H277" i="5"/>
  <c r="H276" i="5"/>
  <c r="H275" i="5"/>
  <c r="H274" i="5"/>
  <c r="H267" i="5"/>
  <c r="H266" i="5"/>
  <c r="H265" i="5"/>
  <c r="H264" i="5"/>
  <c r="H263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0" i="5"/>
  <c r="H236" i="5"/>
  <c r="H235" i="5"/>
  <c r="H234" i="5"/>
  <c r="H229" i="5"/>
  <c r="H228" i="5"/>
  <c r="H227" i="5"/>
  <c r="H226" i="5"/>
  <c r="H225" i="5"/>
  <c r="H221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0" i="5"/>
  <c r="H199" i="5"/>
  <c r="H198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18" i="5"/>
  <c r="H117" i="5"/>
  <c r="H116" i="5"/>
  <c r="H115" i="5"/>
  <c r="H114" i="5"/>
  <c r="H35" i="5"/>
  <c r="H33" i="5"/>
  <c r="H29" i="5"/>
  <c r="G5" i="6"/>
  <c r="G4" i="6"/>
  <c r="G3" i="6"/>
  <c r="G2" i="6"/>
  <c r="G8" i="6"/>
  <c r="G7" i="6"/>
  <c r="S659" i="5"/>
  <c r="O659" i="5"/>
  <c r="E659" i="5"/>
  <c r="C659" i="5"/>
  <c r="A659" i="5"/>
  <c r="E2" i="6"/>
  <c r="E4" i="6"/>
  <c r="C279" i="1"/>
  <c r="E3" i="6"/>
  <c r="C3" i="6"/>
  <c r="C278" i="1"/>
  <c r="E5" i="6"/>
  <c r="C2" i="6"/>
  <c r="C5" i="6"/>
  <c r="C4" i="6"/>
  <c r="S623" i="5" l="1"/>
  <c r="O623" i="5"/>
  <c r="E623" i="5"/>
  <c r="C623" i="5"/>
  <c r="A623" i="5"/>
  <c r="S622" i="5"/>
  <c r="O622" i="5"/>
  <c r="E622" i="5"/>
  <c r="C622" i="5"/>
  <c r="A622" i="5"/>
  <c r="S621" i="5"/>
  <c r="O621" i="5"/>
  <c r="E621" i="5"/>
  <c r="C621" i="5"/>
  <c r="A621" i="5"/>
  <c r="S620" i="5"/>
  <c r="O620" i="5"/>
  <c r="E620" i="5"/>
  <c r="C620" i="5"/>
  <c r="A620" i="5"/>
  <c r="S619" i="5"/>
  <c r="O619" i="5"/>
  <c r="E619" i="5"/>
  <c r="C619" i="5"/>
  <c r="A619" i="5"/>
  <c r="S590" i="5"/>
  <c r="O590" i="5"/>
  <c r="E590" i="5"/>
  <c r="C590" i="5"/>
  <c r="A590" i="5"/>
  <c r="S589" i="5"/>
  <c r="O589" i="5"/>
  <c r="E589" i="5"/>
  <c r="C589" i="5"/>
  <c r="A589" i="5"/>
  <c r="S588" i="5"/>
  <c r="O588" i="5"/>
  <c r="E588" i="5"/>
  <c r="C588" i="5"/>
  <c r="A588" i="5"/>
  <c r="S587" i="5"/>
  <c r="O587" i="5"/>
  <c r="E587" i="5"/>
  <c r="C587" i="5"/>
  <c r="A587" i="5"/>
  <c r="S586" i="5"/>
  <c r="O586" i="5"/>
  <c r="E586" i="5"/>
  <c r="C586" i="5"/>
  <c r="A586" i="5"/>
  <c r="S585" i="5"/>
  <c r="O585" i="5"/>
  <c r="E585" i="5"/>
  <c r="C585" i="5"/>
  <c r="A585" i="5"/>
  <c r="O567" i="5"/>
  <c r="E567" i="5"/>
  <c r="C567" i="5"/>
  <c r="A567" i="5"/>
  <c r="O566" i="5"/>
  <c r="E566" i="5"/>
  <c r="C566" i="5"/>
  <c r="A566" i="5"/>
  <c r="O565" i="5"/>
  <c r="E565" i="5"/>
  <c r="C565" i="5"/>
  <c r="A565" i="5"/>
  <c r="O564" i="5"/>
  <c r="E564" i="5"/>
  <c r="C564" i="5"/>
  <c r="A564" i="5"/>
  <c r="O563" i="5"/>
  <c r="E563" i="5"/>
  <c r="C563" i="5"/>
  <c r="A563" i="5"/>
  <c r="S578" i="5"/>
  <c r="E578" i="5"/>
  <c r="C578" i="5"/>
  <c r="A578" i="5"/>
  <c r="S577" i="5"/>
  <c r="E577" i="5"/>
  <c r="C577" i="5"/>
  <c r="A577" i="5"/>
  <c r="S576" i="5"/>
  <c r="E576" i="5"/>
  <c r="C576" i="5"/>
  <c r="A576" i="5"/>
  <c r="O575" i="5"/>
  <c r="E575" i="5"/>
  <c r="C575" i="5"/>
  <c r="A575" i="5"/>
  <c r="O574" i="5"/>
  <c r="E574" i="5"/>
  <c r="C574" i="5"/>
  <c r="A574" i="5"/>
  <c r="O573" i="5"/>
  <c r="E573" i="5"/>
  <c r="C573" i="5"/>
  <c r="A573" i="5"/>
  <c r="S563" i="5"/>
  <c r="S564" i="5"/>
  <c r="S565" i="5"/>
  <c r="S567" i="5"/>
  <c r="S566" i="5"/>
  <c r="C256" i="1"/>
  <c r="C255" i="1"/>
  <c r="S574" i="5"/>
  <c r="C276" i="1"/>
  <c r="O576" i="5"/>
  <c r="C265" i="1"/>
  <c r="S575" i="5"/>
  <c r="S573" i="5"/>
  <c r="C277" i="1"/>
  <c r="O577" i="5"/>
  <c r="C248" i="1"/>
  <c r="C247" i="1"/>
  <c r="O578" i="5"/>
  <c r="C249" i="1"/>
  <c r="S28" i="5" l="1"/>
  <c r="O28" i="5"/>
  <c r="H28" i="5"/>
  <c r="E28" i="5"/>
  <c r="C28" i="5"/>
  <c r="A28" i="5"/>
  <c r="S618" i="5"/>
  <c r="S617" i="5"/>
  <c r="S616" i="5"/>
  <c r="S615" i="5"/>
  <c r="S614" i="5"/>
  <c r="S613" i="5"/>
  <c r="S612" i="5"/>
  <c r="S611" i="5"/>
  <c r="S610" i="5"/>
  <c r="S609" i="5"/>
  <c r="S607" i="5"/>
  <c r="S605" i="5"/>
  <c r="S604" i="5"/>
  <c r="S603" i="5"/>
  <c r="S602" i="5"/>
  <c r="S601" i="5"/>
  <c r="S595" i="5"/>
  <c r="S594" i="5"/>
  <c r="S593" i="5"/>
  <c r="S592" i="5"/>
  <c r="S591" i="5"/>
  <c r="S562" i="5"/>
  <c r="S561" i="5"/>
  <c r="S560" i="5"/>
  <c r="S559" i="5"/>
  <c r="S558" i="5"/>
  <c r="S552" i="5"/>
  <c r="S551" i="5"/>
  <c r="S550" i="5"/>
  <c r="S549" i="5"/>
  <c r="S548" i="5"/>
  <c r="S547" i="5"/>
  <c r="S546" i="5"/>
  <c r="S545" i="5"/>
  <c r="S544" i="5"/>
  <c r="S543" i="5"/>
  <c r="S542" i="5"/>
  <c r="S541" i="5"/>
  <c r="S540" i="5"/>
  <c r="S539" i="5"/>
  <c r="S538" i="5"/>
  <c r="S537" i="5"/>
  <c r="S536" i="5"/>
  <c r="S535" i="5"/>
  <c r="S534" i="5"/>
  <c r="S533" i="5"/>
  <c r="S532" i="5"/>
  <c r="S531" i="5"/>
  <c r="S530" i="5"/>
  <c r="S529" i="5"/>
  <c r="S528" i="5"/>
  <c r="S527" i="5"/>
  <c r="S526" i="5"/>
  <c r="S525" i="5"/>
  <c r="S522" i="5"/>
  <c r="S519" i="5"/>
  <c r="S518" i="5"/>
  <c r="S517" i="5"/>
  <c r="S485" i="5"/>
  <c r="S484" i="5"/>
  <c r="S483" i="5"/>
  <c r="S478" i="5"/>
  <c r="S477" i="5"/>
  <c r="S476" i="5"/>
  <c r="S475" i="5"/>
  <c r="S474" i="5"/>
  <c r="S473" i="5"/>
  <c r="S472" i="5"/>
  <c r="S471" i="5"/>
  <c r="S470" i="5"/>
  <c r="S469" i="5"/>
  <c r="S468" i="5"/>
  <c r="S467" i="5"/>
  <c r="S466" i="5"/>
  <c r="S465" i="5"/>
  <c r="S464" i="5"/>
  <c r="S463" i="5"/>
  <c r="S462" i="5"/>
  <c r="S461" i="5"/>
  <c r="S441" i="5"/>
  <c r="S440" i="5"/>
  <c r="S439" i="5"/>
  <c r="S438" i="5"/>
  <c r="S437" i="5"/>
  <c r="S431" i="5"/>
  <c r="S430" i="5"/>
  <c r="S429" i="5"/>
  <c r="S428" i="5"/>
  <c r="S427" i="5"/>
  <c r="S426" i="5"/>
  <c r="S425" i="5"/>
  <c r="S424" i="5"/>
  <c r="S423" i="5"/>
  <c r="S385" i="5"/>
  <c r="S384" i="5"/>
  <c r="S383" i="5"/>
  <c r="S382" i="5"/>
  <c r="S381" i="5"/>
  <c r="S380" i="5"/>
  <c r="S379" i="5"/>
  <c r="S378" i="5"/>
  <c r="S377" i="5"/>
  <c r="S376" i="5"/>
  <c r="S372" i="5"/>
  <c r="S371" i="5"/>
  <c r="S370" i="5"/>
  <c r="S366" i="5"/>
  <c r="S365" i="5"/>
  <c r="S195" i="5"/>
  <c r="S194" i="5"/>
  <c r="S193" i="5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18" i="5"/>
  <c r="S116" i="5"/>
  <c r="S115" i="5"/>
  <c r="S35" i="5"/>
  <c r="S33" i="5"/>
  <c r="O618" i="5"/>
  <c r="E618" i="5"/>
  <c r="C618" i="5"/>
  <c r="A618" i="5"/>
  <c r="O617" i="5"/>
  <c r="E617" i="5"/>
  <c r="C617" i="5"/>
  <c r="A617" i="5"/>
  <c r="O616" i="5"/>
  <c r="E616" i="5"/>
  <c r="C616" i="5"/>
  <c r="A616" i="5"/>
  <c r="O615" i="5"/>
  <c r="E615" i="5"/>
  <c r="C615" i="5"/>
  <c r="A615" i="5"/>
  <c r="O614" i="5"/>
  <c r="E614" i="5"/>
  <c r="C614" i="5"/>
  <c r="A614" i="5"/>
  <c r="E613" i="5"/>
  <c r="C613" i="5"/>
  <c r="A613" i="5"/>
  <c r="S395" i="5"/>
  <c r="S453" i="5"/>
  <c r="S454" i="5"/>
  <c r="S446" i="5"/>
  <c r="S455" i="5"/>
  <c r="S451" i="5"/>
  <c r="S386" i="5"/>
  <c r="S387" i="5"/>
  <c r="S444" i="5"/>
  <c r="S452" i="5"/>
  <c r="S396" i="5"/>
  <c r="S442" i="5"/>
  <c r="S443" i="5"/>
  <c r="S445" i="5"/>
  <c r="S114" i="5"/>
  <c r="S553" i="5"/>
  <c r="S556" i="5"/>
  <c r="S456" i="5"/>
  <c r="S555" i="5"/>
  <c r="S554" i="5"/>
  <c r="S415" i="5"/>
  <c r="S432" i="5"/>
  <c r="S457" i="5"/>
  <c r="S460" i="5"/>
  <c r="S414" i="5"/>
  <c r="S417" i="5"/>
  <c r="S435" i="5"/>
  <c r="S459" i="5"/>
  <c r="S436" i="5"/>
  <c r="S434" i="5"/>
  <c r="S419" i="5"/>
  <c r="S416" i="5"/>
  <c r="S420" i="5"/>
  <c r="S421" i="5"/>
  <c r="S418" i="5"/>
  <c r="S433" i="5"/>
  <c r="S458" i="5"/>
  <c r="S557" i="5"/>
  <c r="S422" i="5"/>
  <c r="S117" i="5"/>
  <c r="O612" i="5" l="1"/>
  <c r="E612" i="5"/>
  <c r="C612" i="5"/>
  <c r="A612" i="5"/>
  <c r="O611" i="5"/>
  <c r="E611" i="5"/>
  <c r="C611" i="5"/>
  <c r="A611" i="5"/>
  <c r="O610" i="5"/>
  <c r="E610" i="5"/>
  <c r="C610" i="5"/>
  <c r="A610" i="5"/>
  <c r="O609" i="5"/>
  <c r="E609" i="5"/>
  <c r="C609" i="5"/>
  <c r="A609" i="5"/>
  <c r="O607" i="5"/>
  <c r="E607" i="5"/>
  <c r="C607" i="5"/>
  <c r="A607" i="5"/>
  <c r="C263" i="1"/>
  <c r="C260" i="1"/>
  <c r="C259" i="1"/>
  <c r="C264" i="1"/>
  <c r="O552" i="5" l="1"/>
  <c r="E552" i="5"/>
  <c r="C552" i="5"/>
  <c r="A552" i="5"/>
  <c r="O551" i="5"/>
  <c r="E551" i="5"/>
  <c r="C551" i="5"/>
  <c r="A551" i="5"/>
  <c r="O550" i="5"/>
  <c r="E550" i="5"/>
  <c r="C550" i="5"/>
  <c r="A550" i="5"/>
  <c r="O538" i="5"/>
  <c r="E538" i="5"/>
  <c r="C538" i="5"/>
  <c r="A538" i="5"/>
  <c r="O537" i="5"/>
  <c r="E537" i="5"/>
  <c r="C537" i="5"/>
  <c r="A537" i="5"/>
  <c r="O536" i="5"/>
  <c r="E536" i="5"/>
  <c r="C536" i="5"/>
  <c r="A536" i="5"/>
  <c r="O547" i="5"/>
  <c r="E547" i="5"/>
  <c r="C547" i="5"/>
  <c r="A547" i="5"/>
  <c r="O546" i="5"/>
  <c r="E546" i="5"/>
  <c r="C546" i="5"/>
  <c r="A546" i="5"/>
  <c r="O545" i="5"/>
  <c r="E545" i="5"/>
  <c r="C545" i="5"/>
  <c r="A545" i="5"/>
  <c r="O544" i="5"/>
  <c r="E544" i="5"/>
  <c r="C544" i="5"/>
  <c r="A544" i="5"/>
  <c r="O519" i="5"/>
  <c r="E519" i="5"/>
  <c r="C519" i="5"/>
  <c r="A519" i="5"/>
  <c r="O605" i="5"/>
  <c r="E605" i="5"/>
  <c r="C605" i="5"/>
  <c r="A605" i="5"/>
  <c r="O604" i="5"/>
  <c r="E604" i="5"/>
  <c r="C604" i="5"/>
  <c r="A604" i="5"/>
  <c r="O603" i="5"/>
  <c r="E603" i="5"/>
  <c r="C603" i="5"/>
  <c r="A603" i="5"/>
  <c r="O602" i="5"/>
  <c r="E602" i="5"/>
  <c r="C602" i="5"/>
  <c r="A602" i="5"/>
  <c r="O601" i="5"/>
  <c r="E601" i="5"/>
  <c r="C601" i="5"/>
  <c r="A601" i="5"/>
  <c r="E595" i="5" l="1"/>
  <c r="C595" i="5"/>
  <c r="A595" i="5"/>
  <c r="E594" i="5"/>
  <c r="C594" i="5"/>
  <c r="A594" i="5"/>
  <c r="E593" i="5"/>
  <c r="C593" i="5"/>
  <c r="A593" i="5"/>
  <c r="E592" i="5"/>
  <c r="C592" i="5"/>
  <c r="A592" i="5"/>
  <c r="E591" i="5"/>
  <c r="C591" i="5"/>
  <c r="A591" i="5"/>
  <c r="E562" i="5"/>
  <c r="C562" i="5"/>
  <c r="A562" i="5"/>
  <c r="E561" i="5"/>
  <c r="C561" i="5"/>
  <c r="A561" i="5"/>
  <c r="E560" i="5"/>
  <c r="C560" i="5"/>
  <c r="A560" i="5"/>
  <c r="E559" i="5"/>
  <c r="C559" i="5"/>
  <c r="A559" i="5"/>
  <c r="E558" i="5"/>
  <c r="C558" i="5"/>
  <c r="A558" i="5"/>
  <c r="O557" i="5"/>
  <c r="E557" i="5"/>
  <c r="C557" i="5"/>
  <c r="A557" i="5"/>
  <c r="O556" i="5"/>
  <c r="E556" i="5"/>
  <c r="C556" i="5"/>
  <c r="A556" i="5"/>
  <c r="O555" i="5"/>
  <c r="E555" i="5"/>
  <c r="C555" i="5"/>
  <c r="A555" i="5"/>
  <c r="O554" i="5"/>
  <c r="E554" i="5"/>
  <c r="C554" i="5"/>
  <c r="A554" i="5"/>
  <c r="O553" i="5"/>
  <c r="E553" i="5"/>
  <c r="C553" i="5"/>
  <c r="A553" i="5"/>
  <c r="O549" i="5"/>
  <c r="E549" i="5"/>
  <c r="C549" i="5"/>
  <c r="A549" i="5"/>
  <c r="O548" i="5"/>
  <c r="E548" i="5"/>
  <c r="C548" i="5"/>
  <c r="A548" i="5"/>
  <c r="O543" i="5"/>
  <c r="E543" i="5"/>
  <c r="C543" i="5"/>
  <c r="A543" i="5"/>
  <c r="O542" i="5"/>
  <c r="E542" i="5"/>
  <c r="C542" i="5"/>
  <c r="A542" i="5"/>
  <c r="O541" i="5"/>
  <c r="E541" i="5"/>
  <c r="C541" i="5"/>
  <c r="A541" i="5"/>
  <c r="O540" i="5"/>
  <c r="E540" i="5"/>
  <c r="C540" i="5"/>
  <c r="A540" i="5"/>
  <c r="O539" i="5"/>
  <c r="E539" i="5"/>
  <c r="C539" i="5"/>
  <c r="A539" i="5"/>
  <c r="O535" i="5"/>
  <c r="E535" i="5"/>
  <c r="C535" i="5"/>
  <c r="A535" i="5"/>
  <c r="O534" i="5"/>
  <c r="E534" i="5"/>
  <c r="C534" i="5"/>
  <c r="A534" i="5"/>
  <c r="O533" i="5"/>
  <c r="E533" i="5"/>
  <c r="C533" i="5"/>
  <c r="A533" i="5"/>
  <c r="O532" i="5"/>
  <c r="E532" i="5"/>
  <c r="C532" i="5"/>
  <c r="A532" i="5"/>
  <c r="O531" i="5"/>
  <c r="E531" i="5"/>
  <c r="C531" i="5"/>
  <c r="A531" i="5"/>
  <c r="O530" i="5"/>
  <c r="E530" i="5"/>
  <c r="C530" i="5"/>
  <c r="A530" i="5"/>
  <c r="O529" i="5"/>
  <c r="E529" i="5"/>
  <c r="C529" i="5"/>
  <c r="A529" i="5"/>
  <c r="O528" i="5"/>
  <c r="E528" i="5"/>
  <c r="C528" i="5"/>
  <c r="A528" i="5"/>
  <c r="O527" i="5"/>
  <c r="E527" i="5"/>
  <c r="C527" i="5"/>
  <c r="A527" i="5"/>
  <c r="O526" i="5"/>
  <c r="E526" i="5"/>
  <c r="C526" i="5"/>
  <c r="A526" i="5"/>
  <c r="O525" i="5"/>
  <c r="E525" i="5"/>
  <c r="C525" i="5"/>
  <c r="A525" i="5"/>
  <c r="O522" i="5"/>
  <c r="E522" i="5"/>
  <c r="C522" i="5"/>
  <c r="A522" i="5"/>
  <c r="O518" i="5"/>
  <c r="E518" i="5"/>
  <c r="C518" i="5"/>
  <c r="A518" i="5"/>
  <c r="O517" i="5"/>
  <c r="E517" i="5"/>
  <c r="C517" i="5"/>
  <c r="A517" i="5"/>
  <c r="O485" i="5"/>
  <c r="E485" i="5"/>
  <c r="C485" i="5"/>
  <c r="A485" i="5"/>
  <c r="O484" i="5"/>
  <c r="E484" i="5"/>
  <c r="C484" i="5"/>
  <c r="A484" i="5"/>
  <c r="O483" i="5"/>
  <c r="E483" i="5"/>
  <c r="C483" i="5"/>
  <c r="A483" i="5"/>
  <c r="O478" i="5"/>
  <c r="E478" i="5"/>
  <c r="C478" i="5"/>
  <c r="A478" i="5"/>
  <c r="O477" i="5"/>
  <c r="E477" i="5"/>
  <c r="C477" i="5"/>
  <c r="A477" i="5"/>
  <c r="O476" i="5"/>
  <c r="E476" i="5"/>
  <c r="C476" i="5"/>
  <c r="A476" i="5"/>
  <c r="O475" i="5"/>
  <c r="E475" i="5"/>
  <c r="C475" i="5"/>
  <c r="A475" i="5"/>
  <c r="O474" i="5"/>
  <c r="E474" i="5"/>
  <c r="C474" i="5"/>
  <c r="A474" i="5"/>
  <c r="O473" i="5"/>
  <c r="E473" i="5"/>
  <c r="C473" i="5"/>
  <c r="A473" i="5"/>
  <c r="O472" i="5"/>
  <c r="E472" i="5"/>
  <c r="C472" i="5"/>
  <c r="A472" i="5"/>
  <c r="O471" i="5"/>
  <c r="E471" i="5"/>
  <c r="C471" i="5"/>
  <c r="A471" i="5"/>
  <c r="O470" i="5"/>
  <c r="E470" i="5"/>
  <c r="C470" i="5"/>
  <c r="A470" i="5"/>
  <c r="O469" i="5"/>
  <c r="E469" i="5"/>
  <c r="C469" i="5"/>
  <c r="A469" i="5"/>
  <c r="O468" i="5"/>
  <c r="E468" i="5"/>
  <c r="C468" i="5"/>
  <c r="A468" i="5"/>
  <c r="O467" i="5"/>
  <c r="E467" i="5"/>
  <c r="C467" i="5"/>
  <c r="A467" i="5"/>
  <c r="O466" i="5"/>
  <c r="E466" i="5"/>
  <c r="C466" i="5"/>
  <c r="A466" i="5"/>
  <c r="O595" i="5"/>
  <c r="O593" i="5"/>
  <c r="O591" i="5"/>
  <c r="O594" i="5"/>
  <c r="O592" i="5"/>
  <c r="O562" i="5"/>
  <c r="O560" i="5"/>
  <c r="O558" i="5"/>
  <c r="O559" i="5"/>
  <c r="O561" i="5"/>
  <c r="C257" i="1"/>
  <c r="C234" i="1"/>
  <c r="C246" i="1"/>
  <c r="C261" i="1"/>
  <c r="C235" i="1"/>
  <c r="C233" i="1"/>
  <c r="C242" i="1"/>
  <c r="C243" i="1"/>
  <c r="C252" i="1"/>
  <c r="C245" i="1"/>
  <c r="C251" i="1"/>
  <c r="C262" i="1"/>
  <c r="C236" i="1"/>
  <c r="C244" i="1"/>
  <c r="C241" i="1"/>
  <c r="O465" i="5" l="1"/>
  <c r="E465" i="5"/>
  <c r="C465" i="5"/>
  <c r="A465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O459" i="5"/>
  <c r="E459" i="5"/>
  <c r="C459" i="5"/>
  <c r="A459" i="5"/>
  <c r="O458" i="5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4" i="5"/>
  <c r="E454" i="5"/>
  <c r="C454" i="5"/>
  <c r="A454" i="5"/>
  <c r="O453" i="5"/>
  <c r="E453" i="5"/>
  <c r="C453" i="5"/>
  <c r="A453" i="5"/>
  <c r="O452" i="5"/>
  <c r="E452" i="5"/>
  <c r="C452" i="5"/>
  <c r="A452" i="5"/>
  <c r="O451" i="5"/>
  <c r="E451" i="5"/>
  <c r="C451" i="5"/>
  <c r="A451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396" i="5"/>
  <c r="C395" i="5"/>
  <c r="C387" i="5"/>
  <c r="C386" i="5"/>
  <c r="C232" i="1"/>
  <c r="C231" i="1"/>
  <c r="C230" i="1"/>
  <c r="E446" i="5" l="1"/>
  <c r="A446" i="5"/>
  <c r="E445" i="5"/>
  <c r="A445" i="5"/>
  <c r="E444" i="5"/>
  <c r="A444" i="5"/>
  <c r="E443" i="5"/>
  <c r="A443" i="5"/>
  <c r="E442" i="5"/>
  <c r="A442" i="5"/>
  <c r="A441" i="5"/>
  <c r="E441" i="5"/>
  <c r="O446" i="5"/>
  <c r="O444" i="5"/>
  <c r="O442" i="5"/>
  <c r="O443" i="5"/>
  <c r="O445" i="5"/>
  <c r="E440" i="5"/>
  <c r="A440" i="5"/>
  <c r="E439" i="5"/>
  <c r="A439" i="5"/>
  <c r="O436" i="5"/>
  <c r="E436" i="5"/>
  <c r="A436" i="5"/>
  <c r="O435" i="5"/>
  <c r="E435" i="5"/>
  <c r="A435" i="5"/>
  <c r="O434" i="5"/>
  <c r="E434" i="5"/>
  <c r="A434" i="5"/>
  <c r="E431" i="5"/>
  <c r="A431" i="5"/>
  <c r="E430" i="5"/>
  <c r="A430" i="5"/>
  <c r="E429" i="5"/>
  <c r="A429" i="5"/>
  <c r="E428" i="5"/>
  <c r="A428" i="5"/>
  <c r="E427" i="5"/>
  <c r="A427" i="5"/>
  <c r="E426" i="5"/>
  <c r="A426" i="5"/>
  <c r="E425" i="5"/>
  <c r="A425" i="5"/>
  <c r="O422" i="5"/>
  <c r="E422" i="5"/>
  <c r="A422" i="5"/>
  <c r="O421" i="5"/>
  <c r="E421" i="5"/>
  <c r="A421" i="5"/>
  <c r="O420" i="5"/>
  <c r="E420" i="5"/>
  <c r="A420" i="5"/>
  <c r="O419" i="5"/>
  <c r="E419" i="5"/>
  <c r="A419" i="5"/>
  <c r="O418" i="5"/>
  <c r="E418" i="5"/>
  <c r="A418" i="5"/>
  <c r="O417" i="5"/>
  <c r="E417" i="5"/>
  <c r="A417" i="5"/>
  <c r="O416" i="5"/>
  <c r="E416" i="5"/>
  <c r="A416" i="5"/>
  <c r="O318" i="5"/>
  <c r="O317" i="5"/>
  <c r="O316" i="5"/>
  <c r="O315" i="5"/>
  <c r="O314" i="5"/>
  <c r="O313" i="5"/>
  <c r="O312" i="5"/>
  <c r="O311" i="5"/>
  <c r="O310" i="5"/>
  <c r="O282" i="5"/>
  <c r="O281" i="5"/>
  <c r="O280" i="5"/>
  <c r="O279" i="5"/>
  <c r="O278" i="5"/>
  <c r="O277" i="5"/>
  <c r="O276" i="5"/>
  <c r="O275" i="5"/>
  <c r="O274" i="5"/>
  <c r="O433" i="5"/>
  <c r="O432" i="5"/>
  <c r="O415" i="5"/>
  <c r="O414" i="5"/>
  <c r="O396" i="5"/>
  <c r="O395" i="5"/>
  <c r="O387" i="5"/>
  <c r="E438" i="5"/>
  <c r="A438" i="5"/>
  <c r="E437" i="5"/>
  <c r="A437" i="5"/>
  <c r="E433" i="5"/>
  <c r="A433" i="5"/>
  <c r="E432" i="5"/>
  <c r="A432" i="5"/>
  <c r="E424" i="5"/>
  <c r="A424" i="5"/>
  <c r="E423" i="5"/>
  <c r="A423" i="5"/>
  <c r="E415" i="5"/>
  <c r="A415" i="5"/>
  <c r="E414" i="5"/>
  <c r="A414" i="5"/>
  <c r="O437" i="5"/>
  <c r="O438" i="5"/>
  <c r="O440" i="5"/>
  <c r="O423" i="5"/>
  <c r="O428" i="5"/>
  <c r="O441" i="5"/>
  <c r="O424" i="5"/>
  <c r="O426" i="5"/>
  <c r="O427" i="5"/>
  <c r="C229" i="1"/>
  <c r="O425" i="5"/>
  <c r="O429" i="5"/>
  <c r="O430" i="5"/>
  <c r="O431" i="5"/>
  <c r="O439" i="5"/>
  <c r="E396" i="5" l="1"/>
  <c r="A396" i="5"/>
  <c r="E395" i="5"/>
  <c r="A395" i="5"/>
  <c r="E387" i="5"/>
  <c r="A387" i="5"/>
  <c r="O386" i="5"/>
  <c r="O385" i="5"/>
  <c r="E386" i="5"/>
  <c r="C385" i="5"/>
  <c r="A386" i="5"/>
  <c r="C228" i="1"/>
  <c r="C225" i="1"/>
  <c r="C222" i="1"/>
  <c r="C227" i="1"/>
  <c r="C226" i="1"/>
  <c r="E318" i="5" l="1"/>
  <c r="C318" i="5"/>
  <c r="A318" i="5"/>
  <c r="E317" i="5"/>
  <c r="C317" i="5"/>
  <c r="A317" i="5"/>
  <c r="E316" i="5"/>
  <c r="C316" i="5"/>
  <c r="A316" i="5"/>
  <c r="E315" i="5"/>
  <c r="C315" i="5"/>
  <c r="A315" i="5"/>
  <c r="E314" i="5"/>
  <c r="C314" i="5"/>
  <c r="A314" i="5"/>
  <c r="E282" i="5"/>
  <c r="C282" i="5"/>
  <c r="A282" i="5"/>
  <c r="E281" i="5"/>
  <c r="C281" i="5"/>
  <c r="A281" i="5"/>
  <c r="E280" i="5"/>
  <c r="C280" i="5"/>
  <c r="A280" i="5"/>
  <c r="E279" i="5"/>
  <c r="C279" i="5"/>
  <c r="A279" i="5"/>
  <c r="E278" i="5"/>
  <c r="C278" i="5"/>
  <c r="A278" i="5"/>
  <c r="E313" i="5"/>
  <c r="E312" i="5"/>
  <c r="E311" i="5"/>
  <c r="E310" i="5"/>
  <c r="E277" i="5"/>
  <c r="E276" i="5"/>
  <c r="E275" i="5"/>
  <c r="E274" i="5"/>
  <c r="C313" i="5"/>
  <c r="C312" i="5"/>
  <c r="C311" i="5"/>
  <c r="C310" i="5"/>
  <c r="C277" i="5"/>
  <c r="C276" i="5"/>
  <c r="C275" i="5"/>
  <c r="C274" i="5"/>
  <c r="A276" i="5"/>
  <c r="A277" i="5"/>
  <c r="A311" i="5"/>
  <c r="A313" i="5"/>
  <c r="A312" i="5"/>
  <c r="A310" i="5"/>
  <c r="A275" i="5"/>
  <c r="A274" i="5"/>
  <c r="E200" i="5"/>
  <c r="C200" i="5"/>
  <c r="A200" i="5"/>
  <c r="E199" i="5"/>
  <c r="C199" i="5"/>
  <c r="A199" i="5"/>
  <c r="C197" i="1"/>
  <c r="C201" i="1"/>
  <c r="O199" i="5"/>
  <c r="C221" i="1"/>
  <c r="O200" i="5"/>
  <c r="S29" i="5" l="1"/>
  <c r="S3" i="5"/>
  <c r="O384" i="5"/>
  <c r="O383" i="5"/>
  <c r="O382" i="5"/>
  <c r="O381" i="5"/>
  <c r="O380" i="5"/>
  <c r="O379" i="5"/>
  <c r="O378" i="5"/>
  <c r="O377" i="5"/>
  <c r="O376" i="5"/>
  <c r="O375" i="5"/>
  <c r="O374" i="5"/>
  <c r="O373" i="5"/>
  <c r="O372" i="5"/>
  <c r="O371" i="5"/>
  <c r="O370" i="5"/>
  <c r="O364" i="5"/>
  <c r="O358" i="5"/>
  <c r="O352" i="5"/>
  <c r="O118" i="5"/>
  <c r="O117" i="5"/>
  <c r="O116" i="5"/>
  <c r="O115" i="5"/>
  <c r="O114" i="5"/>
  <c r="O35" i="5"/>
  <c r="O33" i="5"/>
  <c r="O29" i="5"/>
  <c r="O3" i="5"/>
  <c r="C114" i="1"/>
  <c r="O221" i="5"/>
  <c r="O198" i="5"/>
  <c r="O244" i="5"/>
  <c r="O261" i="5"/>
  <c r="C216" i="1"/>
  <c r="C185" i="1"/>
  <c r="C178" i="1"/>
  <c r="O263" i="5"/>
  <c r="O260" i="5"/>
  <c r="O187" i="5"/>
  <c r="O203" i="5"/>
  <c r="O257" i="5"/>
  <c r="C195" i="1"/>
  <c r="C113" i="1"/>
  <c r="O196" i="5"/>
  <c r="C213" i="1"/>
  <c r="O240" i="5"/>
  <c r="O210" i="5"/>
  <c r="O226" i="5"/>
  <c r="C209" i="1"/>
  <c r="O208" i="5"/>
  <c r="O267" i="5"/>
  <c r="C34" i="1"/>
  <c r="O193" i="5"/>
  <c r="O219" i="5"/>
  <c r="O234" i="5"/>
  <c r="O204" i="5"/>
  <c r="O211" i="5"/>
  <c r="O182" i="5"/>
  <c r="C217" i="1"/>
  <c r="O206" i="5"/>
  <c r="O225" i="5"/>
  <c r="C214" i="1"/>
  <c r="C219" i="1"/>
  <c r="C179" i="1"/>
  <c r="O245" i="5"/>
  <c r="O192" i="5"/>
  <c r="O212" i="5"/>
  <c r="C182" i="1"/>
  <c r="O188" i="5"/>
  <c r="O214" i="5"/>
  <c r="C215" i="1"/>
  <c r="O251" i="5"/>
  <c r="O186" i="5"/>
  <c r="C194" i="1"/>
  <c r="O181" i="5"/>
  <c r="O246" i="5"/>
  <c r="O228" i="5"/>
  <c r="C32" i="1"/>
  <c r="O216" i="5"/>
  <c r="O213" i="5"/>
  <c r="O207" i="5"/>
  <c r="O252" i="5"/>
  <c r="C218" i="1"/>
  <c r="O249" i="5"/>
  <c r="O205" i="5"/>
  <c r="O266" i="5"/>
  <c r="O194" i="5"/>
  <c r="O248" i="5"/>
  <c r="C115" i="1"/>
  <c r="C116" i="1"/>
  <c r="O254" i="5"/>
  <c r="C193" i="1"/>
  <c r="O218" i="5"/>
  <c r="O189" i="5"/>
  <c r="O195" i="5"/>
  <c r="O264" i="5"/>
  <c r="O259" i="5"/>
  <c r="C180" i="1"/>
  <c r="O250" i="5"/>
  <c r="O247" i="5"/>
  <c r="C211" i="1"/>
  <c r="O236" i="5"/>
  <c r="O217" i="5"/>
  <c r="C181" i="1"/>
  <c r="O185" i="5"/>
  <c r="C207" i="1"/>
  <c r="O258" i="5"/>
  <c r="C220" i="1"/>
  <c r="C184" i="1"/>
  <c r="O265" i="5"/>
  <c r="C117" i="1"/>
  <c r="O255" i="5"/>
  <c r="O179" i="5"/>
  <c r="O191" i="5"/>
  <c r="O253" i="5"/>
  <c r="O256" i="5"/>
  <c r="O209" i="5"/>
  <c r="O235" i="5"/>
  <c r="O215" i="5"/>
  <c r="O202" i="5"/>
  <c r="O227" i="5"/>
  <c r="C186" i="1"/>
  <c r="O190" i="5"/>
  <c r="O180" i="5"/>
  <c r="O184" i="5"/>
  <c r="O229" i="5"/>
  <c r="C183" i="1"/>
  <c r="Q2" i="5" l="1"/>
  <c r="M2" i="5"/>
  <c r="E6" i="6"/>
  <c r="O183" i="5"/>
  <c r="C6" i="6"/>
  <c r="E385" i="5" l="1"/>
  <c r="A385" i="5"/>
  <c r="E384" i="5"/>
  <c r="C384" i="5"/>
  <c r="A384" i="5"/>
  <c r="E383" i="5"/>
  <c r="C383" i="5"/>
  <c r="A383" i="5"/>
  <c r="E382" i="5"/>
  <c r="C382" i="5"/>
  <c r="A382" i="5"/>
  <c r="E381" i="5"/>
  <c r="C381" i="5"/>
  <c r="A381" i="5"/>
  <c r="E380" i="5"/>
  <c r="C380" i="5"/>
  <c r="A380" i="5"/>
  <c r="E379" i="5"/>
  <c r="C379" i="5"/>
  <c r="A379" i="5"/>
  <c r="E378" i="5"/>
  <c r="C378" i="5"/>
  <c r="A378" i="5"/>
  <c r="E377" i="5"/>
  <c r="C377" i="5"/>
  <c r="A377" i="5"/>
  <c r="E376" i="5"/>
  <c r="C376" i="5"/>
  <c r="A376" i="5"/>
  <c r="E375" i="5"/>
  <c r="C375" i="5"/>
  <c r="A375" i="5"/>
  <c r="E374" i="5"/>
  <c r="C374" i="5"/>
  <c r="A374" i="5"/>
  <c r="E373" i="5"/>
  <c r="C373" i="5"/>
  <c r="A373" i="5"/>
  <c r="E372" i="5"/>
  <c r="C372" i="5"/>
  <c r="A372" i="5"/>
  <c r="E371" i="5"/>
  <c r="C371" i="5"/>
  <c r="A371" i="5"/>
  <c r="E370" i="5"/>
  <c r="C370" i="5"/>
  <c r="A370" i="5"/>
  <c r="E364" i="5"/>
  <c r="C364" i="5"/>
  <c r="A364" i="5"/>
  <c r="E358" i="5"/>
  <c r="C358" i="5"/>
  <c r="A358" i="5"/>
  <c r="E352" i="5"/>
  <c r="C352" i="5"/>
  <c r="A352" i="5"/>
  <c r="E8" i="6"/>
  <c r="E7" i="6"/>
  <c r="C8" i="6"/>
  <c r="C7" i="6"/>
  <c r="F2" i="5" l="1"/>
  <c r="I2" i="5"/>
  <c r="J2" i="5"/>
  <c r="K2" i="5"/>
  <c r="L2" i="5"/>
  <c r="O2" i="5"/>
  <c r="N2" i="5" s="1"/>
  <c r="A3" i="5"/>
  <c r="C3" i="5"/>
  <c r="E3" i="5"/>
  <c r="H3" i="5"/>
  <c r="A29" i="5"/>
  <c r="C29" i="5"/>
  <c r="E29" i="5"/>
  <c r="A33" i="5"/>
  <c r="C33" i="5"/>
  <c r="E33" i="5"/>
  <c r="A35" i="5"/>
  <c r="C35" i="5"/>
  <c r="E35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79" i="5"/>
  <c r="C179" i="5"/>
  <c r="E179" i="5"/>
  <c r="A180" i="5"/>
  <c r="C180" i="5"/>
  <c r="E180" i="5"/>
  <c r="A181" i="5"/>
  <c r="C181" i="5"/>
  <c r="E181" i="5"/>
  <c r="A182" i="5"/>
  <c r="C182" i="5"/>
  <c r="E182" i="5"/>
  <c r="A183" i="5"/>
  <c r="C183" i="5"/>
  <c r="E183" i="5"/>
  <c r="A184" i="5"/>
  <c r="C184" i="5"/>
  <c r="E184" i="5"/>
  <c r="A185" i="5"/>
  <c r="C185" i="5"/>
  <c r="E185" i="5"/>
  <c r="A186" i="5"/>
  <c r="C186" i="5"/>
  <c r="E186" i="5"/>
  <c r="A187" i="5"/>
  <c r="C187" i="5"/>
  <c r="E187" i="5"/>
  <c r="A188" i="5"/>
  <c r="C188" i="5"/>
  <c r="E188" i="5"/>
  <c r="A189" i="5"/>
  <c r="C189" i="5"/>
  <c r="E189" i="5"/>
  <c r="A190" i="5"/>
  <c r="C190" i="5"/>
  <c r="E190" i="5"/>
  <c r="A191" i="5"/>
  <c r="C191" i="5"/>
  <c r="E191" i="5"/>
  <c r="A192" i="5"/>
  <c r="C192" i="5"/>
  <c r="E192" i="5"/>
  <c r="A193" i="5"/>
  <c r="C193" i="5"/>
  <c r="E193" i="5"/>
  <c r="A194" i="5"/>
  <c r="C194" i="5"/>
  <c r="E194" i="5"/>
  <c r="A195" i="5"/>
  <c r="C195" i="5"/>
  <c r="E195" i="5"/>
  <c r="A196" i="5"/>
  <c r="C196" i="5"/>
  <c r="E196" i="5"/>
  <c r="A198" i="5"/>
  <c r="C198" i="5"/>
  <c r="E198" i="5"/>
  <c r="A202" i="5"/>
  <c r="C202" i="5"/>
  <c r="E202" i="5"/>
  <c r="A203" i="5"/>
  <c r="C203" i="5"/>
  <c r="E203" i="5"/>
  <c r="A204" i="5"/>
  <c r="C204" i="5"/>
  <c r="E204" i="5"/>
  <c r="A205" i="5"/>
  <c r="C205" i="5"/>
  <c r="E205" i="5"/>
  <c r="A206" i="5"/>
  <c r="C206" i="5"/>
  <c r="E206" i="5"/>
  <c r="A207" i="5"/>
  <c r="C207" i="5"/>
  <c r="E207" i="5"/>
  <c r="A208" i="5"/>
  <c r="C208" i="5"/>
  <c r="E208" i="5"/>
  <c r="A209" i="5"/>
  <c r="C209" i="5"/>
  <c r="E209" i="5"/>
  <c r="A210" i="5"/>
  <c r="C210" i="5"/>
  <c r="E210" i="5"/>
  <c r="A211" i="5"/>
  <c r="C211" i="5"/>
  <c r="E211" i="5"/>
  <c r="A212" i="5"/>
  <c r="C212" i="5"/>
  <c r="E212" i="5"/>
  <c r="A213" i="5"/>
  <c r="C213" i="5"/>
  <c r="E213" i="5"/>
  <c r="A214" i="5"/>
  <c r="C214" i="5"/>
  <c r="E214" i="5"/>
  <c r="A215" i="5"/>
  <c r="C215" i="5"/>
  <c r="E215" i="5"/>
  <c r="A216" i="5"/>
  <c r="C216" i="5"/>
  <c r="E216" i="5"/>
  <c r="A217" i="5"/>
  <c r="C217" i="5"/>
  <c r="E217" i="5"/>
  <c r="A218" i="5"/>
  <c r="C218" i="5"/>
  <c r="E218" i="5"/>
  <c r="A219" i="5"/>
  <c r="C219" i="5"/>
  <c r="E219" i="5"/>
  <c r="A221" i="5"/>
  <c r="C221" i="5"/>
  <c r="E221" i="5"/>
  <c r="A225" i="5"/>
  <c r="C225" i="5"/>
  <c r="E225" i="5"/>
  <c r="A226" i="5"/>
  <c r="C226" i="5"/>
  <c r="E226" i="5"/>
  <c r="A227" i="5"/>
  <c r="C227" i="5"/>
  <c r="E227" i="5"/>
  <c r="A228" i="5"/>
  <c r="C228" i="5"/>
  <c r="E228" i="5"/>
  <c r="A229" i="5"/>
  <c r="C229" i="5"/>
  <c r="E229" i="5"/>
  <c r="A234" i="5"/>
  <c r="C234" i="5"/>
  <c r="E234" i="5"/>
  <c r="A235" i="5"/>
  <c r="C235" i="5"/>
  <c r="E235" i="5"/>
  <c r="A236" i="5"/>
  <c r="C236" i="5"/>
  <c r="E236" i="5"/>
  <c r="A240" i="5"/>
  <c r="C240" i="5"/>
  <c r="E240" i="5"/>
  <c r="A244" i="5"/>
  <c r="C244" i="5"/>
  <c r="E244" i="5"/>
  <c r="A245" i="5"/>
  <c r="C245" i="5"/>
  <c r="E245" i="5"/>
  <c r="A246" i="5"/>
  <c r="C246" i="5"/>
  <c r="E246" i="5"/>
  <c r="A247" i="5"/>
  <c r="C247" i="5"/>
  <c r="E247" i="5"/>
  <c r="A248" i="5"/>
  <c r="C248" i="5"/>
  <c r="E248" i="5"/>
  <c r="A249" i="5"/>
  <c r="C249" i="5"/>
  <c r="E249" i="5"/>
  <c r="A250" i="5"/>
  <c r="C250" i="5"/>
  <c r="E250" i="5"/>
  <c r="A251" i="5"/>
  <c r="C251" i="5"/>
  <c r="E251" i="5"/>
  <c r="A252" i="5"/>
  <c r="C252" i="5"/>
  <c r="E252" i="5"/>
  <c r="A253" i="5"/>
  <c r="C253" i="5"/>
  <c r="E253" i="5"/>
  <c r="A254" i="5"/>
  <c r="C254" i="5"/>
  <c r="E254" i="5"/>
  <c r="A255" i="5"/>
  <c r="C255" i="5"/>
  <c r="E255" i="5"/>
  <c r="A256" i="5"/>
  <c r="C256" i="5"/>
  <c r="E256" i="5"/>
  <c r="A257" i="5"/>
  <c r="C257" i="5"/>
  <c r="E257" i="5"/>
  <c r="A258" i="5"/>
  <c r="C258" i="5"/>
  <c r="E258" i="5"/>
  <c r="A259" i="5"/>
  <c r="C259" i="5"/>
  <c r="E259" i="5"/>
  <c r="A260" i="5"/>
  <c r="C260" i="5"/>
  <c r="E260" i="5"/>
  <c r="A261" i="5"/>
  <c r="C261" i="5"/>
  <c r="E261" i="5"/>
  <c r="A263" i="5"/>
  <c r="C263" i="5"/>
  <c r="E263" i="5"/>
  <c r="A264" i="5"/>
  <c r="C264" i="5"/>
  <c r="E264" i="5"/>
  <c r="A265" i="5"/>
  <c r="C265" i="5"/>
  <c r="E265" i="5"/>
  <c r="A266" i="5"/>
  <c r="C266" i="5"/>
  <c r="E266" i="5"/>
  <c r="E267" i="5" l="1"/>
  <c r="C267" i="5"/>
  <c r="A267" i="5"/>
  <c r="W2" i="5" l="1"/>
  <c r="V2" i="5"/>
  <c r="U2" i="5"/>
  <c r="T2" i="5"/>
  <c r="S2" i="5"/>
  <c r="R2" i="5" s="1"/>
  <c r="P2" i="5" l="1"/>
  <c r="G6" i="6" l="1"/>
  <c r="A498" i="5" l="1"/>
  <c r="C498" i="5"/>
  <c r="E498" i="5"/>
  <c r="A499" i="5"/>
  <c r="C499" i="5"/>
  <c r="E499" i="5"/>
  <c r="A500" i="5"/>
  <c r="C500" i="5"/>
  <c r="E500" i="5"/>
  <c r="A501" i="5"/>
  <c r="C501" i="5"/>
  <c r="E501" i="5"/>
  <c r="A502" i="5"/>
  <c r="C502" i="5"/>
  <c r="E50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<sst xmlns="http://schemas.openxmlformats.org/spreadsheetml/2006/main" count="2267" uniqueCount="1063">
  <si>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</si>
  <si>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</si>
  <si>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</si>
  <si>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</si>
  <si>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</si>
  <si>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</si>
  <si>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</si>
  <si>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</si>
  <si>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</si>
  <si>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</si>
  <si>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</si>
  <si>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</si>
  <si>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</si>
  <si>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</si>
  <si>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</si>
  <si>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</si>
  <si>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</si>
  <si>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</si>
  <si>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</si>
  <si>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</si>
  <si>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</si>
  <si>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</si>
  <si>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</si>
  <si>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</si>
  <si>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</si>
  <si>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</si>
  <si>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</si>
  <si>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</si>
  <si>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</si>
  <si>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</si>
  <si>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</si>
  <si>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</si>
  <si>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</si>
  <si>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</si>
  <si>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</si>
  <si>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</si>
  <si>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</si>
  <si>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</si>
  <si>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</si>
  <si>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</si>
  <si>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</si>
  <si>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</si>
  <si>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</si>
  <si>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</si>
  <si>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</si>
  <si>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</si>
  <si>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</si>
  <si>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</si>
  <si>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</si>
  <si>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</si>
  <si>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</si>
  <si>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</si>
  <si>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</si>
  <si>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</si>
  <si>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</si>
  <si>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</si>
  <si>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</si>
  <si>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</si>
  <si>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</si>
  <si>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</si>
  <si>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</si>
  <si>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</si>
  <si>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</si>
  <si>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</si>
  <si>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</si>
  <si>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</si>
  <si>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</si>
  <si>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</si>
  <si>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</si>
  <si>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</si>
  <si>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</si>
  <si>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</si>
  <si>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</si>
  <si>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</si>
  <si>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</si>
  <si>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</si>
  <si>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</si>
  <si>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</si>
  <si>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</si>
  <si>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</si>
  <si>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</si>
  <si>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</si>
  <si>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</si>
  <si>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</si>
  <si>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</si>
  <si>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</si>
  <si>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</si>
  <si>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</si>
  <si>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</si>
  <si>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</si>
  <si>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</si>
  <si>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</si>
  <si>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</si>
  <si>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</si>
  <si>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</si>
  <si>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</si>
  <si>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</si>
  <si>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</si>
  <si>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</si>
  <si>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</si>
  <si>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</si>
  <si>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</si>
  <si>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</si>
  <si>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</si>
  <si>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</si>
  <si>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</si>
  <si>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</si>
  <si>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</si>
  <si>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</si>
  <si>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</si>
  <si>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</si>
  <si>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</si>
  <si>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</si>
  <si>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</si>
  <si>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</si>
  <si>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</si>
  <si>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</si>
  <si>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</si>
  <si>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</si>
  <si>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</si>
  <si>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</si>
  <si>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</si>
  <si>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</si>
  <si>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</si>
  <si>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</si>
  <si>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</si>
  <si>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</si>
  <si>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</si>
  <si>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</si>
  <si>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</si>
  <si>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</si>
  <si>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</si>
  <si>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</si>
  <si>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</si>
  <si>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</si>
  <si>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</si>
  <si>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</si>
  <si>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</si>
  <si>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</si>
  <si>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</si>
  <si>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</si>
  <si>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</si>
  <si>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</si>
  <si>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</si>
  <si>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</si>
  <si>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</si>
  <si>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</si>
  <si>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</si>
  <si>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</si>
  <si>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</si>
  <si>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</si>
  <si>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</si>
  <si>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</si>
  <si>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</si>
  <si>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</si>
  <si>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</si>
  <si>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</si>
  <si>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</si>
  <si>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</si>
  <si>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</si>
  <si>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</si>
  <si>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</si>
  <si>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</si>
  <si>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</si>
  <si>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</si>
  <si>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</si>
  <si>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</si>
  <si>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</si>
  <si>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</si>
  <si>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</si>
  <si>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</si>
  <si>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</si>
  <si>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</si>
  <si>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</si>
  <si>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</si>
  <si>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</si>
  <si>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</si>
  <si>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</si>
  <si>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</si>
  <si>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</si>
  <si>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</si>
  <si>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</si>
  <si>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</si>
  <si>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</si>
  <si>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</si>
  <si>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</si>
  <si>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</si>
  <si>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</si>
  <si>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</si>
  <si>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</si>
  <si>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</si>
  <si>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</si>
  <si>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</si>
  <si>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</si>
  <si>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</si>
  <si>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</si>
  <si>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</si>
  <si>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</si>
  <si>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</si>
  <si>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</si>
  <si>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</si>
  <si>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</si>
  <si>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</si>
  <si>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</si>
  <si>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</si>
  <si>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</si>
  <si>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</si>
  <si>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</si>
  <si>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</si>
  <si>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</si>
  <si>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</si>
  <si>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</si>
  <si>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</si>
  <si>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</si>
  <si>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</si>
  <si>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</si>
  <si>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</si>
  <si>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</si>
  <si>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</si>
  <si>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</si>
  <si>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</si>
  <si>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</si>
  <si>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</si>
  <si>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</si>
  <si>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</si>
  <si>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</si>
  <si>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</si>
  <si>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</si>
  <si>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</si>
  <si>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</si>
  <si>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</si>
  <si>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</si>
  <si>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</si>
  <si>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</si>
  <si>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</si>
  <si>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</si>
  <si>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</si>
  <si>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</si>
  <si>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</si>
  <si>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</si>
  <si>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</si>
  <si>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</si>
  <si>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</si>
  <si>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</si>
  <si>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</si>
  <si>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</si>
  <si>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</si>
  <si>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</si>
  <si>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</si>
  <si>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</si>
  <si>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</si>
  <si>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</si>
  <si>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</si>
  <si>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</si>
  <si>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</si>
  <si>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</si>
  <si>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</si>
  <si>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</si>
  <si>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</si>
  <si>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</si>
  <si>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</si>
  <si>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</si>
  <si>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</si>
  <si>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</si>
  <si>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</si>
  <si>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</si>
  <si>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</si>
  <si>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</si>
  <si>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</si>
  <si>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</si>
  <si>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</si>
  <si>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</si>
  <si>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</si>
  <si>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</si>
  <si>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</si>
  <si>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</si>
  <si>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</si>
  <si>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</si>
  <si>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</si>
  <si>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</si>
  <si>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</si>
  <si>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</si>
  <si>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</si>
  <si>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</si>
  <si>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</si>
  <si>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</si>
  <si>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</si>
  <si>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</si>
  <si>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</si>
  <si>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</si>
  <si>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</si>
  <si>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</si>
  <si>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</si>
  <si>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</si>
  <si>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</si>
  <si>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</si>
  <si>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</si>
  <si>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</si>
  <si>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</si>
  <si>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</si>
  <si>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</si>
  <si>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</si>
  <si>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</si>
  <si>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</si>
  <si>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</si>
  <si>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</si>
  <si>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</si>
  <si>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</si>
  <si>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</si>
  <si>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</si>
  <si>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</si>
  <si>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</si>
  <si>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</si>
  <si>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</si>
  <si>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</si>
  <si>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</si>
  <si>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</si>
  <si>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</si>
  <si>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</si>
  <si>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</si>
  <si>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</si>
  <si>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</si>
  <si>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</si>
  <si>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</si>
  <si>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</si>
  <si>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</si>
  <si>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</si>
  <si>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</si>
  <si>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</si>
  <si>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</si>
  <si>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</si>
  <si>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</si>
  <si>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</si>
  <si>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</si>
  <si>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</si>
  <si>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</si>
  <si>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</si>
  <si>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</si>
  <si>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</si>
  <si>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</si>
  <si>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</si>
  <si>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</si>
  <si>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</si>
  <si>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</si>
  <si>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</si>
  <si>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</si>
  <si>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</si>
  <si>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</si>
  <si>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</si>
  <si>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</si>
  <si>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</si>
  <si>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</si>
  <si>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</si>
  <si>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</si>
  <si>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</si>
  <si>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</si>
  <si>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</si>
  <si>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</si>
  <si>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</si>
  <si>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</si>
  <si>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</si>
  <si>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</si>
  <si>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</si>
  <si>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</si>
  <si>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</si>
  <si>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</si>
  <si>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</si>
  <si>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</si>
  <si>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</si>
  <si>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</si>
  <si>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</si>
  <si>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</si>
  <si>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</si>
  <si>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</si>
  <si>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</si>
  <si>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</si>
  <si>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</si>
  <si>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</si>
  <si>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</si>
  <si>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</si>
  <si>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</si>
  <si>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</si>
  <si>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</si>
  <si>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</si>
  <si>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</si>
  <si>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</si>
  <si>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</si>
  <si>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</si>
  <si>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</si>
  <si>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</si>
  <si>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</si>
  <si>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</si>
  <si>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</si>
  <si>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</si>
  <si>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</si>
  <si>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</si>
  <si>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</si>
  <si>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</si>
  <si>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</si>
  <si>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</si>
  <si>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</si>
  <si>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</si>
  <si>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</si>
  <si>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</si>
  <si>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</si>
  <si>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</si>
  <si>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</si>
  <si>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</si>
  <si>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</si>
  <si>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</si>
  <si>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</si>
  <si>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</si>
  <si>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</si>
  <si>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</si>
  <si>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</si>
  <si>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</si>
  <si>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</si>
  <si>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</si>
  <si>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</si>
  <si>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</si>
  <si>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</si>
  <si>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</si>
  <si>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Eff3_Left_D</t>
    <phoneticPr fontId="1" type="noConversion"/>
  </si>
  <si>
    <t>UltimateHitObjectInfo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</si>
  <si>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</si>
  <si>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</si>
  <si>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</si>
  <si>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</si>
  <si>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</si>
  <si>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</si>
  <si>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</si>
  <si>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</si>
  <si>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</si>
  <si>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</si>
  <si>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</si>
  <si>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</si>
  <si>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</si>
  <si>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</si>
  <si>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</si>
  <si>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</si>
  <si>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</si>
  <si>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</si>
  <si>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</si>
  <si>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</si>
  <si>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</si>
  <si>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</si>
  <si>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</si>
  <si>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</si>
  <si>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</si>
  <si>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</si>
  <si>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</si>
  <si>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</si>
  <si>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</si>
  <si>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</si>
  <si>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</si>
  <si>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</si>
  <si>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</si>
  <si>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</si>
  <si>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</si>
  <si>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</si>
  <si>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</si>
  <si>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</si>
  <si>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</si>
  <si>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</si>
  <si>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</si>
  <si>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</si>
  <si>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</si>
  <si>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</si>
  <si>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</si>
  <si>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</si>
  <si>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</si>
  <si>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</si>
  <si>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</si>
  <si>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</si>
  <si>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</si>
  <si>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</si>
  <si>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</si>
  <si>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</si>
  <si>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</si>
  <si>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</si>
  <si>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</si>
  <si>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</si>
  <si>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</si>
  <si>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</si>
  <si>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</si>
  <si>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</si>
  <si>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</si>
  <si>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</si>
  <si>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</si>
  <si>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</si>
  <si>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</si>
  <si>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</si>
  <si>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</si>
  <si>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</si>
  <si>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</si>
  <si>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</si>
  <si>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</si>
  <si>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</si>
  <si>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</si>
  <si>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</si>
  <si>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</si>
  <si>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</si>
  <si>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</si>
  <si>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</si>
  <si>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</si>
  <si>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</si>
  <si>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</si>
  <si>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</si>
  <si>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</si>
  <si>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</si>
  <si>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</si>
  <si>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</si>
  <si>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</si>
  <si>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</si>
  <si>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</si>
  <si>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</si>
  <si>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</si>
  <si>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</si>
  <si>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</si>
  <si>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</si>
  <si>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</si>
  <si>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</si>
  <si>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</si>
  <si>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</si>
  <si>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</si>
  <si>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</si>
  <si>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</si>
  <si>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</si>
  <si>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</si>
  <si>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</si>
  <si>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</si>
  <si>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</si>
  <si>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</si>
  <si>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</si>
  <si>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</si>
  <si>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</si>
  <si>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</si>
  <si>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</si>
  <si>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</si>
  <si>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</si>
  <si>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</si>
  <si>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</si>
  <si>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</si>
  <si>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</si>
  <si>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</si>
  <si>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</si>
  <si>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</si>
  <si>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</si>
  <si>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</si>
  <si>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</si>
  <si>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</si>
  <si>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</si>
  <si>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</si>
  <si>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</si>
  <si>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</si>
  <si>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</si>
  <si>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</si>
  <si>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</si>
  <si>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</si>
  <si>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</si>
  <si>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</si>
  <si>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</si>
  <si>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</si>
  <si>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</si>
  <si>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</si>
  <si>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</si>
  <si>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</si>
  <si>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</si>
  <si>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</si>
  <si>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</si>
  <si>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</si>
  <si>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</si>
  <si>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</si>
  <si>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</si>
  <si>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</si>
  <si>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</si>
  <si>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</si>
  <si>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</si>
  <si>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</si>
  <si>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</si>
  <si>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</si>
  <si>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</si>
  <si>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</si>
  <si>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</si>
  <si>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</si>
  <si>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</si>
  <si>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</si>
  <si>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</si>
  <si>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</si>
  <si>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i1=0or3 일때
추적능력 0~360
360이면 완전추적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</si>
  <si>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</si>
  <si>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</si>
  <si>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</si>
  <si>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</si>
  <si>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</si>
  <si>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</si>
  <si>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</si>
  <si>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</si>
  <si>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</si>
  <si>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</si>
  <si>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</si>
  <si>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</si>
  <si>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</si>
  <si>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</si>
  <si>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</si>
  <si>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</si>
  <si>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</si>
  <si>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</si>
  <si>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</si>
  <si>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</si>
  <si>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</si>
  <si>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</si>
  <si>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</si>
  <si>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</si>
  <si>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</si>
  <si>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</si>
  <si>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</si>
  <si>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</si>
  <si>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</si>
  <si>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</si>
  <si>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</si>
  <si>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</si>
  <si>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</si>
  <si>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</si>
  <si>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</si>
  <si>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</si>
  <si>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</si>
  <si>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</si>
  <si>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</si>
  <si>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</si>
  <si>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</si>
  <si>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</si>
  <si>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</si>
  <si>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</si>
  <si>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</si>
  <si>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</si>
  <si>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</si>
  <si>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</si>
  <si>
    <t>Magic shield 1_D2</t>
    <phoneticPr fontId="1" type="noConversion"/>
  </si>
  <si>
    <t>Suicide</t>
  </si>
  <si>
    <t>Suicide</t>
    <phoneticPr fontId="1" type="noConversion"/>
  </si>
  <si>
    <t>Suicide</t>
    <phoneticPr fontId="1" type="noConversion"/>
  </si>
  <si>
    <t>자폭에 쓸
StateName</t>
    <phoneticPr fontId="1" type="noConversion"/>
  </si>
  <si>
    <t>자폭용 어펙터
(자폭이 유난히 길면 이 지속시간을 길게 한다)
-1 이면 원래 다이 시간인 1.2초 뒤에 꺼진다는 것이 됨</t>
    <phoneticPr fontId="1" type="noConversion"/>
  </si>
  <si>
    <t>SuicidePolygonalMagma_Blue</t>
    <phoneticPr fontId="1" type="noConversion"/>
  </si>
  <si>
    <t>1: 렌더러를 끔(디졸브를안탐)
2: 렌더러 2개 이상 끔</t>
    <phoneticPr fontId="1" type="noConversion"/>
  </si>
  <si>
    <t>DelayedBasedDamage</t>
  </si>
  <si>
    <t>DelayedBasedDamage</t>
    <phoneticPr fontId="1" type="noConversion"/>
  </si>
  <si>
    <t>DelayedBasedDamage</t>
    <phoneticPr fontId="1" type="noConversion"/>
  </si>
  <si>
    <t>딜레이 시간</t>
    <phoneticPr fontId="1" type="noConversion"/>
  </si>
  <si>
    <t>딜레이 후 베이스 대미지를 줌
추후 필요 시 기능 확장</t>
    <phoneticPr fontId="1" type="noConversion"/>
  </si>
  <si>
    <t>NormalAttackWeakEnergyShieldRobot</t>
    <phoneticPr fontId="1" type="noConversion"/>
  </si>
  <si>
    <t>MagneticExplosion_D</t>
    <phoneticPr fontId="1" type="noConversion"/>
  </si>
  <si>
    <t>NormalAttackSecondChaosElemental</t>
    <phoneticPr fontId="1" type="noConversion"/>
  </si>
  <si>
    <t>NormalAttackPreGloryArmor</t>
    <phoneticPr fontId="1" type="noConversion"/>
  </si>
  <si>
    <t>NormalAttackGloryArmor</t>
    <phoneticPr fontId="1" type="noConversion"/>
  </si>
  <si>
    <t>ArcFormHitObject</t>
  </si>
  <si>
    <t>ArcFormHitObject</t>
    <phoneticPr fontId="1" type="noConversion"/>
  </si>
  <si>
    <t>ArcFormHitObject</t>
    <phoneticPr fontId="1" type="noConversion"/>
  </si>
  <si>
    <t>호를 이루는 제네레이터의 히트오브젝트를 변경함</t>
    <phoneticPr fontId="1" type="noConversion"/>
  </si>
  <si>
    <t>ArcForm제네레이터 딜레이타임을 오버라이드</t>
    <phoneticPr fontId="1" type="noConversion"/>
  </si>
  <si>
    <t>ArcForm제네레이터 추가 카운트를 오버라이드</t>
    <phoneticPr fontId="1" type="noConversion"/>
  </si>
  <si>
    <t>LP_ArcFormAkai</t>
    <phoneticPr fontId="1" type="noConversion"/>
  </si>
  <si>
    <t>LP_RicochetBetterMobileFemale</t>
  </si>
  <si>
    <t>ChangeAttackState</t>
  </si>
  <si>
    <t>ChangeAttackState</t>
    <phoneticPr fontId="1" type="noConversion"/>
  </si>
  <si>
    <t>어택 스테이트를 변경하여 일정 공격횟수 단위로 공격이 바뀌도록 한다</t>
    <phoneticPr fontId="1" type="noConversion"/>
  </si>
  <si>
    <t>스테이트 이름</t>
    <phoneticPr fontId="1" type="noConversion"/>
  </si>
  <si>
    <t>Base Layer.Attack2</t>
    <phoneticPr fontId="1" type="noConversion"/>
  </si>
  <si>
    <t>1: 대상자가 죽어도 나가는가</t>
    <phoneticPr fontId="1" type="noConversion"/>
  </si>
  <si>
    <t>1: 리코셰가 설정되어있는 히트오브젝트일 경우 처음부터 리코셰가 적용된채로 나갈건가</t>
    <phoneticPr fontId="1" type="noConversion"/>
  </si>
  <si>
    <t>NormalAttackPostRpgKnight</t>
    <phoneticPr fontId="1" type="noConversion"/>
  </si>
  <si>
    <t>NormalAttackCreateRpgKnight</t>
    <phoneticPr fontId="1" type="noConversion"/>
  </si>
  <si>
    <t>PresetRicochetHitObjectInfo</t>
    <phoneticPr fontId="1" type="noConversion"/>
  </si>
  <si>
    <t>에어리어 각도</t>
    <phoneticPr fontId="1" type="noConversion"/>
  </si>
  <si>
    <t>NormalAttackRemoveSyria</t>
    <phoneticPr fontId="1" type="noConversion"/>
  </si>
  <si>
    <t>본체의 히트가 무시된다</t>
    <phoneticPr fontId="1" type="noConversion"/>
  </si>
  <si>
    <t>NormalAttackPreGirlArcher</t>
    <phoneticPr fontId="1" type="noConversion"/>
  </si>
  <si>
    <t>LP_AddGeneratorCreateCountGirlArcher</t>
    <phoneticPr fontId="1" type="noConversion"/>
  </si>
  <si>
    <t>LP_AddGeneratorCreateCountGirlArcher</t>
    <phoneticPr fontId="1" type="noConversion"/>
  </si>
  <si>
    <t>NormalAttackUnicornCharacter</t>
    <phoneticPr fontId="1" type="noConversion"/>
  </si>
  <si>
    <t>NormalAttackUnicornCharacter</t>
    <phoneticPr fontId="1" type="noConversion"/>
  </si>
  <si>
    <t>IgnoreEvadeVisualLinhi</t>
  </si>
  <si>
    <t>IgnoreEvadeVisualLinhi</t>
    <phoneticPr fontId="1" type="noConversion"/>
  </si>
  <si>
    <t>NormalAttackPreBladeFanDancer</t>
    <phoneticPr fontId="1" type="noConversion"/>
  </si>
  <si>
    <t>ChangeAttackStateBladeFanDancer</t>
    <phoneticPr fontId="1" type="noConversion"/>
  </si>
  <si>
    <t>ChangeAttackStateBladeFanDancer</t>
    <phoneticPr fontId="1" type="noConversion"/>
  </si>
  <si>
    <t>UltimateAttackDemonHuntress</t>
    <phoneticPr fontId="1" type="noConversion"/>
  </si>
  <si>
    <t>CallAffectorValue</t>
    <phoneticPr fontId="1" type="noConversion"/>
  </si>
  <si>
    <t>CallHealSpSteampunkRobot</t>
  </si>
  <si>
    <t>CallHealSpSteampunkRobot</t>
    <phoneticPr fontId="1" type="noConversion"/>
  </si>
  <si>
    <t>1: SP회복</t>
    <phoneticPr fontId="1" type="noConversion"/>
  </si>
  <si>
    <t>CallHealSpSteampunkRobot_HealSp</t>
  </si>
  <si>
    <t>CallHealSpSteampunkRobot_HealSp</t>
    <phoneticPr fontId="1" type="noConversion"/>
  </si>
  <si>
    <t>Heal</t>
    <phoneticPr fontId="1" type="noConversion"/>
  </si>
  <si>
    <t>CallHealSpSteampunkRobot_HealSp</t>
    <phoneticPr fontId="1" type="noConversion"/>
  </si>
  <si>
    <t>보스에게 치명타 추가 합산</t>
    <phoneticPr fontId="1" type="noConversion"/>
  </si>
  <si>
    <t>AttackOnMoving</t>
  </si>
  <si>
    <t>AttackOnMoving</t>
    <phoneticPr fontId="1" type="noConversion"/>
  </si>
  <si>
    <t>이동하면서 공격한다</t>
    <phoneticPr fontId="1" type="noConversion"/>
  </si>
  <si>
    <t>애니에서 공격 시그널까지 시간</t>
    <phoneticPr fontId="1" type="noConversion"/>
  </si>
  <si>
    <t>값이 있으면 본 이름</t>
    <phoneticPr fontId="1" type="noConversion"/>
  </si>
  <si>
    <t>AttackOnMovingNecromancerFour</t>
  </si>
  <si>
    <t>AttackOnMovingNecromancerFour</t>
    <phoneticPr fontId="1" type="noConversion"/>
  </si>
  <si>
    <t>AttackOnMovingHitObjectInfo</t>
    <phoneticPr fontId="1" type="noConversion"/>
  </si>
  <si>
    <t>RightHandDummy,LeftHandDummy</t>
    <phoneticPr fontId="1" type="noConversion"/>
  </si>
  <si>
    <t>Effect25_D</t>
    <phoneticPr fontId="1" type="noConversion"/>
  </si>
  <si>
    <t>머즐 이펙트
중앙에서 뜬다</t>
    <phoneticPr fontId="1" type="noConversion"/>
  </si>
  <si>
    <t>Flash 21_D</t>
    <phoneticPr fontId="1" type="noConversion"/>
  </si>
  <si>
    <t>NormalAttackMovingNecromancerFour</t>
    <phoneticPr fontId="1" type="noConversion"/>
  </si>
  <si>
    <t>TimeSlow</t>
    <phoneticPr fontId="1" type="noConversion"/>
  </si>
  <si>
    <t>TimeSlow</t>
    <phoneticPr fontId="1" type="noConversion"/>
  </si>
  <si>
    <t>흘러가는 시간을 느리게 함</t>
    <phoneticPr fontId="1" type="noConversion"/>
  </si>
  <si>
    <t>변경할 timeScale</t>
    <phoneticPr fontId="1" type="noConversion"/>
  </si>
  <si>
    <t>TimeSlowMeryl</t>
    <phoneticPr fontId="1" type="noConversion"/>
  </si>
  <si>
    <t>MoveSpeedUpMeryl</t>
  </si>
  <si>
    <t>MoveSpeedUpMeryl</t>
    <phoneticPr fontId="1" type="noConversion"/>
  </si>
  <si>
    <t>ChangeActorStatus</t>
    <phoneticPr fontId="1" type="noConversion"/>
  </si>
  <si>
    <t>Magic circle 41_D</t>
    <phoneticPr fontId="1" type="noConversion"/>
  </si>
  <si>
    <t>NormalAttackPreSyria</t>
    <phoneticPr fontId="1" type="noConversion"/>
  </si>
  <si>
    <t>애니메이터 안에서 켤 Bool 파라미터 이름</t>
    <phoneticPr fontId="1" type="noConversion"/>
  </si>
  <si>
    <t>Attack2On</t>
    <phoneticPr fontId="1" type="noConversion"/>
  </si>
  <si>
    <t>MonsterSleeping</t>
    <phoneticPr fontId="1" type="noConversion"/>
  </si>
  <si>
    <t>잠들어 있는 몬스터</t>
    <phoneticPr fontId="1" type="noConversion"/>
  </si>
  <si>
    <t>슬립 시간
무제한은 -1</t>
    <phoneticPr fontId="1" type="noConversion"/>
  </si>
  <si>
    <t>슬립 중 대미지 배율</t>
    <phoneticPr fontId="1" type="noConversion"/>
  </si>
  <si>
    <t>슬립에 쓸
StateName</t>
    <phoneticPr fontId="1" type="noConversion"/>
  </si>
  <si>
    <t>맞아서 깨어날 때 쓸
StateName</t>
    <phoneticPr fontId="1" type="noConversion"/>
  </si>
  <si>
    <t>시간이 지나서 깨어날때 사용할 StateName</t>
    <phoneticPr fontId="1" type="noConversion"/>
  </si>
  <si>
    <t>SleepingDragonTerrorBringer_Red</t>
  </si>
  <si>
    <t>SleepingDragonTerrorBringer_Red</t>
    <phoneticPr fontId="1" type="noConversion"/>
  </si>
  <si>
    <t>Sleeping</t>
    <phoneticPr fontId="1" type="noConversion"/>
  </si>
  <si>
    <t>GetHit</t>
    <phoneticPr fontId="1" type="noConversion"/>
  </si>
  <si>
    <t>AddForceDragonTerrorBringer_Red</t>
  </si>
  <si>
    <t>AddForceDragonTerrorBringer_Red</t>
    <phoneticPr fontId="1" type="noConversion"/>
  </si>
  <si>
    <t>AddForce</t>
    <phoneticPr fontId="1" type="noConversion"/>
  </si>
  <si>
    <t>BurrowOnStart</t>
    <phoneticPr fontId="1" type="noConversion"/>
  </si>
  <si>
    <t>BurrowOnStartRtsTurret</t>
    <phoneticPr fontId="1" type="noConversion"/>
  </si>
  <si>
    <t>BurrowOnStart</t>
    <phoneticPr fontId="1" type="noConversion"/>
  </si>
  <si>
    <t>전투 시작부터 버로우한다</t>
    <phoneticPr fontId="1" type="noConversion"/>
  </si>
  <si>
    <t>Jump</t>
    <phoneticPr fontId="1" type="noConversion"/>
  </si>
  <si>
    <t>종료조건 대상
1: 타겟첫위치
2: 랜덤위치</t>
    <phoneticPr fontId="1" type="noConversion"/>
  </si>
  <si>
    <t>점프 어펙터
점프 중 컬리더는 꺼져야 한다</t>
    <phoneticPr fontId="1" type="noConversion"/>
  </si>
  <si>
    <t>등속 XZ 평면속도</t>
    <phoneticPr fontId="1" type="noConversion"/>
  </si>
  <si>
    <t>점프 최대치 0 이면 포지션 커브에서 한다고 간주</t>
    <phoneticPr fontId="1" type="noConversion"/>
  </si>
  <si>
    <t>i1=1 일때
오차 거리
i1=2 일때
최소 거리</t>
    <phoneticPr fontId="1" type="noConversion"/>
  </si>
  <si>
    <t>Jump</t>
    <phoneticPr fontId="1" type="noConversion"/>
  </si>
  <si>
    <t>Jump</t>
  </si>
  <si>
    <t>JumpAttackRobotTwo</t>
  </si>
  <si>
    <t>JumpAttackRobotTwo</t>
    <phoneticPr fontId="1" type="noConversion"/>
  </si>
  <si>
    <t>JumpRunRobotTwo</t>
  </si>
  <si>
    <t>JumpRunRobotTwo</t>
    <phoneticPr fontId="1" type="noConversion"/>
  </si>
  <si>
    <t>JumpEnd1</t>
    <phoneticPr fontId="1" type="noConversion"/>
  </si>
  <si>
    <t>RotateZippermouth_Black</t>
    <phoneticPr fontId="1" type="noConversion"/>
  </si>
  <si>
    <t>RotateZippermouth_Black</t>
    <phoneticPr fontId="1" type="noConversion"/>
  </si>
  <si>
    <t>NormalAttack0.6</t>
    <phoneticPr fontId="1" type="noConversion"/>
  </si>
  <si>
    <t>NormalAttack0.4</t>
    <phoneticPr fontId="1" type="noConversion"/>
  </si>
  <si>
    <t>NormalAttackAyuko</t>
    <phoneticPr fontId="1" type="noConversion"/>
  </si>
  <si>
    <t>NormalAttackYuki</t>
  </si>
  <si>
    <t>UltimateRemoveYuki</t>
  </si>
  <si>
    <t>UltimateCreateYuki</t>
  </si>
  <si>
    <t>UltimateAttackYuki</t>
  </si>
  <si>
    <t>NormalAttackKeepSeries</t>
    <phoneticPr fontId="1" type="noConversion"/>
  </si>
  <si>
    <t>NormalAttackAyuko</t>
    <phoneticPr fontId="1" type="noConversion"/>
  </si>
  <si>
    <t>PN_Magic3Times</t>
    <phoneticPr fontId="1" type="noConversion"/>
  </si>
  <si>
    <t>PN_Machine3Times</t>
    <phoneticPr fontId="1" type="noConversion"/>
  </si>
  <si>
    <t>PN_Nature3Times</t>
    <phoneticPr fontId="1" type="noConversion"/>
  </si>
  <si>
    <t>PN_Qigong3Times</t>
    <phoneticPr fontId="1" type="noConversion"/>
  </si>
  <si>
    <t>PN_Magic3Times</t>
    <phoneticPr fontId="1" type="noConversion"/>
  </si>
  <si>
    <t>PN_Nature3Times</t>
    <phoneticPr fontId="1" type="noConversion"/>
  </si>
  <si>
    <t>TeleportArcherySamuraiUp</t>
  </si>
  <si>
    <t>TeleportArcherySamuraiUp</t>
    <phoneticPr fontId="1" type="noConversion"/>
  </si>
  <si>
    <t>TeleportArcherySamuraiDown</t>
  </si>
  <si>
    <t>TeleportArcherySamuraiDown</t>
    <phoneticPr fontId="1" type="noConversion"/>
  </si>
  <si>
    <t>RotateArcherySamurai</t>
  </si>
  <si>
    <t>RotateArcherySamurai</t>
    <phoneticPr fontId="1" type="noConversion"/>
  </si>
  <si>
    <t>NormalAttackPreSciFiWarrior</t>
    <phoneticPr fontId="1" type="noConversion"/>
  </si>
  <si>
    <t>ChangeAttackStateByDistance</t>
  </si>
  <si>
    <t>ChangeAttackStateByDistance</t>
    <phoneticPr fontId="1" type="noConversion"/>
  </si>
  <si>
    <t>스테이트 이름</t>
  </si>
  <si>
    <t>어택 스테이트를 변경하여 타겟의 거리에 따라 공격이 바뀌도록 한다</t>
    <phoneticPr fontId="1" type="noConversion"/>
  </si>
  <si>
    <t>타겟과의 거리
이값보다크면변경</t>
    <phoneticPr fontId="1" type="noConversion"/>
  </si>
  <si>
    <t>WallThroughHitObject</t>
    <phoneticPr fontId="1" type="noConversion"/>
  </si>
  <si>
    <t>WallThroughHitObject</t>
  </si>
  <si>
    <t>WallThroughHitObject</t>
    <phoneticPr fontId="1" type="noConversion"/>
  </si>
  <si>
    <t>평타에 벽통과 기능을 부여함</t>
    <phoneticPr fontId="1" type="noConversion"/>
  </si>
  <si>
    <t>월 뜨루</t>
    <phoneticPr fontId="1" type="noConversion"/>
  </si>
  <si>
    <t>쿼드 뜨루</t>
    <phoneticPr fontId="1" type="noConversion"/>
  </si>
  <si>
    <t>LP_WallThroughLinhi</t>
  </si>
  <si>
    <t>LP_ParallelBetterLinhi</t>
  </si>
  <si>
    <t>0: 무조건
1: 공격자만피
2: 피격자만피</t>
    <phoneticPr fontId="1" type="noConversion"/>
  </si>
  <si>
    <t>Hp 조건에 따라 공격력 상승
0, 1은 애드어택에 합쳐지고 2는 계산식 후반에 개별처리</t>
    <phoneticPr fontId="1" type="noConversion"/>
  </si>
  <si>
    <t>LP_AtkUpOnFoeMaxHpMeryl</t>
  </si>
  <si>
    <t>HitFlag</t>
  </si>
  <si>
    <t>HitFlag</t>
    <phoneticPr fontId="1" type="noConversion"/>
  </si>
  <si>
    <t>HealSpOnDamage</t>
  </si>
  <si>
    <t>HealSpOnDamage</t>
    <phoneticPr fontId="1" type="noConversion"/>
  </si>
  <si>
    <t>HitFlag</t>
    <phoneticPr fontId="1" type="noConversion"/>
  </si>
  <si>
    <t>평타 공격 성공 플래그를 들고 있는다</t>
    <phoneticPr fontId="1" type="noConversion"/>
  </si>
  <si>
    <t>피격 시 SP를 회복한다</t>
    <phoneticPr fontId="1" type="noConversion"/>
  </si>
  <si>
    <t>0: 무조건
1: 보스일때만</t>
    <phoneticPr fontId="1" type="noConversion"/>
  </si>
  <si>
    <t>HitFlagSyria</t>
  </si>
  <si>
    <t>HitFlagSyria</t>
    <phoneticPr fontId="1" type="noConversion"/>
  </si>
  <si>
    <t>HealSpOnDamageMeryl</t>
  </si>
  <si>
    <t>HealSpOnDamageMeryl</t>
    <phoneticPr fontId="1" type="noConversion"/>
  </si>
  <si>
    <t>SP 회복 퍼센트</t>
    <phoneticPr fontId="1" type="noConversion"/>
  </si>
  <si>
    <t>0: 무조건
1: 컬리더로켬
2: Area로켬</t>
    <phoneticPr fontId="1" type="noConversion"/>
  </si>
  <si>
    <t>0: 무조건
1: 컬리더로끔
2: Area로끔</t>
    <phoneticPr fontId="1" type="noConversion"/>
  </si>
  <si>
    <t>0: 영구적
1: 횟수형</t>
    <phoneticPr fontId="1" type="noConversion"/>
  </si>
  <si>
    <t>i3=1 일때
공격횟수</t>
    <phoneticPr fontId="1" type="noConversion"/>
  </si>
  <si>
    <t>무빙 중 공격의 딜레이 배율
입력하지 않으면1</t>
    <phoneticPr fontId="1" type="noConversion"/>
  </si>
  <si>
    <t>PN_Magic1.5Times</t>
    <phoneticPr fontId="1" type="noConversion"/>
  </si>
  <si>
    <t>PN_Machine1.5Times</t>
  </si>
  <si>
    <t>PN_Machine1.5Times</t>
    <phoneticPr fontId="1" type="noConversion"/>
  </si>
  <si>
    <t>PN_Nature1.5Times</t>
  </si>
  <si>
    <t>PN_Nature1.5Times</t>
    <phoneticPr fontId="1" type="noConversion"/>
  </si>
  <si>
    <t>PN_Qigong1.5Times</t>
  </si>
  <si>
    <t>PN_Qigong1.5Times</t>
    <phoneticPr fontId="1" type="noConversion"/>
  </si>
  <si>
    <t>DefenderSource==Machine</t>
  </si>
  <si>
    <t>DefenderSource==Qigong</t>
  </si>
  <si>
    <t>타겟 스피어 라디어스 포 월</t>
    <phoneticPr fontId="1" type="noConversion"/>
  </si>
  <si>
    <t>타겟 사이즈를 f2에 오버라이드</t>
    <phoneticPr fontId="1" type="noConversion"/>
  </si>
  <si>
    <t>네비 검사를 f4에 오버라이드</t>
    <phoneticPr fontId="1" type="noConversion"/>
  </si>
  <si>
    <t>네비 검사 값</t>
    <phoneticPr fontId="1" type="noConversion"/>
  </si>
  <si>
    <t>GiveAffectorValue</t>
  </si>
  <si>
    <t>GiveAffectorValue</t>
    <phoneticPr fontId="1" type="noConversion"/>
  </si>
  <si>
    <t>특정 어펙터밸류를 자신의 종을 제외한 모든 살아남아있는 몬스터에게 제공함</t>
    <phoneticPr fontId="1" type="noConversion"/>
  </si>
  <si>
    <t>특정 어펙터밸류를 호출함</t>
    <phoneticPr fontId="1" type="noConversion"/>
  </si>
  <si>
    <t>ChangeActorStatus</t>
    <phoneticPr fontId="1" type="noConversion"/>
  </si>
  <si>
    <t>GiveAffectorValueMushroomDee</t>
  </si>
  <si>
    <t>GiveAffectorValueMushroomDee</t>
    <phoneticPr fontId="1" type="noConversion"/>
  </si>
  <si>
    <t>MindTextUI_MushroomDee</t>
    <phoneticPr fontId="1" type="noConversion"/>
  </si>
  <si>
    <t>배틀 토스트
메시지 아이디</t>
    <phoneticPr fontId="1" type="noConversion"/>
  </si>
  <si>
    <t>Spell_Dark_D</t>
    <phoneticPr fontId="1" type="noConversion"/>
  </si>
  <si>
    <t>CriticalPower</t>
  </si>
  <si>
    <t>캐스팅 끝나면 실행할 StateName</t>
    <phoneticPr fontId="1" type="noConversion"/>
  </si>
  <si>
    <t>피격당해 캔슬될 때 실행할 StateName</t>
    <phoneticPr fontId="1" type="noConversion"/>
  </si>
  <si>
    <t>시전을 하여 시전완료와 시전 중 피격당해 캔슬당하는 액션 두 가지 결과로 나뉘어진다</t>
    <phoneticPr fontId="1" type="noConversion"/>
  </si>
  <si>
    <t>TeleportLadyPirateIn</t>
  </si>
  <si>
    <t>TeleportLadyPirateIn</t>
    <phoneticPr fontId="1" type="noConversion"/>
  </si>
  <si>
    <t>TeleportLadyPirateOut</t>
  </si>
  <si>
    <t>TeleportLadyPirateOut</t>
    <phoneticPr fontId="1" type="noConversion"/>
  </si>
  <si>
    <t>SoulExplosionOrange_D</t>
  </si>
  <si>
    <t>TeleportIn</t>
    <phoneticPr fontId="1" type="noConversion"/>
  </si>
  <si>
    <t>TeleportOut</t>
    <phoneticPr fontId="1" type="noConversion"/>
  </si>
  <si>
    <t>Cast</t>
    <phoneticPr fontId="1" type="noConversion"/>
  </si>
  <si>
    <t>CastLadyPirate</t>
  </si>
  <si>
    <t>CastLadyPirate</t>
    <phoneticPr fontId="1" type="noConversion"/>
  </si>
  <si>
    <t>Cast</t>
    <phoneticPr fontId="1" type="noConversion"/>
  </si>
  <si>
    <t>CastEnd</t>
    <phoneticPr fontId="1" type="noConversion"/>
  </si>
  <si>
    <t>Stun</t>
    <phoneticPr fontId="1" type="noConversion"/>
  </si>
  <si>
    <t>정령 죽일 때 버프 인식용</t>
    <phoneticPr fontId="1" type="noConversion"/>
  </si>
  <si>
    <t>0: 어펙터밸류를 전달
1: 액터스테이트를 전달</t>
    <phoneticPr fontId="1" type="noConversion"/>
  </si>
  <si>
    <t>i1=0 일때
어펙터밸류아이디들
레벨이 전달된다
i1=1 일때
액터스테이트들 전달</t>
    <phoneticPr fontId="1" type="noConversion"/>
  </si>
  <si>
    <t>AngryDee</t>
  </si>
  <si>
    <t>AngryDee</t>
    <phoneticPr fontId="1" type="noConversion"/>
  </si>
  <si>
    <t>AS_AngryDee</t>
  </si>
  <si>
    <t>AS_AngryDee</t>
    <phoneticPr fontId="1" type="noConversion"/>
  </si>
  <si>
    <t>RushEnd</t>
  </si>
  <si>
    <t>RushBeholder</t>
  </si>
  <si>
    <t>RushBeholder</t>
    <phoneticPr fontId="1" type="noConversion"/>
  </si>
  <si>
    <t>CannotActionCommon</t>
  </si>
  <si>
    <t>CannotActionCommon</t>
    <phoneticPr fontId="1" type="noConversion"/>
  </si>
  <si>
    <t>RushBeholderCenter</t>
    <phoneticPr fontId="1" type="noConversion"/>
  </si>
  <si>
    <t>종료조건 대상
0: 타겟
1: 타겟첫위치
2: 랜덤위치
3: 뛴거리(타겟이 목표)
4: 월드좌표</t>
    <phoneticPr fontId="1" type="noConversion"/>
  </si>
  <si>
    <t>i1=4 일때
X, Z축 위치
예) 0, 4</t>
    <phoneticPr fontId="1" type="noConversion"/>
  </si>
  <si>
    <t>0, -0.5</t>
    <phoneticPr fontId="1" type="noConversion"/>
  </si>
  <si>
    <t>RushEndCenter</t>
    <phoneticPr fontId="1" type="noConversion"/>
  </si>
  <si>
    <t>HealOverTimeDruidTent</t>
    <phoneticPr fontId="1" type="noConversion"/>
  </si>
  <si>
    <t>HealOverTimeDruidTent</t>
    <phoneticPr fontId="1" type="noConversion"/>
  </si>
  <si>
    <t>NormalAttackEtc0.4</t>
    <phoneticPr fontId="1" type="noConversion"/>
  </si>
  <si>
    <t>NormalAttackEtc0.6</t>
    <phoneticPr fontId="1" type="noConversion"/>
  </si>
  <si>
    <t>CannotActionCommonShort</t>
    <phoneticPr fontId="1" type="noConversion"/>
  </si>
  <si>
    <t>CannotActionCommonLong</t>
    <phoneticPr fontId="1" type="noConversion"/>
  </si>
  <si>
    <t>CannotActionCommonShort</t>
    <phoneticPr fontId="1" type="noConversion"/>
  </si>
  <si>
    <t>CannotActionCommonLong</t>
    <phoneticPr fontId="1" type="noConversion"/>
  </si>
  <si>
    <t>StunLancer</t>
  </si>
  <si>
    <t>StunLancer</t>
    <phoneticPr fontId="1" type="noConversion"/>
  </si>
  <si>
    <t>모바일랜서 기절</t>
    <phoneticPr fontId="1" type="noConversion"/>
  </si>
  <si>
    <t>StunDebuffLancer</t>
  </si>
  <si>
    <t>StunDebuffLancer</t>
    <phoneticPr fontId="1" type="noConversion"/>
  </si>
  <si>
    <t>LoseTankerPlant</t>
  </si>
  <si>
    <t>LoseTankerPlant</t>
    <phoneticPr fontId="1" type="noConversion"/>
  </si>
  <si>
    <t>플랜트 탱커 사망 인식용</t>
    <phoneticPr fontId="1" type="noConversion"/>
  </si>
  <si>
    <t>AS_LoseTankerPlant</t>
  </si>
  <si>
    <t>AS_LoseTankerPlant</t>
    <phoneticPr fontId="1" type="noConversion"/>
  </si>
  <si>
    <t>GiveAffectorValuePlant</t>
  </si>
  <si>
    <t>GiveAffectorValuePlant</t>
    <phoneticPr fontId="1" type="noConversion"/>
  </si>
  <si>
    <t>MindTextUI_DynamicPlant</t>
    <phoneticPr fontId="1" type="noConversion"/>
  </si>
  <si>
    <t>i1=1 일때
1: SP블링크No</t>
    <phoneticPr fontId="1" type="noConversion"/>
  </si>
  <si>
    <t>OnOffCollider</t>
  </si>
  <si>
    <t>OnOffCollider</t>
    <phoneticPr fontId="1" type="noConversion"/>
  </si>
  <si>
    <t>1: 몸을 검정색으로 변화</t>
    <phoneticPr fontId="1" type="noConversion"/>
  </si>
  <si>
    <t>임시 해제될 때의
단타 이펙트</t>
    <phoneticPr fontId="1" type="noConversion"/>
  </si>
  <si>
    <t>컬리더를 끈다
외부에서 임시로 해제시키는 기능을 내포한다</t>
    <phoneticPr fontId="1" type="noConversion"/>
  </si>
  <si>
    <t>ShadowFog</t>
    <phoneticPr fontId="1" type="noConversion"/>
  </si>
  <si>
    <t>CFX4 Magic Hit_D</t>
    <phoneticPr fontId="1" type="noConversion"/>
  </si>
  <si>
    <t>OnOffColliderWizard</t>
    <phoneticPr fontId="1" type="noConversion"/>
  </si>
  <si>
    <t>CloseTeleport</t>
  </si>
  <si>
    <t>FarTeleport</t>
  </si>
  <si>
    <t>TeleportOneEyedWizard_GreenClose</t>
    <phoneticPr fontId="1" type="noConversion"/>
  </si>
  <si>
    <t>TeleportOneEyedWizard_GreenFar</t>
    <phoneticPr fontId="1" type="noConversion"/>
  </si>
  <si>
    <t>2.5, -0.5, -2.5, -0.5</t>
    <phoneticPr fontId="1" type="noConversion"/>
  </si>
  <si>
    <t>0: 타겟포지션 중심
1: 월드포지션
2: s2 위치 중 가까운 곳
3: s2 위치 중 먼 곳
4: 랜덤포지션
(내비 위 검출)</t>
    <phoneticPr fontId="1" type="noConversion"/>
  </si>
  <si>
    <t>TeleportWarAssassin_Red</t>
    <phoneticPr fontId="1" type="noConversion"/>
  </si>
  <si>
    <t>Teleport</t>
  </si>
  <si>
    <t>Teleport_Random</t>
    <phoneticPr fontId="1" type="noConversion"/>
  </si>
  <si>
    <t>TeleportWarAssassin_RedRandom</t>
    <phoneticPr fontId="1" type="noConversion"/>
  </si>
  <si>
    <t>Teleport_Random2</t>
    <phoneticPr fontId="1" type="noConversion"/>
  </si>
  <si>
    <t>TeleportWarAssassin_RedRandom2</t>
    <phoneticPr fontId="1" type="noConversion"/>
  </si>
  <si>
    <t>RushDroidHeavy_White</t>
    <phoneticPr fontId="1" type="noConversion"/>
  </si>
  <si>
    <t>Rush</t>
    <phoneticPr fontId="1" type="noConversion"/>
  </si>
  <si>
    <t>RushEnd</t>
    <phoneticPr fontId="1" type="noConversion"/>
  </si>
  <si>
    <t>0, 4</t>
    <phoneticPr fontId="1" type="noConversion"/>
  </si>
  <si>
    <t>i1&lt;=3 일때
지나칠 거리
(시간으로 환산)
(음수가능)</t>
    <phoneticPr fontId="1" type="noConversion"/>
  </si>
  <si>
    <t>i1=1 일때
X축 좌표</t>
    <phoneticPr fontId="1" type="noConversion"/>
  </si>
  <si>
    <t>i1=1 일때
Z축 좌표</t>
    <phoneticPr fontId="1" type="noConversion"/>
  </si>
  <si>
    <t>LP_MaxHpPowerSource</t>
  </si>
  <si>
    <t>AddSpGainByHp</t>
    <phoneticPr fontId="1" type="noConversion"/>
  </si>
  <si>
    <t>0: 무조건
1: 공격자만피</t>
    <phoneticPr fontId="1" type="noConversion"/>
  </si>
  <si>
    <t>SP 상향 배율</t>
    <phoneticPr fontId="1" type="noConversion"/>
  </si>
  <si>
    <t>Hp 조건에 따라 SP 회복량이 추가합 퍼센트로 된다.</t>
    <phoneticPr fontId="1" type="noConversion"/>
  </si>
  <si>
    <t>ChangeHitColliderSize</t>
  </si>
  <si>
    <t>ChangeHitColliderSize</t>
    <phoneticPr fontId="1" type="noConversion"/>
  </si>
  <si>
    <t>디폴트 사이즈에 곱할 양</t>
    <phoneticPr fontId="1" type="noConversion"/>
  </si>
  <si>
    <t>캐릭터의 벽 판정 말고 히트 판정 사이즈를 줄인다
두개 하면 합쳐서 하니까 한 개의 팩만 만들도록 한다</t>
    <phoneticPr fontId="1" type="noConversion"/>
  </si>
  <si>
    <t>AddAttackByContinuousKill</t>
  </si>
  <si>
    <t>AddAttackByContinuousKill</t>
    <phoneticPr fontId="1" type="noConversion"/>
  </si>
  <si>
    <t>RemoveColliderHitObject</t>
  </si>
  <si>
    <t>RemoveColliderHitObject</t>
    <phoneticPr fontId="1" type="noConversion"/>
  </si>
  <si>
    <t>RemoveColliderHitObject</t>
    <phoneticPr fontId="1" type="noConversion"/>
  </si>
  <si>
    <t>연속 킬 시 적용
히트 시 초기화된다</t>
    <phoneticPr fontId="1" type="noConversion"/>
  </si>
  <si>
    <t>킬카운트에 곱할 배율</t>
    <phoneticPr fontId="1" type="noConversion"/>
  </si>
  <si>
    <t>피격자 MaxHP 비례 힐 비율을 만들기 위해 공격 배수 상수
온크리에서 사용</t>
    <phoneticPr fontId="1" type="noConversion"/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</si>
  <si>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</si>
  <si>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</si>
  <si>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</si>
  <si>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</si>
  <si>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</si>
  <si>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</si>
  <si>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</si>
  <si>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AddSpGainByHp</t>
  </si>
  <si>
    <t>LP_HitSizeDown</t>
  </si>
  <si>
    <t>LP_SpUpOnMaxHp</t>
  </si>
  <si>
    <t>LP_SpUpOnMaxHpBetter</t>
  </si>
  <si>
    <t>RushTrollGiant</t>
    <phoneticPr fontId="1" type="noConversion"/>
  </si>
  <si>
    <t>AddForceTrollGiant</t>
    <phoneticPr fontId="1" type="noConversion"/>
  </si>
  <si>
    <t>i3=1 일때
지속시간</t>
    <phoneticPr fontId="1" type="noConversion"/>
  </si>
  <si>
    <t>1: 지속밀기
(틱은 하드코딩
0.4초 고정)</t>
    <phoneticPr fontId="1" type="noConversion"/>
  </si>
  <si>
    <t>TeleportArcherySamurai_Black</t>
  </si>
  <si>
    <t>TeleportArcherySamurai_Black</t>
    <phoneticPr fontId="1" type="noConversion"/>
  </si>
  <si>
    <t>i1&lt;=3 일때
오프셋 거리
(원 내로 이동)
i1=4 일때
제외할 플레이어 근처 거리</t>
    <phoneticPr fontId="1" type="noConversion"/>
  </si>
  <si>
    <t>Teleport</t>
    <phoneticPr fontId="1" type="noConversion"/>
  </si>
  <si>
    <t>3, 6, -3, 6, 3, -7, -3, -7</t>
    <phoneticPr fontId="1" type="noConversion"/>
  </si>
  <si>
    <t>InvincibleFallenAngel_Yellow</t>
  </si>
  <si>
    <t>InvincibleFallenAngel_Yellow</t>
    <phoneticPr fontId="1" type="noConversion"/>
  </si>
  <si>
    <t>Invincible</t>
    <phoneticPr fontId="1" type="noConversion"/>
  </si>
  <si>
    <t>BurrowStart</t>
  </si>
  <si>
    <t>BurrowEnd</t>
  </si>
  <si>
    <t>BurrowScrollObject</t>
  </si>
  <si>
    <t>BurrowAttack</t>
  </si>
  <si>
    <t>CallBurrowNinjaAssassin_Red</t>
  </si>
  <si>
    <t>CallBurrowNinjaAssassin_Red</t>
    <phoneticPr fontId="1" type="noConversion"/>
  </si>
  <si>
    <t>BurrowNinjaAssassin_Red</t>
  </si>
  <si>
    <t>BurrowNinjaAssassin_Red</t>
    <phoneticPr fontId="1" type="noConversion"/>
  </si>
  <si>
    <t>버로우 캔슬할
피격횟수
0 이면 미사용</t>
    <phoneticPr fontId="1" type="noConversion"/>
  </si>
  <si>
    <t>1: 버로우면 무조건 변경</t>
    <phoneticPr fontId="1" type="noConversion"/>
  </si>
  <si>
    <t>ChangeAttackStateRockElemental</t>
    <phoneticPr fontId="1" type="noConversion"/>
  </si>
  <si>
    <t>Base Layer.Attack2</t>
  </si>
  <si>
    <t>IgnoreEvadeVisualEnergyShieldRobot</t>
    <phoneticPr fontId="1" type="noConversion"/>
  </si>
  <si>
    <t>IgnoreEvadeVisualGreekWarrior</t>
    <phoneticPr fontId="1" type="noConversion"/>
  </si>
  <si>
    <t>ChangeAttackStateByTime</t>
  </si>
  <si>
    <t>ChangeAttackStateByTime</t>
    <phoneticPr fontId="1" type="noConversion"/>
  </si>
  <si>
    <t>어택 스테이트를 변경하여 이동하여 차징한 뒤 공격이 바뀌도록 한다</t>
    <phoneticPr fontId="1" type="noConversion"/>
  </si>
  <si>
    <t>이동하여 충전까지 걸리는 시간</t>
    <phoneticPr fontId="1" type="noConversion"/>
  </si>
  <si>
    <t>ChangeAttackStateSciFiWarrior</t>
    <phoneticPr fontId="1" type="noConversion"/>
  </si>
  <si>
    <t>DefaultContainer</t>
    <phoneticPr fontId="1" type="noConversion"/>
  </si>
  <si>
    <t>EnhanceCharging</t>
    <phoneticPr fontId="1" type="noConversion"/>
  </si>
  <si>
    <t>이 인자가 있는 디폴트 컨테이너 보유 후
적조우시 100%차징</t>
    <phoneticPr fontId="1" type="noConversion"/>
  </si>
  <si>
    <t>구분인자1</t>
    <phoneticPr fontId="1" type="noConversion"/>
  </si>
  <si>
    <t>LP_ContainerSciFiWarriorCharging</t>
  </si>
  <si>
    <t>RotateEnd</t>
  </si>
  <si>
    <t>RotateRobotFive_Purple</t>
  </si>
  <si>
    <t>RotateRobotFive_Purple</t>
    <phoneticPr fontId="1" type="noConversion"/>
  </si>
  <si>
    <t>RotateRobotFive_PurpleZero</t>
    <phoneticPr fontId="1" type="noConversion"/>
  </si>
  <si>
    <t>RushEnd</t>
    <phoneticPr fontId="1" type="noConversion"/>
  </si>
  <si>
    <t>ChildTransformHitObjectInfo</t>
  </si>
  <si>
    <t>CreateChildTransform</t>
  </si>
  <si>
    <t>Resurrect</t>
  </si>
  <si>
    <t>Resurrect</t>
    <phoneticPr fontId="1" type="noConversion"/>
  </si>
  <si>
    <t>부활한다</t>
    <phoneticPr fontId="1" type="noConversion"/>
  </si>
  <si>
    <t>다이 대신 사용할
StateName</t>
    <phoneticPr fontId="1" type="noConversion"/>
  </si>
  <si>
    <t>ResurrectAncientGuard</t>
  </si>
  <si>
    <t>ResurrectAncientGuard</t>
    <phoneticPr fontId="1" type="noConversion"/>
  </si>
  <si>
    <t>FakeDie</t>
    <phoneticPr fontId="1" type="noConversion"/>
  </si>
  <si>
    <t>ChargingAction</t>
  </si>
  <si>
    <t>ChargingAction</t>
    <phoneticPr fontId="1" type="noConversion"/>
  </si>
  <si>
    <t>ChargingAction</t>
    <phoneticPr fontId="1" type="noConversion"/>
  </si>
  <si>
    <t>차징을 하여 차징완료와 차징 중 일정량의 HP를 잃어 캔슬당하는 액션 두 가지 결과로 나뉘어진다</t>
    <phoneticPr fontId="1" type="noConversion"/>
  </si>
  <si>
    <t>차징시간</t>
    <phoneticPr fontId="1" type="noConversion"/>
  </si>
  <si>
    <t>빼야 할 HP 비율
(0.05면 5퍼센트)</t>
    <phoneticPr fontId="1" type="noConversion"/>
  </si>
  <si>
    <t>차징 성공 시 실행할 StateName</t>
    <phoneticPr fontId="1" type="noConversion"/>
  </si>
  <si>
    <t>차징 실패 시 실행할 StateName</t>
    <phoneticPr fontId="1" type="noConversion"/>
  </si>
  <si>
    <t>ChargingAncientGuard</t>
  </si>
  <si>
    <t>ChargingAncientGuard</t>
    <phoneticPr fontId="1" type="noConversion"/>
  </si>
  <si>
    <t>ChargingSuccess</t>
    <phoneticPr fontId="1" type="noConversion"/>
  </si>
  <si>
    <t>ChargingFailure</t>
    <phoneticPr fontId="1" type="noConversion"/>
  </si>
  <si>
    <t>NormalAttackMelee0.4</t>
    <phoneticPr fontId="1" type="noConversion"/>
  </si>
  <si>
    <t>UltimateRemoveRpgKnight</t>
    <phoneticPr fontId="1" type="noConversion"/>
  </si>
  <si>
    <t>Magic shield 6_D</t>
    <phoneticPr fontId="1" type="noConversion"/>
  </si>
  <si>
    <t>회피율 덧셈 값</t>
    <phoneticPr fontId="1" type="noConversion"/>
  </si>
  <si>
    <t>UltimatePositionBuffDualWarrior</t>
    <phoneticPr fontId="1" type="noConversion"/>
  </si>
  <si>
    <t>Magic circle_D</t>
    <phoneticPr fontId="1" type="noConversion"/>
  </si>
  <si>
    <t>OnMove</t>
  </si>
  <si>
    <t>OnMove</t>
    <phoneticPr fontId="1" type="noConversion"/>
  </si>
  <si>
    <t>이동 중에만 발동되는 버프</t>
    <phoneticPr fontId="1" type="noConversion"/>
  </si>
  <si>
    <t>UltimateOnMoveBuffSoldier</t>
  </si>
  <si>
    <t>UltimateOnMoveBuffSoldier</t>
    <phoneticPr fontId="1" type="noConversion"/>
  </si>
  <si>
    <t>Magic shield 13_D</t>
    <phoneticPr fontId="1" type="noConversion"/>
  </si>
  <si>
    <t>Magic shield 13_D2</t>
    <phoneticPr fontId="1" type="noConversion"/>
  </si>
  <si>
    <t>제네레이터 생성 증가 카운트</t>
    <phoneticPr fontId="1" type="noConversion"/>
  </si>
  <si>
    <t>Magic shield 13_D3</t>
    <phoneticPr fontId="1" type="noConversion"/>
  </si>
  <si>
    <t>버프 시간 동안의
루프 이펙트</t>
    <phoneticPr fontId="1" type="noConversion"/>
  </si>
  <si>
    <t>이동 중에만 실행될
루프 이펙트</t>
    <phoneticPr fontId="1" type="noConversion"/>
  </si>
  <si>
    <t>매번 이동 시작 시
단타 이펙트</t>
    <phoneticPr fontId="1" type="noConversion"/>
  </si>
  <si>
    <t>1: 실패 시 사용 안 함
(f2, s2를 사용 안 함)</t>
    <phoneticPr fontId="1" type="noConversion"/>
  </si>
  <si>
    <t>UltimateChargingChaosElemental</t>
  </si>
  <si>
    <t>UltimateChargingChaosElemental</t>
    <phoneticPr fontId="1" type="noConversion"/>
  </si>
  <si>
    <t>ChargingEnd</t>
    <phoneticPr fontId="1" type="noConversion"/>
  </si>
  <si>
    <t>차징 시간 동안의
루프 이펙트</t>
    <phoneticPr fontId="1" type="noConversion"/>
  </si>
  <si>
    <t>Magic circle 31_D</t>
    <phoneticPr fontId="1" type="noConversion"/>
  </si>
  <si>
    <t>UltimateAttackChaosElemental</t>
    <phoneticPr fontId="1" type="noConversion"/>
  </si>
  <si>
    <t>UltimateAttackChaosElemental</t>
    <phoneticPr fontId="1" type="noConversion"/>
  </si>
  <si>
    <t>1: 100% 불사</t>
    <phoneticPr fontId="1" type="noConversion"/>
  </si>
  <si>
    <t>ImmortalWill</t>
    <phoneticPr fontId="1" type="noConversion"/>
  </si>
  <si>
    <t>UltimateImmortalGreekWarrior</t>
  </si>
  <si>
    <t>UltimateImmortalGreekWarrior</t>
    <phoneticPr fontId="1" type="noConversion"/>
  </si>
  <si>
    <t>AddAttackRange</t>
  </si>
  <si>
    <t>AddAttackRange</t>
    <phoneticPr fontId="1" type="noConversion"/>
  </si>
  <si>
    <t>공격 범위 상승 어펙터</t>
    <phoneticPr fontId="1" type="noConversion"/>
  </si>
  <si>
    <t>AddAttackRange</t>
    <phoneticPr fontId="1" type="noConversion"/>
  </si>
  <si>
    <t>사거리 증가량</t>
    <phoneticPr fontId="1" type="noConversion"/>
  </si>
  <si>
    <t>UltimateRangeDynaMob</t>
  </si>
  <si>
    <t>UltimateRangeDynaMob</t>
    <phoneticPr fontId="1" type="noConversion"/>
  </si>
  <si>
    <t>Magic circle 15_D</t>
    <phoneticPr fontId="1" type="noConversion"/>
  </si>
  <si>
    <t>LifeTimeHitObject</t>
  </si>
  <si>
    <t>LifeTimeHitObject</t>
    <phoneticPr fontId="1" type="noConversion"/>
  </si>
  <si>
    <t>발사체의 유지 시간을 일시적으로 늘림</t>
    <phoneticPr fontId="1" type="noConversion"/>
  </si>
  <si>
    <t>발사체 증가 시간(초)</t>
    <phoneticPr fontId="1" type="noConversion"/>
  </si>
  <si>
    <t>UltimateLifeTimeKachujin</t>
  </si>
  <si>
    <t>UltimateLifeTimeKachujin</t>
    <phoneticPr fontId="1" type="noConversion"/>
  </si>
  <si>
    <t>Magic circle 26_D2</t>
    <phoneticPr fontId="1" type="noConversion"/>
  </si>
  <si>
    <t>DelayedCreateHitObject</t>
  </si>
  <si>
    <t>DelayedCreateHitObject</t>
    <phoneticPr fontId="1" type="noConversion"/>
  </si>
  <si>
    <t>딜레이 후 캐릭터 액션에 연결되지 않은 히트오브젝트를 생성</t>
    <phoneticPr fontId="1" type="noConversion"/>
  </si>
  <si>
    <t>InvincibleSyria</t>
  </si>
  <si>
    <t>InvincibleSyria</t>
    <phoneticPr fontId="1" type="noConversion"/>
  </si>
  <si>
    <t>DelayedCreateSyria</t>
  </si>
  <si>
    <t>DelayedCreateSyria</t>
    <phoneticPr fontId="1" type="noConversion"/>
  </si>
  <si>
    <t>CannotActionSyria</t>
  </si>
  <si>
    <t>CannotActionSyria</t>
    <phoneticPr fontId="1" type="noConversion"/>
  </si>
  <si>
    <t>UltimateHitObjectInfo</t>
    <phoneticPr fontId="1" type="noConversion"/>
  </si>
  <si>
    <t>CannotAction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</si>
</sst>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283"/>
  <sheetViews>
    <sheetView workbookViewId="0">
      <pane ySplit="1" topLeftCell="A85" activePane="bottomLeft" state="frozen"/>
      <selection pane="bottomLeft" activeCell="A87" sqref="A87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209</v>
      </c>
      <c r="H1" t="s">
        <v>41</v>
      </c>
    </row>
    <row r="2" spans="1:8" x14ac:dyDescent="0.3">
      <c r="A2" t="s">
        <v>756</v>
      </c>
      <c r="B2" t="s">
        <v>13</v>
      </c>
      <c r="C2" s="6">
        <f t="shared" ref="C2:C28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755</v>
      </c>
      <c r="B3" s="10" t="s">
        <v>13</v>
      </c>
      <c r="C3" s="6">
        <f t="shared" ca="1" si="0"/>
        <v>2</v>
      </c>
      <c r="D3" s="10"/>
      <c r="F3" t="s">
        <v>25</v>
      </c>
      <c r="G3">
        <v>2</v>
      </c>
    </row>
    <row r="4" spans="1:8" x14ac:dyDescent="0.3">
      <c r="A4" s="10" t="s">
        <v>570</v>
      </c>
      <c r="B4" s="10" t="s">
        <v>13</v>
      </c>
      <c r="C4" s="6">
        <f t="shared" ref="C4" ca="1" si="1">VLOOKUP(B4,OFFSET(INDIRECT("$A:$B"),0,MATCH(B$1&amp;"_Verify",INDIRECT("$1:$1"),0)-1),2,0)</f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29</v>
      </c>
      <c r="B5" s="10" t="s">
        <v>13</v>
      </c>
      <c r="C5" s="6">
        <f t="shared" ref="C5:C7" ca="1" si="2">VLOOKUP(B5,OFFSET(INDIRECT("$A:$B"),0,MATCH(B$1&amp;"_Verify",INDIRECT("$1:$1"),0)-1),2,0)</f>
        <v>2</v>
      </c>
      <c r="D5" s="10"/>
      <c r="F5" t="s">
        <v>24</v>
      </c>
      <c r="G5">
        <v>4</v>
      </c>
    </row>
    <row r="6" spans="1:8" x14ac:dyDescent="0.3">
      <c r="A6" s="10" t="s">
        <v>544</v>
      </c>
      <c r="B6" s="10" t="s">
        <v>13</v>
      </c>
      <c r="C6" s="6">
        <f t="shared" ca="1" si="2"/>
        <v>2</v>
      </c>
      <c r="D6" s="10"/>
      <c r="F6" t="s">
        <v>560</v>
      </c>
      <c r="G6">
        <v>5</v>
      </c>
      <c r="H6">
        <v>1</v>
      </c>
    </row>
    <row r="7" spans="1:8" x14ac:dyDescent="0.3">
      <c r="A7" s="10" t="s">
        <v>545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566</v>
      </c>
      <c r="B8" s="10" t="s">
        <v>13</v>
      </c>
      <c r="C8" s="6">
        <f t="shared" ref="C8:C10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567</v>
      </c>
      <c r="B9" s="10" t="s">
        <v>13</v>
      </c>
      <c r="C9" s="6">
        <f t="shared" ca="1" si="3"/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1007</v>
      </c>
      <c r="B10" s="10" t="s">
        <v>25</v>
      </c>
      <c r="C10" s="6">
        <f t="shared" ca="1" si="3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571</v>
      </c>
      <c r="B11" s="10" t="s">
        <v>13</v>
      </c>
      <c r="C11" s="6">
        <f t="shared" ref="C11" ca="1" si="4">VLOOKUP(B11,OFFSET(INDIRECT("$A:$B"),0,MATCH(B$1&amp;"_Verify",INDIRECT("$1:$1"),0)-1),2,0)</f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535</v>
      </c>
      <c r="B12" s="10" t="s">
        <v>13</v>
      </c>
      <c r="C12" s="6">
        <f t="shared" ref="C12:C14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546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547</v>
      </c>
      <c r="B14" s="10" t="s">
        <v>13</v>
      </c>
      <c r="C14" s="6">
        <f t="shared" ca="1" si="5"/>
        <v>2</v>
      </c>
      <c r="D14" s="10"/>
      <c r="F14" t="s">
        <v>93</v>
      </c>
      <c r="G14">
        <v>13</v>
      </c>
      <c r="H14">
        <v>1</v>
      </c>
    </row>
    <row r="15" spans="1:8" x14ac:dyDescent="0.3">
      <c r="A15" s="10" t="s">
        <v>568</v>
      </c>
      <c r="B15" s="10" t="s">
        <v>13</v>
      </c>
      <c r="C15" s="6">
        <f t="shared" ref="C15:C22" ca="1" si="6">VLOOKUP(B15,OFFSET(INDIRECT("$A:$B"),0,MATCH(B$1&amp;"_Verify",INDIRECT("$1:$1"),0)-1),2,0)</f>
        <v>2</v>
      </c>
      <c r="D15" s="10"/>
      <c r="F15" t="s">
        <v>268</v>
      </c>
      <c r="G15">
        <v>14</v>
      </c>
      <c r="H15">
        <v>1</v>
      </c>
    </row>
    <row r="16" spans="1:8" x14ac:dyDescent="0.3">
      <c r="A16" s="10" t="s">
        <v>569</v>
      </c>
      <c r="B16" s="10" t="s">
        <v>13</v>
      </c>
      <c r="C16" s="6">
        <f t="shared" ca="1" si="6"/>
        <v>2</v>
      </c>
      <c r="D16" s="10"/>
      <c r="F16" t="s">
        <v>225</v>
      </c>
      <c r="G16">
        <v>15</v>
      </c>
      <c r="H16">
        <v>1</v>
      </c>
    </row>
    <row r="17" spans="1:8" x14ac:dyDescent="0.3">
      <c r="A17" s="10" t="s">
        <v>870</v>
      </c>
      <c r="B17" s="10" t="s">
        <v>25</v>
      </c>
      <c r="C17" s="6">
        <f t="shared" ref="C17:C18" ca="1" si="7">VLOOKUP(B17,OFFSET(INDIRECT("$A:$B"),0,MATCH(B$1&amp;"_Verify",INDIRECT("$1:$1"),0)-1),2,0)</f>
        <v>2</v>
      </c>
      <c r="D17" s="10"/>
      <c r="F17" t="s">
        <v>228</v>
      </c>
      <c r="G17">
        <v>16</v>
      </c>
      <c r="H17">
        <v>1</v>
      </c>
    </row>
    <row r="18" spans="1:8" x14ac:dyDescent="0.3">
      <c r="A18" s="10" t="s">
        <v>871</v>
      </c>
      <c r="B18" s="10" t="s">
        <v>25</v>
      </c>
      <c r="C18" s="6">
        <f t="shared" ca="1" si="7"/>
        <v>2</v>
      </c>
      <c r="D18" s="10"/>
      <c r="F18" t="s">
        <v>229</v>
      </c>
      <c r="G18">
        <v>17</v>
      </c>
      <c r="H18">
        <v>1</v>
      </c>
    </row>
    <row r="19" spans="1:8" x14ac:dyDescent="0.3">
      <c r="A19" s="10" t="s">
        <v>630</v>
      </c>
      <c r="B19" s="10" t="s">
        <v>13</v>
      </c>
      <c r="C19" s="6">
        <f t="shared" ca="1" si="6"/>
        <v>2</v>
      </c>
      <c r="D19" s="10"/>
      <c r="F19" t="s">
        <v>230</v>
      </c>
      <c r="G19">
        <v>18</v>
      </c>
      <c r="H19">
        <v>1</v>
      </c>
    </row>
    <row r="20" spans="1:8" x14ac:dyDescent="0.3">
      <c r="A20" s="10" t="s">
        <v>631</v>
      </c>
      <c r="B20" s="10" t="s">
        <v>13</v>
      </c>
      <c r="C20" s="6">
        <f t="shared" ca="1" si="6"/>
        <v>2</v>
      </c>
      <c r="D20" s="10"/>
      <c r="F20" t="s">
        <v>231</v>
      </c>
      <c r="G20">
        <v>19</v>
      </c>
      <c r="H20">
        <v>1</v>
      </c>
    </row>
    <row r="21" spans="1:8" x14ac:dyDescent="0.3">
      <c r="A21" s="10" t="s">
        <v>632</v>
      </c>
      <c r="B21" s="10" t="s">
        <v>13</v>
      </c>
      <c r="C21" s="6">
        <f t="shared" ca="1" si="6"/>
        <v>2</v>
      </c>
      <c r="D21" s="10"/>
      <c r="F21" t="s">
        <v>239</v>
      </c>
      <c r="G21">
        <v>20</v>
      </c>
      <c r="H21">
        <v>1</v>
      </c>
    </row>
    <row r="22" spans="1:8" x14ac:dyDescent="0.3">
      <c r="A22" s="10" t="s">
        <v>633</v>
      </c>
      <c r="B22" s="10" t="s">
        <v>13</v>
      </c>
      <c r="C22" s="6">
        <f t="shared" ca="1" si="6"/>
        <v>2</v>
      </c>
      <c r="D22" s="10"/>
      <c r="F22" t="s">
        <v>338</v>
      </c>
      <c r="G22">
        <v>21</v>
      </c>
    </row>
    <row r="23" spans="1:8" x14ac:dyDescent="0.3">
      <c r="A23" s="10" t="s">
        <v>634</v>
      </c>
      <c r="B23" s="10" t="s">
        <v>13</v>
      </c>
      <c r="C23" s="6">
        <f t="shared" ref="C23:C24" ca="1" si="8">VLOOKUP(B23,OFFSET(INDIRECT("$A:$B"),0,MATCH(B$1&amp;"_Verify",INDIRECT("$1:$1"),0)-1),2,0)</f>
        <v>2</v>
      </c>
      <c r="D23" s="10"/>
      <c r="F23" t="s">
        <v>384</v>
      </c>
      <c r="G23">
        <v>22</v>
      </c>
      <c r="H23">
        <v>1</v>
      </c>
    </row>
    <row r="24" spans="1:8" x14ac:dyDescent="0.3">
      <c r="A24" s="10" t="s">
        <v>635</v>
      </c>
      <c r="B24" s="10" t="s">
        <v>13</v>
      </c>
      <c r="C24" s="6">
        <f t="shared" ca="1" si="8"/>
        <v>2</v>
      </c>
      <c r="D24" s="10"/>
      <c r="F24" t="s">
        <v>929</v>
      </c>
      <c r="G24">
        <v>23</v>
      </c>
      <c r="H24">
        <v>1</v>
      </c>
    </row>
    <row r="25" spans="1:8" x14ac:dyDescent="0.3">
      <c r="A25" t="s">
        <v>415</v>
      </c>
      <c r="B25" t="s">
        <v>25</v>
      </c>
      <c r="C25" s="6">
        <f t="shared" ca="1" si="0"/>
        <v>2</v>
      </c>
      <c r="F25" s="10" t="s">
        <v>665</v>
      </c>
      <c r="G25" s="10">
        <v>24</v>
      </c>
      <c r="H25" s="10">
        <v>1</v>
      </c>
    </row>
    <row r="26" spans="1:8" x14ac:dyDescent="0.3">
      <c r="A26" t="s">
        <v>417</v>
      </c>
      <c r="B26" t="s">
        <v>418</v>
      </c>
      <c r="C26" s="6">
        <f t="shared" ca="1" si="0"/>
        <v>63</v>
      </c>
      <c r="F26" s="10" t="s">
        <v>778</v>
      </c>
      <c r="G26" s="10">
        <v>25</v>
      </c>
      <c r="H26" s="10">
        <v>1</v>
      </c>
    </row>
    <row r="27" spans="1:8" x14ac:dyDescent="0.3">
      <c r="A27" t="s">
        <v>362</v>
      </c>
      <c r="B27" t="s">
        <v>25</v>
      </c>
      <c r="C27" s="6">
        <f t="shared" ca="1" si="0"/>
        <v>2</v>
      </c>
      <c r="F27" s="10" t="s">
        <v>972</v>
      </c>
      <c r="G27" s="10">
        <v>26</v>
      </c>
      <c r="H27" s="10">
        <v>1</v>
      </c>
    </row>
    <row r="28" spans="1:8" x14ac:dyDescent="0.3">
      <c r="A28" t="s">
        <v>758</v>
      </c>
      <c r="B28" t="s">
        <v>13</v>
      </c>
      <c r="C28" s="6">
        <f t="shared" ca="1" si="0"/>
        <v>2</v>
      </c>
      <c r="F28" s="10" t="s">
        <v>710</v>
      </c>
      <c r="G28" s="10">
        <v>27</v>
      </c>
      <c r="H28" s="10">
        <v>1</v>
      </c>
    </row>
    <row r="29" spans="1:8" x14ac:dyDescent="0.3">
      <c r="A29" t="s">
        <v>759</v>
      </c>
      <c r="B29" t="s">
        <v>930</v>
      </c>
      <c r="C29" s="6">
        <f t="shared" ref="C29" ca="1" si="9">VLOOKUP(B29,OFFSET(INDIRECT("$A:$B"),0,MATCH(B$1&amp;"_Verify",INDIRECT("$1:$1"),0)-1),2,0)</f>
        <v>23</v>
      </c>
      <c r="F29" s="10" t="s">
        <v>794</v>
      </c>
      <c r="G29" s="10">
        <v>28</v>
      </c>
      <c r="H29" s="10">
        <v>1</v>
      </c>
    </row>
    <row r="30" spans="1:8" x14ac:dyDescent="0.3">
      <c r="A30" t="s">
        <v>760</v>
      </c>
      <c r="B30" t="s">
        <v>338</v>
      </c>
      <c r="C30" s="6">
        <f t="shared" ref="C30:C31" ca="1" si="10">VLOOKUP(B30,OFFSET(INDIRECT("$A:$B"),0,MATCH(B$1&amp;"_Verify",INDIRECT("$1:$1"),0)-1),2,0)</f>
        <v>21</v>
      </c>
      <c r="F30" t="s">
        <v>184</v>
      </c>
      <c r="G30">
        <v>31</v>
      </c>
      <c r="H30">
        <v>1</v>
      </c>
    </row>
    <row r="31" spans="1:8" x14ac:dyDescent="0.3">
      <c r="A31" t="s">
        <v>761</v>
      </c>
      <c r="B31" t="s">
        <v>25</v>
      </c>
      <c r="C31" s="6">
        <f t="shared" ca="1" si="10"/>
        <v>2</v>
      </c>
      <c r="F31" s="10" t="s">
        <v>782</v>
      </c>
      <c r="G31" s="10">
        <v>32</v>
      </c>
      <c r="H31" s="10">
        <v>1</v>
      </c>
    </row>
    <row r="32" spans="1:8" x14ac:dyDescent="0.3">
      <c r="A32" t="s">
        <v>118</v>
      </c>
      <c r="B32" t="s">
        <v>13</v>
      </c>
      <c r="C32" s="6">
        <f t="shared" ref="C32:C220" ca="1" si="11">VLOOKUP(B32,OFFSET(INDIRECT("$A:$B"),0,MATCH(B$1&amp;"_Verify",INDIRECT("$1:$1"),0)-1),2,0)</f>
        <v>2</v>
      </c>
      <c r="F32" t="s">
        <v>182</v>
      </c>
      <c r="G32" s="10">
        <v>33</v>
      </c>
      <c r="H32">
        <v>1</v>
      </c>
    </row>
    <row r="33" spans="1:8" x14ac:dyDescent="0.3">
      <c r="A33" s="10" t="s">
        <v>573</v>
      </c>
      <c r="B33" s="10" t="s">
        <v>25</v>
      </c>
      <c r="C33" s="6">
        <f t="shared" ca="1" si="11"/>
        <v>2</v>
      </c>
      <c r="D33" s="10"/>
      <c r="F33" t="s">
        <v>185</v>
      </c>
      <c r="G33" s="10">
        <v>34</v>
      </c>
      <c r="H33">
        <v>1</v>
      </c>
    </row>
    <row r="34" spans="1:8" x14ac:dyDescent="0.3">
      <c r="A34" t="s">
        <v>133</v>
      </c>
      <c r="B34" t="s">
        <v>25</v>
      </c>
      <c r="C34" s="6">
        <f t="shared" ca="1" si="11"/>
        <v>2</v>
      </c>
      <c r="F34" t="s">
        <v>186</v>
      </c>
      <c r="G34" s="10">
        <v>35</v>
      </c>
      <c r="H34">
        <v>1</v>
      </c>
    </row>
    <row r="35" spans="1:8" x14ac:dyDescent="0.3">
      <c r="A35" s="10" t="s">
        <v>433</v>
      </c>
      <c r="B35" s="10" t="s">
        <v>25</v>
      </c>
      <c r="C35" s="6">
        <f t="shared" ref="C35" ca="1" si="12">VLOOKUP(B35,OFFSET(INDIRECT("$A:$B"),0,MATCH(B$1&amp;"_Verify",INDIRECT("$1:$1"),0)-1),2,0)</f>
        <v>2</v>
      </c>
      <c r="D35" s="10"/>
      <c r="F35" t="s">
        <v>187</v>
      </c>
      <c r="G35" s="10">
        <v>36</v>
      </c>
      <c r="H35">
        <v>1</v>
      </c>
    </row>
    <row r="36" spans="1:8" x14ac:dyDescent="0.3">
      <c r="A36" s="10" t="s">
        <v>435</v>
      </c>
      <c r="B36" s="10" t="s">
        <v>25</v>
      </c>
      <c r="C36" s="6">
        <f t="shared" ref="C36:C37" ca="1" si="13">VLOOKUP(B36,OFFSET(INDIRECT("$A:$B"),0,MATCH(B$1&amp;"_Verify",INDIRECT("$1:$1"),0)-1),2,0)</f>
        <v>2</v>
      </c>
      <c r="D36" s="10"/>
      <c r="F36" t="s">
        <v>188</v>
      </c>
      <c r="G36" s="10">
        <v>37</v>
      </c>
      <c r="H36">
        <v>1</v>
      </c>
    </row>
    <row r="37" spans="1:8" x14ac:dyDescent="0.3">
      <c r="A37" s="10" t="s">
        <v>437</v>
      </c>
      <c r="B37" s="10" t="s">
        <v>25</v>
      </c>
      <c r="C37" s="6">
        <f t="shared" ca="1" si="13"/>
        <v>2</v>
      </c>
      <c r="D37" s="10"/>
      <c r="F37" t="s">
        <v>189</v>
      </c>
      <c r="G37" s="10">
        <v>38</v>
      </c>
      <c r="H37">
        <v>1</v>
      </c>
    </row>
    <row r="38" spans="1:8" x14ac:dyDescent="0.3">
      <c r="A38" s="10" t="s">
        <v>1043</v>
      </c>
      <c r="B38" s="10" t="s">
        <v>1037</v>
      </c>
      <c r="C38" s="6">
        <f t="shared" ref="C38" ca="1" si="14">VLOOKUP(B38,OFFSET(INDIRECT("$A:$B"),0,MATCH(B$1&amp;"_Verify",INDIRECT("$1:$1"),0)-1),2,0)</f>
        <v>88</v>
      </c>
      <c r="D38" s="10"/>
      <c r="F38" t="s">
        <v>190</v>
      </c>
      <c r="G38" s="10">
        <v>39</v>
      </c>
      <c r="H38">
        <v>1</v>
      </c>
    </row>
    <row r="39" spans="1:8" x14ac:dyDescent="0.3">
      <c r="A39" s="10" t="s">
        <v>776</v>
      </c>
      <c r="B39" s="10" t="s">
        <v>25</v>
      </c>
      <c r="C39" s="6">
        <f t="shared" ref="C39:C54" ca="1" si="15">VLOOKUP(B39,OFFSET(INDIRECT("$A:$B"),0,MATCH(B$1&amp;"_Verify",INDIRECT("$1:$1"),0)-1),2,0)</f>
        <v>2</v>
      </c>
      <c r="D39" s="10"/>
      <c r="F39" t="s">
        <v>274</v>
      </c>
      <c r="G39" s="10">
        <v>40</v>
      </c>
      <c r="H39">
        <v>1</v>
      </c>
    </row>
    <row r="40" spans="1:8" x14ac:dyDescent="0.3">
      <c r="A40" s="10" t="s">
        <v>438</v>
      </c>
      <c r="B40" s="10" t="s">
        <v>25</v>
      </c>
      <c r="C40" s="6">
        <f t="shared" ref="C40:C41" ca="1" si="16">VLOOKUP(B40,OFFSET(INDIRECT("$A:$B"),0,MATCH(B$1&amp;"_Verify",INDIRECT("$1:$1"),0)-1),2,0)</f>
        <v>2</v>
      </c>
      <c r="D40" s="10"/>
      <c r="F40" t="s">
        <v>273</v>
      </c>
      <c r="G40" s="10">
        <v>41</v>
      </c>
      <c r="H40">
        <v>1</v>
      </c>
    </row>
    <row r="41" spans="1:8" x14ac:dyDescent="0.3">
      <c r="A41" s="10" t="s">
        <v>975</v>
      </c>
      <c r="B41" s="10" t="s">
        <v>664</v>
      </c>
      <c r="C41" s="6">
        <f t="shared" ca="1" si="16"/>
        <v>24</v>
      </c>
      <c r="D41" s="10"/>
      <c r="F41" t="s">
        <v>345</v>
      </c>
      <c r="G41" s="10">
        <v>42</v>
      </c>
      <c r="H41">
        <v>1</v>
      </c>
    </row>
    <row r="42" spans="1:8" x14ac:dyDescent="0.3">
      <c r="A42" s="10" t="s">
        <v>980</v>
      </c>
      <c r="B42" s="10" t="s">
        <v>976</v>
      </c>
      <c r="C42" s="6">
        <f t="shared" ref="C42" ca="1" si="17">VLOOKUP(B42,OFFSET(INDIRECT("$A:$B"),0,MATCH(B$1&amp;"_Verify",INDIRECT("$1:$1"),0)-1),2,0)</f>
        <v>10</v>
      </c>
      <c r="D42" s="10"/>
      <c r="F42" t="s">
        <v>413</v>
      </c>
      <c r="G42" s="10">
        <v>43</v>
      </c>
      <c r="H42">
        <v>1</v>
      </c>
    </row>
    <row r="43" spans="1:8" x14ac:dyDescent="0.3">
      <c r="A43" s="10" t="s">
        <v>439</v>
      </c>
      <c r="B43" s="10" t="s">
        <v>25</v>
      </c>
      <c r="C43" s="6">
        <f t="shared" ca="1" si="15"/>
        <v>2</v>
      </c>
      <c r="D43" s="10"/>
      <c r="F43" s="10" t="s">
        <v>657</v>
      </c>
      <c r="G43" s="10">
        <v>44</v>
      </c>
      <c r="H43" s="10">
        <v>1</v>
      </c>
    </row>
    <row r="44" spans="1:8" x14ac:dyDescent="0.3">
      <c r="A44" s="10" t="s">
        <v>653</v>
      </c>
      <c r="B44" s="10" t="s">
        <v>25</v>
      </c>
      <c r="C44" s="6">
        <f t="shared" ref="C44:C46" ca="1" si="18">VLOOKUP(B44,OFFSET(INDIRECT("$A:$B"),0,MATCH(B$1&amp;"_Verify",INDIRECT("$1:$1"),0)-1),2,0)</f>
        <v>2</v>
      </c>
      <c r="D44" s="10"/>
      <c r="F44" s="10" t="s">
        <v>1046</v>
      </c>
      <c r="G44" s="10">
        <v>45</v>
      </c>
      <c r="H44" s="10">
        <v>1</v>
      </c>
    </row>
    <row r="45" spans="1:8" x14ac:dyDescent="0.3">
      <c r="A45" s="10" t="s">
        <v>1026</v>
      </c>
      <c r="B45" s="10" t="s">
        <v>995</v>
      </c>
      <c r="C45" s="6">
        <f t="shared" ca="1" si="18"/>
        <v>86</v>
      </c>
      <c r="D45" s="10"/>
      <c r="F45" t="s">
        <v>22</v>
      </c>
      <c r="G45">
        <v>51</v>
      </c>
    </row>
    <row r="46" spans="1:8" x14ac:dyDescent="0.3">
      <c r="A46" s="10" t="s">
        <v>1032</v>
      </c>
      <c r="B46" s="10" t="s">
        <v>25</v>
      </c>
      <c r="C46" s="6">
        <f t="shared" ca="1" si="18"/>
        <v>2</v>
      </c>
      <c r="D46" s="10"/>
      <c r="F46" t="s">
        <v>168</v>
      </c>
      <c r="G46">
        <v>52</v>
      </c>
      <c r="H46">
        <v>1</v>
      </c>
    </row>
    <row r="47" spans="1:8" x14ac:dyDescent="0.3">
      <c r="A47" s="10" t="s">
        <v>440</v>
      </c>
      <c r="B47" s="10" t="s">
        <v>25</v>
      </c>
      <c r="C47" s="6">
        <f t="shared" ca="1" si="15"/>
        <v>2</v>
      </c>
      <c r="D47" s="10"/>
      <c r="F47" t="s">
        <v>112</v>
      </c>
      <c r="G47">
        <v>53</v>
      </c>
      <c r="H47">
        <v>1</v>
      </c>
    </row>
    <row r="48" spans="1:8" x14ac:dyDescent="0.3">
      <c r="A48" s="10" t="s">
        <v>441</v>
      </c>
      <c r="B48" s="10" t="s">
        <v>25</v>
      </c>
      <c r="C48" s="6">
        <f t="shared" ca="1" si="15"/>
        <v>2</v>
      </c>
      <c r="D48" s="10"/>
      <c r="F48" t="s">
        <v>105</v>
      </c>
      <c r="G48">
        <v>54</v>
      </c>
      <c r="H48">
        <v>1</v>
      </c>
    </row>
    <row r="49" spans="1:8" x14ac:dyDescent="0.3">
      <c r="A49" s="10" t="s">
        <v>804</v>
      </c>
      <c r="B49" s="10" t="s">
        <v>795</v>
      </c>
      <c r="C49" s="6">
        <f t="shared" ref="C49" ca="1" si="19">VLOOKUP(B49,OFFSET(INDIRECT("$A:$B"),0,MATCH(B$1&amp;"_Verify",INDIRECT("$1:$1"),0)-1),2,0)</f>
        <v>78</v>
      </c>
      <c r="D49" s="10"/>
      <c r="F49" t="s">
        <v>169</v>
      </c>
      <c r="G49">
        <v>55</v>
      </c>
      <c r="H49">
        <v>1</v>
      </c>
    </row>
    <row r="50" spans="1:8" x14ac:dyDescent="0.3">
      <c r="A50" s="10" t="s">
        <v>714</v>
      </c>
      <c r="B50" s="10" t="s">
        <v>711</v>
      </c>
      <c r="C50" s="6">
        <f t="shared" ref="C50" ca="1" si="20">VLOOKUP(B50,OFFSET(INDIRECT("$A:$B"),0,MATCH(B$1&amp;"_Verify",INDIRECT("$1:$1"),0)-1),2,0)</f>
        <v>27</v>
      </c>
      <c r="D50" s="10"/>
      <c r="F50" t="s">
        <v>170</v>
      </c>
      <c r="G50">
        <v>56</v>
      </c>
      <c r="H50">
        <v>1</v>
      </c>
    </row>
    <row r="51" spans="1:8" x14ac:dyDescent="0.3">
      <c r="A51" s="10" t="s">
        <v>716</v>
      </c>
      <c r="B51" s="10" t="s">
        <v>717</v>
      </c>
      <c r="C51" s="6">
        <f t="shared" ref="C51" ca="1" si="21">VLOOKUP(B51,OFFSET(INDIRECT("$A:$B"),0,MATCH(B$1&amp;"_Verify",INDIRECT("$1:$1"),0)-1),2,0)</f>
        <v>7</v>
      </c>
      <c r="D51" s="10"/>
      <c r="F51" t="s">
        <v>165</v>
      </c>
      <c r="G51">
        <v>57</v>
      </c>
      <c r="H51">
        <v>1</v>
      </c>
    </row>
    <row r="52" spans="1:8" x14ac:dyDescent="0.3">
      <c r="A52" s="10" t="s">
        <v>792</v>
      </c>
      <c r="B52" s="10" t="s">
        <v>229</v>
      </c>
      <c r="C52" s="6">
        <f t="shared" ref="C52" ca="1" si="22">VLOOKUP(B52,OFFSET(INDIRECT("$A:$B"),0,MATCH(B$1&amp;"_Verify",INDIRECT("$1:$1"),0)-1),2,0)</f>
        <v>17</v>
      </c>
      <c r="D52" s="10"/>
      <c r="F52" t="s">
        <v>240</v>
      </c>
      <c r="G52">
        <v>58</v>
      </c>
      <c r="H52">
        <v>1</v>
      </c>
    </row>
    <row r="53" spans="1:8" x14ac:dyDescent="0.3">
      <c r="A53" s="10" t="s">
        <v>442</v>
      </c>
      <c r="B53" s="10" t="s">
        <v>25</v>
      </c>
      <c r="C53" s="6">
        <f t="shared" ca="1" si="15"/>
        <v>2</v>
      </c>
      <c r="D53" s="10"/>
      <c r="F53" t="s">
        <v>346</v>
      </c>
      <c r="G53">
        <v>59</v>
      </c>
      <c r="H53">
        <v>1</v>
      </c>
    </row>
    <row r="54" spans="1:8" x14ac:dyDescent="0.3">
      <c r="A54" s="10" t="s">
        <v>970</v>
      </c>
      <c r="B54" s="10" t="s">
        <v>170</v>
      </c>
      <c r="C54" s="6">
        <f t="shared" ca="1" si="15"/>
        <v>56</v>
      </c>
      <c r="D54" s="10"/>
      <c r="F54" t="s">
        <v>284</v>
      </c>
      <c r="G54">
        <v>60</v>
      </c>
      <c r="H54">
        <v>1</v>
      </c>
    </row>
    <row r="55" spans="1:8" x14ac:dyDescent="0.3">
      <c r="A55" s="10" t="s">
        <v>1036</v>
      </c>
      <c r="B55" s="10" t="s">
        <v>1034</v>
      </c>
      <c r="C55" s="6">
        <f t="shared" ref="C55" ca="1" si="23">VLOOKUP(B55,OFFSET(INDIRECT("$A:$B"),0,MATCH(B$1&amp;"_Verify",INDIRECT("$1:$1"),0)-1),2,0)</f>
        <v>20</v>
      </c>
      <c r="D55" s="10"/>
      <c r="F55" t="s">
        <v>342</v>
      </c>
      <c r="G55">
        <v>61</v>
      </c>
      <c r="H55">
        <v>1</v>
      </c>
    </row>
    <row r="56" spans="1:8" x14ac:dyDescent="0.3">
      <c r="A56" s="10" t="s">
        <v>448</v>
      </c>
      <c r="B56" s="10" t="s">
        <v>25</v>
      </c>
      <c r="C56" s="6">
        <f t="shared" ref="C56:C59" ca="1" si="24">VLOOKUP(B56,OFFSET(INDIRECT("$A:$B"),0,MATCH(B$1&amp;"_Verify",INDIRECT("$1:$1"),0)-1),2,0)</f>
        <v>2</v>
      </c>
      <c r="D56" s="10"/>
      <c r="F56" t="s">
        <v>378</v>
      </c>
      <c r="G56">
        <v>62</v>
      </c>
      <c r="H56">
        <v>1</v>
      </c>
    </row>
    <row r="57" spans="1:8" s="10" customFormat="1" x14ac:dyDescent="0.3">
      <c r="A57" s="10" t="s">
        <v>662</v>
      </c>
      <c r="B57" s="10" t="s">
        <v>656</v>
      </c>
      <c r="C57" s="6">
        <f t="shared" ca="1" si="24"/>
        <v>44</v>
      </c>
      <c r="F57" t="s">
        <v>409</v>
      </c>
      <c r="G57">
        <v>63</v>
      </c>
      <c r="H57">
        <v>1</v>
      </c>
    </row>
    <row r="58" spans="1:8" x14ac:dyDescent="0.3">
      <c r="A58" s="10" t="s">
        <v>450</v>
      </c>
      <c r="B58" s="10" t="s">
        <v>25</v>
      </c>
      <c r="C58" s="6">
        <f t="shared" ca="1" si="24"/>
        <v>2</v>
      </c>
      <c r="D58" s="10"/>
      <c r="F58" s="10" t="s">
        <v>478</v>
      </c>
      <c r="G58">
        <v>64</v>
      </c>
      <c r="H58">
        <v>1</v>
      </c>
    </row>
    <row r="59" spans="1:8" x14ac:dyDescent="0.3">
      <c r="A59" s="10" t="s">
        <v>452</v>
      </c>
      <c r="B59" s="10" t="s">
        <v>25</v>
      </c>
      <c r="C59" s="6">
        <f t="shared" ca="1" si="24"/>
        <v>2</v>
      </c>
      <c r="D59" s="10"/>
      <c r="F59" s="10" t="s">
        <v>480</v>
      </c>
      <c r="G59">
        <v>65</v>
      </c>
      <c r="H59">
        <v>1</v>
      </c>
    </row>
    <row r="60" spans="1:8" x14ac:dyDescent="0.3">
      <c r="A60" s="10" t="s">
        <v>690</v>
      </c>
      <c r="B60" s="10" t="s">
        <v>688</v>
      </c>
      <c r="C60" s="6">
        <f t="shared" ref="C60:C61" ca="1" si="25">VLOOKUP(B60,OFFSET(INDIRECT("$A:$B"),0,MATCH(B$1&amp;"_Verify",INDIRECT("$1:$1"),0)-1),2,0)</f>
        <v>13</v>
      </c>
      <c r="D60" s="10"/>
      <c r="F60" t="s">
        <v>515</v>
      </c>
      <c r="G60">
        <v>66</v>
      </c>
      <c r="H60">
        <v>1</v>
      </c>
    </row>
    <row r="61" spans="1:8" x14ac:dyDescent="0.3">
      <c r="A61" s="10" t="s">
        <v>693</v>
      </c>
      <c r="B61" s="10" t="s">
        <v>694</v>
      </c>
      <c r="C61" s="6">
        <f t="shared" ca="1" si="25"/>
        <v>11</v>
      </c>
      <c r="D61" s="10"/>
      <c r="F61" s="10" t="s">
        <v>525</v>
      </c>
      <c r="G61">
        <v>67</v>
      </c>
      <c r="H61">
        <v>1</v>
      </c>
    </row>
    <row r="62" spans="1:8" x14ac:dyDescent="0.3">
      <c r="A62" s="10" t="s">
        <v>453</v>
      </c>
      <c r="B62" s="10" t="s">
        <v>25</v>
      </c>
      <c r="C62" s="6">
        <f t="shared" ref="C62:C108" ca="1" si="26">VLOOKUP(B62,OFFSET(INDIRECT("$A:$B"),0,MATCH(B$1&amp;"_Verify",INDIRECT("$1:$1"),0)-1),2,0)</f>
        <v>2</v>
      </c>
      <c r="D62" s="10"/>
      <c r="F62" s="10" t="s">
        <v>529</v>
      </c>
      <c r="G62">
        <v>68</v>
      </c>
      <c r="H62">
        <v>1</v>
      </c>
    </row>
    <row r="63" spans="1:8" x14ac:dyDescent="0.3">
      <c r="A63" s="10" t="s">
        <v>1050</v>
      </c>
      <c r="B63" s="10" t="s">
        <v>1046</v>
      </c>
      <c r="C63" s="6">
        <f t="shared" ref="C63" ca="1" si="27">VLOOKUP(B63,OFFSET(INDIRECT("$A:$B"),0,MATCH(B$1&amp;"_Verify",INDIRECT("$1:$1"),0)-1),2,0)</f>
        <v>45</v>
      </c>
      <c r="D63" s="10"/>
      <c r="F63" t="s">
        <v>538</v>
      </c>
      <c r="G63">
        <v>69</v>
      </c>
      <c r="H63">
        <v>1</v>
      </c>
    </row>
    <row r="64" spans="1:8" x14ac:dyDescent="0.3">
      <c r="A64" s="10" t="s">
        <v>454</v>
      </c>
      <c r="B64" s="10" t="s">
        <v>25</v>
      </c>
      <c r="C64" s="6">
        <f t="shared" ca="1" si="26"/>
        <v>2</v>
      </c>
      <c r="D64" s="10"/>
      <c r="F64" t="s">
        <v>578</v>
      </c>
      <c r="G64">
        <v>70</v>
      </c>
      <c r="H64">
        <v>1</v>
      </c>
    </row>
    <row r="65" spans="1:8" x14ac:dyDescent="0.3">
      <c r="A65" s="10" t="s">
        <v>455</v>
      </c>
      <c r="B65" s="10" t="s">
        <v>25</v>
      </c>
      <c r="C65" s="6">
        <f t="shared" ca="1" si="26"/>
        <v>2</v>
      </c>
      <c r="D65" s="10"/>
      <c r="F65" s="10" t="s">
        <v>591</v>
      </c>
      <c r="G65" s="10">
        <v>71</v>
      </c>
      <c r="H65" s="10">
        <v>1</v>
      </c>
    </row>
    <row r="66" spans="1:8" x14ac:dyDescent="0.3">
      <c r="A66" s="10" t="s">
        <v>456</v>
      </c>
      <c r="B66" s="10" t="s">
        <v>25</v>
      </c>
      <c r="C66" s="6">
        <f t="shared" ca="1" si="26"/>
        <v>2</v>
      </c>
      <c r="D66" s="10"/>
      <c r="F66" t="s">
        <v>640</v>
      </c>
      <c r="G66">
        <v>72</v>
      </c>
      <c r="H66">
        <v>1</v>
      </c>
    </row>
    <row r="67" spans="1:8" x14ac:dyDescent="0.3">
      <c r="A67" s="10" t="s">
        <v>967</v>
      </c>
      <c r="B67" s="10" t="s">
        <v>971</v>
      </c>
      <c r="C67" s="6">
        <f t="shared" ca="1" si="26"/>
        <v>26</v>
      </c>
      <c r="D67" s="10"/>
      <c r="F67" t="s">
        <v>647</v>
      </c>
      <c r="G67">
        <v>73</v>
      </c>
      <c r="H67">
        <v>1</v>
      </c>
    </row>
    <row r="68" spans="1:8" x14ac:dyDescent="0.3">
      <c r="A68" s="10" t="s">
        <v>457</v>
      </c>
      <c r="B68" s="10" t="s">
        <v>25</v>
      </c>
      <c r="C68" s="6">
        <f t="shared" ref="C68" ca="1" si="28">VLOOKUP(B68,OFFSET(INDIRECT("$A:$B"),0,MATCH(B$1&amp;"_Verify",INDIRECT("$1:$1"),0)-1),2,0)</f>
        <v>2</v>
      </c>
      <c r="D68" s="10"/>
      <c r="F68" t="s">
        <v>697</v>
      </c>
      <c r="G68">
        <v>74</v>
      </c>
      <c r="H68">
        <v>1</v>
      </c>
    </row>
    <row r="69" spans="1:8" x14ac:dyDescent="0.3">
      <c r="A69" s="10" t="s">
        <v>1017</v>
      </c>
      <c r="B69" s="10" t="s">
        <v>1013</v>
      </c>
      <c r="C69" s="6">
        <f t="shared" ref="C69" ca="1" si="29">VLOOKUP(B69,OFFSET(INDIRECT("$A:$B"),0,MATCH(B$1&amp;"_Verify",INDIRECT("$1:$1"),0)-1),2,0)</f>
        <v>87</v>
      </c>
      <c r="D69" s="10"/>
      <c r="F69" t="s">
        <v>722</v>
      </c>
      <c r="G69">
        <v>75</v>
      </c>
      <c r="H69">
        <v>1</v>
      </c>
    </row>
    <row r="70" spans="1:8" x14ac:dyDescent="0.3">
      <c r="A70" s="10" t="s">
        <v>458</v>
      </c>
      <c r="B70" s="10" t="s">
        <v>25</v>
      </c>
      <c r="C70" s="6">
        <f t="shared" ca="1" si="26"/>
        <v>2</v>
      </c>
      <c r="D70" s="10"/>
      <c r="F70" t="s">
        <v>736</v>
      </c>
      <c r="G70">
        <v>76</v>
      </c>
      <c r="H70">
        <v>1</v>
      </c>
    </row>
    <row r="71" spans="1:8" s="10" customFormat="1" x14ac:dyDescent="0.3">
      <c r="A71" s="10" t="s">
        <v>1011</v>
      </c>
      <c r="B71" s="10" t="s">
        <v>418</v>
      </c>
      <c r="C71" s="6">
        <f t="shared" ca="1" si="26"/>
        <v>63</v>
      </c>
      <c r="F71" t="s">
        <v>746</v>
      </c>
      <c r="G71">
        <v>77</v>
      </c>
      <c r="H71">
        <v>1</v>
      </c>
    </row>
    <row r="72" spans="1:8" x14ac:dyDescent="0.3">
      <c r="A72" s="10" t="s">
        <v>654</v>
      </c>
      <c r="B72" s="10" t="s">
        <v>25</v>
      </c>
      <c r="C72" s="6">
        <f t="shared" ca="1" si="26"/>
        <v>2</v>
      </c>
      <c r="D72" s="10"/>
      <c r="F72" t="s">
        <v>796</v>
      </c>
      <c r="G72">
        <v>78</v>
      </c>
      <c r="H72">
        <v>1</v>
      </c>
    </row>
    <row r="73" spans="1:8" x14ac:dyDescent="0.3">
      <c r="A73" s="10" t="s">
        <v>655</v>
      </c>
      <c r="B73" s="10" t="s">
        <v>25</v>
      </c>
      <c r="C73" s="6">
        <f t="shared" ref="C73" ca="1" si="30">VLOOKUP(B73,OFFSET(INDIRECT("$A:$B"),0,MATCH(B$1&amp;"_Verify",INDIRECT("$1:$1"),0)-1),2,0)</f>
        <v>2</v>
      </c>
      <c r="D73" s="10"/>
      <c r="F73" t="s">
        <v>824</v>
      </c>
      <c r="G73">
        <v>79</v>
      </c>
    </row>
    <row r="74" spans="1:8" x14ac:dyDescent="0.3">
      <c r="A74" s="10" t="s">
        <v>459</v>
      </c>
      <c r="B74" s="10" t="s">
        <v>25</v>
      </c>
      <c r="C74" s="6">
        <f t="shared" ca="1" si="26"/>
        <v>2</v>
      </c>
      <c r="D74" s="10"/>
      <c r="F74" t="s">
        <v>848</v>
      </c>
      <c r="G74">
        <v>80</v>
      </c>
      <c r="H74">
        <v>1</v>
      </c>
    </row>
    <row r="75" spans="1:8" x14ac:dyDescent="0.3">
      <c r="A75" s="10" t="s">
        <v>672</v>
      </c>
      <c r="B75" s="10" t="s">
        <v>338</v>
      </c>
      <c r="C75" s="6">
        <f t="shared" ref="C75:C77" ca="1" si="31">VLOOKUP(B75,OFFSET(INDIRECT("$A:$B"),0,MATCH(B$1&amp;"_Verify",INDIRECT("$1:$1"),0)-1),2,0)</f>
        <v>21</v>
      </c>
      <c r="D75" s="10"/>
      <c r="F75" t="s">
        <v>890</v>
      </c>
      <c r="G75" s="10">
        <v>81</v>
      </c>
      <c r="H75">
        <v>1</v>
      </c>
    </row>
    <row r="76" spans="1:8" s="10" customFormat="1" x14ac:dyDescent="0.3">
      <c r="A76" s="10" t="s">
        <v>671</v>
      </c>
      <c r="B76" s="10" t="s">
        <v>25</v>
      </c>
      <c r="C76" s="6">
        <f t="shared" ca="1" si="31"/>
        <v>2</v>
      </c>
      <c r="F76" t="s">
        <v>918</v>
      </c>
      <c r="G76">
        <v>82</v>
      </c>
      <c r="H76">
        <v>1</v>
      </c>
    </row>
    <row r="77" spans="1:8" x14ac:dyDescent="0.3">
      <c r="A77" s="10" t="s">
        <v>1008</v>
      </c>
      <c r="B77" s="10" t="s">
        <v>928</v>
      </c>
      <c r="C77" s="6">
        <f t="shared" ca="1" si="31"/>
        <v>23</v>
      </c>
      <c r="D77" s="10"/>
      <c r="F77" t="s">
        <v>922</v>
      </c>
      <c r="G77">
        <v>83</v>
      </c>
      <c r="H77">
        <v>1</v>
      </c>
    </row>
    <row r="78" spans="1:8" x14ac:dyDescent="0.3">
      <c r="A78" s="10" t="s">
        <v>460</v>
      </c>
      <c r="B78" s="10" t="s">
        <v>25</v>
      </c>
      <c r="C78" s="6">
        <f t="shared" ca="1" si="26"/>
        <v>2</v>
      </c>
      <c r="D78" s="10"/>
      <c r="F78" s="10" t="s">
        <v>926</v>
      </c>
      <c r="G78" s="10">
        <v>84</v>
      </c>
      <c r="H78" s="10">
        <v>1</v>
      </c>
    </row>
    <row r="79" spans="1:8" s="10" customFormat="1" x14ac:dyDescent="0.3">
      <c r="A79" s="10" t="s">
        <v>687</v>
      </c>
      <c r="B79" s="10" t="s">
        <v>25</v>
      </c>
      <c r="C79" s="6">
        <f t="shared" ca="1" si="26"/>
        <v>2</v>
      </c>
      <c r="F79" t="s">
        <v>989</v>
      </c>
      <c r="G79">
        <v>85</v>
      </c>
      <c r="H79">
        <v>1</v>
      </c>
    </row>
    <row r="80" spans="1:8" s="10" customFormat="1" x14ac:dyDescent="0.3">
      <c r="A80" s="10" t="s">
        <v>461</v>
      </c>
      <c r="B80" s="10" t="s">
        <v>25</v>
      </c>
      <c r="C80" s="6">
        <f t="shared" ca="1" si="26"/>
        <v>2</v>
      </c>
      <c r="F80" s="10" t="s">
        <v>996</v>
      </c>
      <c r="G80" s="10">
        <v>86</v>
      </c>
      <c r="H80" s="10">
        <v>1</v>
      </c>
    </row>
    <row r="81" spans="1:8" x14ac:dyDescent="0.3">
      <c r="A81" s="10" t="s">
        <v>663</v>
      </c>
      <c r="B81" s="10" t="s">
        <v>182</v>
      </c>
      <c r="C81" s="6">
        <f t="shared" ca="1" si="26"/>
        <v>33</v>
      </c>
      <c r="D81" s="10"/>
      <c r="F81" t="s">
        <v>1013</v>
      </c>
      <c r="G81">
        <v>87</v>
      </c>
      <c r="H81">
        <v>1</v>
      </c>
    </row>
    <row r="82" spans="1:8" x14ac:dyDescent="0.3">
      <c r="A82" s="10" t="s">
        <v>462</v>
      </c>
      <c r="B82" s="10" t="s">
        <v>25</v>
      </c>
      <c r="C82" s="6">
        <f t="shared" ca="1" si="26"/>
        <v>2</v>
      </c>
      <c r="D82" s="10"/>
      <c r="F82" s="10" t="s">
        <v>1040</v>
      </c>
      <c r="G82" s="10">
        <v>88</v>
      </c>
      <c r="H82" s="10">
        <v>1</v>
      </c>
    </row>
    <row r="83" spans="1:8" x14ac:dyDescent="0.3">
      <c r="A83" s="10" t="s">
        <v>463</v>
      </c>
      <c r="B83" s="10" t="s">
        <v>25</v>
      </c>
      <c r="C83" s="6">
        <f t="shared" ca="1" si="26"/>
        <v>2</v>
      </c>
      <c r="D83" s="10"/>
      <c r="F83" s="10" t="s">
        <v>1053</v>
      </c>
      <c r="G83" s="10">
        <v>89</v>
      </c>
      <c r="H83" s="10">
        <v>1</v>
      </c>
    </row>
    <row r="84" spans="1:8" x14ac:dyDescent="0.3">
      <c r="A84" s="10" t="s">
        <v>684</v>
      </c>
      <c r="B84" s="10" t="s">
        <v>25</v>
      </c>
      <c r="C84" s="6">
        <f t="shared" ca="1" si="26"/>
        <v>2</v>
      </c>
      <c r="D84" s="10"/>
    </row>
    <row r="85" spans="1:8" x14ac:dyDescent="0.3">
      <c r="A85" s="10" t="s">
        <v>464</v>
      </c>
      <c r="B85" s="10" t="s">
        <v>25</v>
      </c>
      <c r="C85" s="6">
        <f t="shared" ref="C85:C86" ca="1" si="32">VLOOKUP(B85,OFFSET(INDIRECT("$A:$B"),0,MATCH(B$1&amp;"_Verify",INDIRECT("$1:$1"),0)-1),2,0)</f>
        <v>2</v>
      </c>
      <c r="D85" s="10"/>
    </row>
    <row r="86" spans="1:8" x14ac:dyDescent="0.3">
      <c r="A86" s="10" t="s">
        <v>685</v>
      </c>
      <c r="B86" s="10" t="s">
        <v>777</v>
      </c>
      <c r="C86" s="6">
        <f t="shared" ca="1" si="32"/>
        <v>25</v>
      </c>
      <c r="D86" s="10"/>
    </row>
    <row r="87" spans="1:8" x14ac:dyDescent="0.3">
      <c r="A87" s="10" t="s">
        <v>719</v>
      </c>
      <c r="B87" s="10" t="s">
        <v>25</v>
      </c>
      <c r="C87" s="6">
        <f t="shared" ca="1" si="26"/>
        <v>2</v>
      </c>
      <c r="D87" s="10"/>
    </row>
    <row r="88" spans="1:8" s="10" customFormat="1" x14ac:dyDescent="0.3">
      <c r="A88" s="10" t="s">
        <v>675</v>
      </c>
      <c r="B88" s="10" t="s">
        <v>928</v>
      </c>
      <c r="C88" s="6">
        <f t="shared" ref="C88:C89" ca="1" si="33">VLOOKUP(B88,OFFSET(INDIRECT("$A:$B"),0,MATCH(B$1&amp;"_Verify",INDIRECT("$1:$1"),0)-1),2,0)</f>
        <v>23</v>
      </c>
      <c r="F88"/>
      <c r="G88"/>
      <c r="H88"/>
    </row>
    <row r="89" spans="1:8" x14ac:dyDescent="0.3">
      <c r="A89" s="10" t="s">
        <v>465</v>
      </c>
      <c r="B89" s="10" t="s">
        <v>25</v>
      </c>
      <c r="C89" s="6">
        <f t="shared" ca="1" si="33"/>
        <v>2</v>
      </c>
      <c r="D89" s="10"/>
    </row>
    <row r="90" spans="1:8" x14ac:dyDescent="0.3">
      <c r="A90" s="10" t="s">
        <v>802</v>
      </c>
      <c r="B90" s="10" t="s">
        <v>793</v>
      </c>
      <c r="C90" s="6">
        <f t="shared" ref="C90:C93" ca="1" si="34">VLOOKUP(B90,OFFSET(INDIRECT("$A:$B"),0,MATCH(B$1&amp;"_Verify",INDIRECT("$1:$1"),0)-1),2,0)</f>
        <v>28</v>
      </c>
      <c r="D90" s="10"/>
    </row>
    <row r="91" spans="1:8" x14ac:dyDescent="0.3">
      <c r="A91" s="10" t="s">
        <v>1056</v>
      </c>
      <c r="B91" s="10" t="s">
        <v>168</v>
      </c>
      <c r="C91" s="6">
        <f t="shared" ca="1" si="34"/>
        <v>52</v>
      </c>
      <c r="D91" s="10"/>
    </row>
    <row r="92" spans="1:8" x14ac:dyDescent="0.3">
      <c r="A92" s="10" t="s">
        <v>1058</v>
      </c>
      <c r="B92" s="10" t="s">
        <v>1052</v>
      </c>
      <c r="C92" s="6">
        <f t="shared" ca="1" si="34"/>
        <v>89</v>
      </c>
      <c r="D92" s="10"/>
    </row>
    <row r="93" spans="1:8" x14ac:dyDescent="0.3">
      <c r="A93" s="10" t="s">
        <v>1060</v>
      </c>
      <c r="B93" s="10" t="s">
        <v>54</v>
      </c>
      <c r="C93" s="6">
        <f t="shared" ca="1" si="34"/>
        <v>8</v>
      </c>
      <c r="D93" s="10"/>
    </row>
    <row r="94" spans="1:8" x14ac:dyDescent="0.3">
      <c r="A94" s="10" t="s">
        <v>466</v>
      </c>
      <c r="B94" s="10" t="s">
        <v>25</v>
      </c>
      <c r="C94" s="6">
        <f t="shared" ca="1" si="26"/>
        <v>2</v>
      </c>
      <c r="D94" s="10"/>
    </row>
    <row r="95" spans="1:8" x14ac:dyDescent="0.3">
      <c r="A95" s="10" t="s">
        <v>683</v>
      </c>
      <c r="B95" s="10" t="s">
        <v>170</v>
      </c>
      <c r="C95" s="6">
        <f t="shared" ca="1" si="26"/>
        <v>56</v>
      </c>
      <c r="D95" s="10"/>
    </row>
    <row r="96" spans="1:8" x14ac:dyDescent="0.3">
      <c r="A96" s="10" t="s">
        <v>789</v>
      </c>
      <c r="B96" s="10" t="s">
        <v>186</v>
      </c>
      <c r="C96" s="6">
        <f t="shared" ca="1" si="26"/>
        <v>35</v>
      </c>
      <c r="D96" s="10"/>
      <c r="F96" s="10"/>
      <c r="G96" s="10"/>
      <c r="H96" s="10"/>
    </row>
    <row r="97" spans="1:8" x14ac:dyDescent="0.3">
      <c r="A97" s="10" t="s">
        <v>788</v>
      </c>
      <c r="B97" s="10" t="s">
        <v>783</v>
      </c>
      <c r="C97" s="6">
        <f t="shared" ref="C97" ca="1" si="35">VLOOKUP(B97,OFFSET(INDIRECT("$A:$B"),0,MATCH(B$1&amp;"_Verify",INDIRECT("$1:$1"),0)-1),2,0)</f>
        <v>32</v>
      </c>
      <c r="D97" s="10"/>
    </row>
    <row r="98" spans="1:8" x14ac:dyDescent="0.3">
      <c r="A98" s="10" t="s">
        <v>467</v>
      </c>
      <c r="B98" s="10" t="s">
        <v>25</v>
      </c>
      <c r="C98" s="6">
        <f t="shared" ca="1" si="26"/>
        <v>2</v>
      </c>
      <c r="D98" s="10"/>
    </row>
    <row r="99" spans="1:8" x14ac:dyDescent="0.3">
      <c r="A99" s="10" t="s">
        <v>709</v>
      </c>
      <c r="B99" s="10" t="s">
        <v>25</v>
      </c>
      <c r="C99" s="6">
        <f t="shared" ref="C99" ca="1" si="36">VLOOKUP(B99,OFFSET(INDIRECT("$A:$B"),0,MATCH(B$1&amp;"_Verify",INDIRECT("$1:$1"),0)-1),2,0)</f>
        <v>2</v>
      </c>
      <c r="D99" s="10"/>
    </row>
    <row r="100" spans="1:8" x14ac:dyDescent="0.3">
      <c r="A100" s="10" t="s">
        <v>703</v>
      </c>
      <c r="B100" s="10" t="s">
        <v>697</v>
      </c>
      <c r="C100" s="6">
        <f t="shared" ref="C100" ca="1" si="37">VLOOKUP(B100,OFFSET(INDIRECT("$A:$B"),0,MATCH(B$1&amp;"_Verify",INDIRECT("$1:$1"),0)-1),2,0)</f>
        <v>74</v>
      </c>
      <c r="D100" s="10"/>
    </row>
    <row r="101" spans="1:8" x14ac:dyDescent="0.3">
      <c r="A101" s="10" t="s">
        <v>468</v>
      </c>
      <c r="B101" s="10" t="s">
        <v>25</v>
      </c>
      <c r="C101" s="6">
        <f t="shared" ca="1" si="26"/>
        <v>2</v>
      </c>
      <c r="D101" s="10"/>
    </row>
    <row r="102" spans="1:8" x14ac:dyDescent="0.3">
      <c r="A102" s="10" t="s">
        <v>677</v>
      </c>
      <c r="B102" s="10" t="s">
        <v>25</v>
      </c>
      <c r="C102" s="6">
        <f t="shared" ref="C102" ca="1" si="38">VLOOKUP(B102,OFFSET(INDIRECT("$A:$B"),0,MATCH(B$1&amp;"_Verify",INDIRECT("$1:$1"),0)-1),2,0)</f>
        <v>2</v>
      </c>
      <c r="D102" s="10"/>
    </row>
    <row r="103" spans="1:8" x14ac:dyDescent="0.3">
      <c r="A103" s="10" t="s">
        <v>469</v>
      </c>
      <c r="B103" s="10" t="s">
        <v>25</v>
      </c>
      <c r="C103" s="6">
        <f t="shared" ca="1" si="26"/>
        <v>2</v>
      </c>
      <c r="D103" s="10"/>
    </row>
    <row r="104" spans="1:8" x14ac:dyDescent="0.3">
      <c r="A104" s="10" t="s">
        <v>678</v>
      </c>
      <c r="B104" s="10" t="s">
        <v>413</v>
      </c>
      <c r="C104" s="6">
        <f t="shared" ca="1" si="26"/>
        <v>43</v>
      </c>
      <c r="D104" s="10"/>
    </row>
    <row r="105" spans="1:8" x14ac:dyDescent="0.3">
      <c r="A105" s="10" t="s">
        <v>651</v>
      </c>
      <c r="B105" s="10" t="s">
        <v>25</v>
      </c>
      <c r="C105" s="6">
        <f t="shared" ref="C105" ca="1" si="39">VLOOKUP(B105,OFFSET(INDIRECT("$A:$B"),0,MATCH(B$1&amp;"_Verify",INDIRECT("$1:$1"),0)-1),2,0)</f>
        <v>2</v>
      </c>
      <c r="D105" s="10"/>
    </row>
    <row r="106" spans="1:8" x14ac:dyDescent="0.3">
      <c r="A106" s="10" t="s">
        <v>470</v>
      </c>
      <c r="B106" s="10" t="s">
        <v>646</v>
      </c>
      <c r="C106" s="6">
        <f t="shared" ca="1" si="26"/>
        <v>73</v>
      </c>
      <c r="D106" s="10"/>
    </row>
    <row r="107" spans="1:8" x14ac:dyDescent="0.3">
      <c r="A107" s="10" t="s">
        <v>969</v>
      </c>
      <c r="B107" s="10" t="s">
        <v>170</v>
      </c>
      <c r="C107" s="6">
        <f t="shared" ca="1" si="26"/>
        <v>56</v>
      </c>
      <c r="D107" s="10"/>
    </row>
    <row r="108" spans="1:8" x14ac:dyDescent="0.3">
      <c r="A108" s="10" t="s">
        <v>471</v>
      </c>
      <c r="B108" s="10" t="s">
        <v>25</v>
      </c>
      <c r="C108" s="6">
        <f t="shared" ca="1" si="26"/>
        <v>2</v>
      </c>
      <c r="D108" s="10"/>
    </row>
    <row r="109" spans="1:8" x14ac:dyDescent="0.3">
      <c r="A109" s="10" t="s">
        <v>473</v>
      </c>
      <c r="B109" s="10" t="s">
        <v>25</v>
      </c>
      <c r="C109" s="6">
        <f t="shared" ref="C109" ca="1" si="40">VLOOKUP(B109,OFFSET(INDIRECT("$A:$B"),0,MATCH(B$1&amp;"_Verify",INDIRECT("$1:$1"),0)-1),2,0)</f>
        <v>2</v>
      </c>
      <c r="D109" s="10"/>
    </row>
    <row r="110" spans="1:8" x14ac:dyDescent="0.3">
      <c r="A110" s="10" t="s">
        <v>680</v>
      </c>
      <c r="B110" s="10" t="s">
        <v>25</v>
      </c>
      <c r="C110" s="6">
        <f t="shared" ref="C110:C111" ca="1" si="41">VLOOKUP(B110,OFFSET(INDIRECT("$A:$B"),0,MATCH(B$1&amp;"_Verify",INDIRECT("$1:$1"),0)-1),2,0)</f>
        <v>2</v>
      </c>
      <c r="D110" s="10"/>
    </row>
    <row r="111" spans="1:8" x14ac:dyDescent="0.3">
      <c r="A111" s="10" t="s">
        <v>117</v>
      </c>
      <c r="B111" s="10" t="s">
        <v>13</v>
      </c>
      <c r="C111" s="6">
        <f t="shared" ca="1" si="41"/>
        <v>2</v>
      </c>
      <c r="D111" s="10"/>
    </row>
    <row r="112" spans="1:8" s="10" customFormat="1" x14ac:dyDescent="0.3">
      <c r="A112" s="10" t="s">
        <v>757</v>
      </c>
      <c r="B112" s="10" t="s">
        <v>13</v>
      </c>
      <c r="C112" s="6">
        <f t="shared" ref="C112" ca="1" si="42">VLOOKUP(B112,OFFSET(INDIRECT("$A:$B"),0,MATCH(B$1&amp;"_Verify",INDIRECT("$1:$1"),0)-1),2,0)</f>
        <v>2</v>
      </c>
      <c r="F112"/>
      <c r="G112"/>
      <c r="H112"/>
    </row>
    <row r="113" spans="1:8" s="10" customFormat="1" x14ac:dyDescent="0.3">
      <c r="A113" t="s">
        <v>107</v>
      </c>
      <c r="B113" t="s">
        <v>93</v>
      </c>
      <c r="C113" s="6">
        <f t="shared" ca="1" si="11"/>
        <v>13</v>
      </c>
      <c r="D113"/>
      <c r="F113"/>
      <c r="G113"/>
      <c r="H113"/>
    </row>
    <row r="114" spans="1:8" s="10" customFormat="1" x14ac:dyDescent="0.3">
      <c r="A114" t="s">
        <v>106</v>
      </c>
      <c r="B114" t="s">
        <v>105</v>
      </c>
      <c r="C114" s="6">
        <f t="shared" ca="1" si="11"/>
        <v>54</v>
      </c>
      <c r="D114"/>
    </row>
    <row r="115" spans="1:8" x14ac:dyDescent="0.3">
      <c r="A115" t="s">
        <v>113</v>
      </c>
      <c r="B115" t="s">
        <v>112</v>
      </c>
      <c r="C115" s="6">
        <f t="shared" ca="1" si="11"/>
        <v>53</v>
      </c>
    </row>
    <row r="116" spans="1:8" x14ac:dyDescent="0.3">
      <c r="A116" t="s">
        <v>119</v>
      </c>
      <c r="B116" t="s">
        <v>93</v>
      </c>
      <c r="C116" s="6">
        <f t="shared" ca="1" si="11"/>
        <v>13</v>
      </c>
    </row>
    <row r="117" spans="1:8" x14ac:dyDescent="0.3">
      <c r="A117" t="s">
        <v>116</v>
      </c>
      <c r="B117" t="s">
        <v>136</v>
      </c>
      <c r="C117" s="6">
        <f t="shared" ca="1" si="11"/>
        <v>55</v>
      </c>
    </row>
    <row r="118" spans="1:8" x14ac:dyDescent="0.3">
      <c r="A118" s="10" t="s">
        <v>542</v>
      </c>
      <c r="B118" s="10" t="s">
        <v>537</v>
      </c>
      <c r="C118" s="6">
        <f t="shared" ref="C118:C120" ca="1" si="43">VLOOKUP(B118,OFFSET(INDIRECT("$A:$B"),0,MATCH(B$1&amp;"_Verify",INDIRECT("$1:$1"),0)-1),2,0)</f>
        <v>69</v>
      </c>
      <c r="D118" s="10"/>
      <c r="F118" s="10"/>
      <c r="G118" s="10"/>
      <c r="H118" s="10"/>
    </row>
    <row r="119" spans="1:8" x14ac:dyDescent="0.3">
      <c r="A119" s="10" t="s">
        <v>588</v>
      </c>
      <c r="B119" s="10" t="s">
        <v>537</v>
      </c>
      <c r="C119" s="6">
        <f t="shared" ref="C119" ca="1" si="44">VLOOKUP(B119,OFFSET(INDIRECT("$A:$B"),0,MATCH(B$1&amp;"_Verify",INDIRECT("$1:$1"),0)-1),2,0)</f>
        <v>69</v>
      </c>
      <c r="D119" s="10"/>
      <c r="F119" s="10"/>
      <c r="G119" s="10"/>
      <c r="H119" s="10"/>
    </row>
    <row r="120" spans="1:8" x14ac:dyDescent="0.3">
      <c r="A120" s="10" t="s">
        <v>559</v>
      </c>
      <c r="B120" s="10" t="s">
        <v>537</v>
      </c>
      <c r="C120" s="6">
        <f t="shared" ca="1" si="43"/>
        <v>69</v>
      </c>
      <c r="D120" s="10"/>
    </row>
    <row r="121" spans="1:8" x14ac:dyDescent="0.3">
      <c r="A121" s="10" t="s">
        <v>554</v>
      </c>
      <c r="B121" s="10" t="s">
        <v>537</v>
      </c>
      <c r="C121" s="6">
        <f t="shared" ref="C121" ca="1" si="45">VLOOKUP(B121,OFFSET(INDIRECT("$A:$B"),0,MATCH(B$1&amp;"_Verify",INDIRECT("$1:$1"),0)-1),2,0)</f>
        <v>69</v>
      </c>
      <c r="D121" s="10"/>
    </row>
    <row r="122" spans="1:8" x14ac:dyDescent="0.3">
      <c r="A122" s="10" t="s">
        <v>556</v>
      </c>
      <c r="B122" s="10" t="s">
        <v>537</v>
      </c>
      <c r="C122" s="6">
        <f t="shared" ref="C122" ca="1" si="46">VLOOKUP(B122,OFFSET(INDIRECT("$A:$B"),0,MATCH(B$1&amp;"_Verify",INDIRECT("$1:$1"),0)-1),2,0)</f>
        <v>69</v>
      </c>
      <c r="D122" s="10"/>
    </row>
    <row r="123" spans="1:8" x14ac:dyDescent="0.3">
      <c r="A123" s="10" t="s">
        <v>575</v>
      </c>
      <c r="B123" s="10" t="s">
        <v>26</v>
      </c>
      <c r="C123" s="6">
        <f t="shared" ca="1" si="11"/>
        <v>6</v>
      </c>
      <c r="D123" s="10"/>
    </row>
    <row r="124" spans="1:8" x14ac:dyDescent="0.3">
      <c r="A124" s="10" t="s">
        <v>577</v>
      </c>
      <c r="B124" s="10" t="s">
        <v>21</v>
      </c>
      <c r="C124" s="6">
        <f t="shared" ca="1" si="11"/>
        <v>7</v>
      </c>
      <c r="D124" s="10"/>
    </row>
    <row r="125" spans="1:8" x14ac:dyDescent="0.3">
      <c r="A125" s="10" t="s">
        <v>584</v>
      </c>
      <c r="B125" s="10" t="s">
        <v>578</v>
      </c>
      <c r="C125" s="6">
        <f t="shared" ref="C125" ca="1" si="47">VLOOKUP(B125,OFFSET(INDIRECT("$A:$B"),0,MATCH(B$1&amp;"_Verify",INDIRECT("$1:$1"),0)-1),2,0)</f>
        <v>70</v>
      </c>
      <c r="D125" s="10"/>
    </row>
    <row r="126" spans="1:8" x14ac:dyDescent="0.3">
      <c r="A126" s="10" t="s">
        <v>904</v>
      </c>
      <c r="B126" s="10" t="s">
        <v>578</v>
      </c>
      <c r="C126" s="6">
        <f t="shared" ref="C126" ca="1" si="48">VLOOKUP(B126,OFFSET(INDIRECT("$A:$B"),0,MATCH(B$1&amp;"_Verify",INDIRECT("$1:$1"),0)-1),2,0)</f>
        <v>70</v>
      </c>
      <c r="D126" s="10"/>
    </row>
    <row r="127" spans="1:8" x14ac:dyDescent="0.3">
      <c r="A127" s="10" t="s">
        <v>907</v>
      </c>
      <c r="B127" s="10" t="s">
        <v>578</v>
      </c>
      <c r="C127" s="6">
        <f t="shared" ref="C127" ca="1" si="49">VLOOKUP(B127,OFFSET(INDIRECT("$A:$B"),0,MATCH(B$1&amp;"_Verify",INDIRECT("$1:$1"),0)-1),2,0)</f>
        <v>70</v>
      </c>
      <c r="D127" s="10"/>
    </row>
    <row r="128" spans="1:8" s="10" customFormat="1" x14ac:dyDescent="0.3">
      <c r="A128" s="10" t="s">
        <v>909</v>
      </c>
      <c r="B128" s="10" t="s">
        <v>578</v>
      </c>
      <c r="C128" s="6">
        <f t="shared" ref="C128" ca="1" si="50">VLOOKUP(B128,OFFSET(INDIRECT("$A:$B"),0,MATCH(B$1&amp;"_Verify",INDIRECT("$1:$1"),0)-1),2,0)</f>
        <v>70</v>
      </c>
      <c r="F128"/>
      <c r="G128"/>
      <c r="H128"/>
    </row>
    <row r="129" spans="1:8" s="10" customFormat="1" x14ac:dyDescent="0.3">
      <c r="A129" s="10" t="s">
        <v>597</v>
      </c>
      <c r="B129" s="10" t="s">
        <v>578</v>
      </c>
      <c r="C129" s="6">
        <f t="shared" ref="C129" ca="1" si="51">VLOOKUP(B129,OFFSET(INDIRECT("$A:$B"),0,MATCH(B$1&amp;"_Verify",INDIRECT("$1:$1"),0)-1),2,0)</f>
        <v>70</v>
      </c>
      <c r="F129"/>
      <c r="G129"/>
      <c r="H129"/>
    </row>
    <row r="130" spans="1:8" s="10" customFormat="1" x14ac:dyDescent="0.3">
      <c r="A130" s="10" t="s">
        <v>599</v>
      </c>
      <c r="B130" s="10" t="s">
        <v>590</v>
      </c>
      <c r="C130" s="6">
        <f t="shared" ref="C130:C132" ca="1" si="52">VLOOKUP(B130,OFFSET(INDIRECT("$A:$B"),0,MATCH(B$1&amp;"_Verify",INDIRECT("$1:$1"),0)-1),2,0)</f>
        <v>71</v>
      </c>
    </row>
    <row r="131" spans="1:8" s="10" customFormat="1" x14ac:dyDescent="0.3">
      <c r="A131" s="10" t="s">
        <v>754</v>
      </c>
      <c r="B131" s="10" t="s">
        <v>590</v>
      </c>
      <c r="C131" s="6">
        <f t="shared" ref="C131" ca="1" si="53">VLOOKUP(B131,OFFSET(INDIRECT("$A:$B"),0,MATCH(B$1&amp;"_Verify",INDIRECT("$1:$1"),0)-1),2,0)</f>
        <v>71</v>
      </c>
    </row>
    <row r="132" spans="1:8" s="10" customFormat="1" x14ac:dyDescent="0.3">
      <c r="A132" s="10" t="s">
        <v>602</v>
      </c>
      <c r="B132" s="10" t="s">
        <v>578</v>
      </c>
      <c r="C132" s="6">
        <f t="shared" ca="1" si="52"/>
        <v>70</v>
      </c>
    </row>
    <row r="133" spans="1:8" s="10" customFormat="1" x14ac:dyDescent="0.3">
      <c r="A133" s="10" t="s">
        <v>603</v>
      </c>
      <c r="B133" s="10" t="s">
        <v>578</v>
      </c>
      <c r="C133" s="6">
        <f t="shared" ref="C133:C136" ca="1" si="54">VLOOKUP(B133,OFFSET(INDIRECT("$A:$B"),0,MATCH(B$1&amp;"_Verify",INDIRECT("$1:$1"),0)-1),2,0)</f>
        <v>70</v>
      </c>
    </row>
    <row r="134" spans="1:8" s="10" customFormat="1" x14ac:dyDescent="0.3">
      <c r="A134" s="10" t="s">
        <v>900</v>
      </c>
      <c r="B134" s="10" t="s">
        <v>578</v>
      </c>
      <c r="C134" s="6">
        <f t="shared" ca="1" si="54"/>
        <v>70</v>
      </c>
    </row>
    <row r="135" spans="1:8" s="10" customFormat="1" x14ac:dyDescent="0.3">
      <c r="A135" s="10" t="s">
        <v>901</v>
      </c>
      <c r="B135" s="10" t="s">
        <v>578</v>
      </c>
      <c r="C135" s="6">
        <f t="shared" ref="C135" ca="1" si="55">VLOOKUP(B135,OFFSET(INDIRECT("$A:$B"),0,MATCH(B$1&amp;"_Verify",INDIRECT("$1:$1"),0)-1),2,0)</f>
        <v>70</v>
      </c>
    </row>
    <row r="136" spans="1:8" x14ac:dyDescent="0.3">
      <c r="A136" s="10" t="s">
        <v>610</v>
      </c>
      <c r="B136" s="10" t="s">
        <v>537</v>
      </c>
      <c r="C136" s="6">
        <f t="shared" ca="1" si="54"/>
        <v>69</v>
      </c>
      <c r="D136" s="10"/>
      <c r="F136" s="10"/>
      <c r="G136" s="10"/>
      <c r="H136" s="10"/>
    </row>
    <row r="137" spans="1:8" x14ac:dyDescent="0.3">
      <c r="A137" s="10" t="s">
        <v>611</v>
      </c>
      <c r="B137" s="10" t="s">
        <v>537</v>
      </c>
      <c r="C137" s="6">
        <f t="shared" ref="C137" ca="1" si="56">VLOOKUP(B137,OFFSET(INDIRECT("$A:$B"),0,MATCH(B$1&amp;"_Verify",INDIRECT("$1:$1"),0)-1),2,0)</f>
        <v>69</v>
      </c>
      <c r="D137" s="10"/>
      <c r="F137" s="10"/>
      <c r="G137" s="10"/>
      <c r="H137" s="10"/>
    </row>
    <row r="138" spans="1:8" s="10" customFormat="1" x14ac:dyDescent="0.3">
      <c r="A138" s="10" t="s">
        <v>612</v>
      </c>
      <c r="B138" s="10" t="s">
        <v>537</v>
      </c>
      <c r="C138" s="6">
        <f t="shared" ref="C138" ca="1" si="57">VLOOKUP(B138,OFFSET(INDIRECT("$A:$B"),0,MATCH(B$1&amp;"_Verify",INDIRECT("$1:$1"),0)-1),2,0)</f>
        <v>69</v>
      </c>
      <c r="F138"/>
      <c r="G138"/>
      <c r="H138"/>
    </row>
    <row r="139" spans="1:8" x14ac:dyDescent="0.3">
      <c r="A139" s="10" t="s">
        <v>644</v>
      </c>
      <c r="B139" s="10" t="s">
        <v>639</v>
      </c>
      <c r="C139" s="6">
        <f ca="1">VLOOKUP(B139,OFFSET(INDIRECT("$A:$B"),0,MATCH(B$1&amp;"_Verify",INDIRECT("$1:$1"),0)-1),2,0)</f>
        <v>72</v>
      </c>
      <c r="D139" s="10"/>
    </row>
    <row r="140" spans="1:8" s="10" customFormat="1" x14ac:dyDescent="0.3">
      <c r="A140" s="10" t="s">
        <v>730</v>
      </c>
      <c r="B140" s="10" t="s">
        <v>722</v>
      </c>
      <c r="C140" s="6">
        <f ca="1">VLOOKUP(B140,OFFSET(INDIRECT("$A:$B"),0,MATCH(B$1&amp;"_Verify",INDIRECT("$1:$1"),0)-1),2,0)</f>
        <v>75</v>
      </c>
    </row>
    <row r="141" spans="1:8" x14ac:dyDescent="0.3">
      <c r="A141" s="10" t="s">
        <v>734</v>
      </c>
      <c r="B141" s="10" t="s">
        <v>735</v>
      </c>
      <c r="C141" s="6">
        <f ca="1">VLOOKUP(B141,OFFSET(INDIRECT("$A:$B"),0,MATCH(B$1&amp;"_Verify",INDIRECT("$1:$1"),0)-1),2,0)</f>
        <v>4</v>
      </c>
      <c r="D141" s="10"/>
    </row>
    <row r="142" spans="1:8" x14ac:dyDescent="0.3">
      <c r="A142" s="10" t="s">
        <v>737</v>
      </c>
      <c r="B142" s="10" t="s">
        <v>736</v>
      </c>
      <c r="C142" s="6">
        <f ca="1">VLOOKUP(B142,OFFSET(INDIRECT("$A:$B"),0,MATCH(B$1&amp;"_Verify",INDIRECT("$1:$1"),0)-1),2,0)</f>
        <v>76</v>
      </c>
      <c r="D142" s="10"/>
      <c r="F142" s="10"/>
      <c r="G142" s="10"/>
      <c r="H142" s="10"/>
    </row>
    <row r="143" spans="1:8" s="10" customFormat="1" x14ac:dyDescent="0.3">
      <c r="A143" s="10" t="s">
        <v>749</v>
      </c>
      <c r="B143" s="10" t="s">
        <v>747</v>
      </c>
      <c r="C143" s="6">
        <f t="shared" ref="C143:C147" ca="1" si="58">VLOOKUP(B143,OFFSET(INDIRECT("$A:$B"),0,MATCH(B$1&amp;"_Verify",INDIRECT("$1:$1"),0)-1),2,0)</f>
        <v>77</v>
      </c>
      <c r="F143"/>
      <c r="G143"/>
      <c r="H143"/>
    </row>
    <row r="144" spans="1:8" s="10" customFormat="1" x14ac:dyDescent="0.3">
      <c r="A144" s="10" t="s">
        <v>751</v>
      </c>
      <c r="B144" s="10" t="s">
        <v>747</v>
      </c>
      <c r="C144" s="6">
        <f t="shared" ca="1" si="58"/>
        <v>77</v>
      </c>
      <c r="F144"/>
      <c r="G144"/>
      <c r="H144"/>
    </row>
    <row r="145" spans="1:8" x14ac:dyDescent="0.3">
      <c r="A145" s="10" t="s">
        <v>770</v>
      </c>
      <c r="B145" s="10" t="s">
        <v>578</v>
      </c>
      <c r="C145" s="6">
        <f t="shared" ca="1" si="58"/>
        <v>70</v>
      </c>
      <c r="D145" s="10"/>
      <c r="F145" s="10"/>
      <c r="G145" s="10"/>
      <c r="H145" s="10"/>
    </row>
    <row r="146" spans="1:8" x14ac:dyDescent="0.3">
      <c r="A146" s="10" t="s">
        <v>772</v>
      </c>
      <c r="B146" s="10" t="s">
        <v>578</v>
      </c>
      <c r="C146" s="6">
        <f t="shared" ca="1" si="58"/>
        <v>70</v>
      </c>
      <c r="D146" s="10"/>
      <c r="F146" s="10"/>
      <c r="G146" s="10"/>
      <c r="H146" s="10"/>
    </row>
    <row r="147" spans="1:8" s="10" customFormat="1" x14ac:dyDescent="0.3">
      <c r="A147" s="10" t="s">
        <v>775</v>
      </c>
      <c r="B147" s="10" t="s">
        <v>590</v>
      </c>
      <c r="C147" s="6">
        <f t="shared" ca="1" si="58"/>
        <v>71</v>
      </c>
      <c r="F147"/>
      <c r="G147"/>
      <c r="H147"/>
    </row>
    <row r="148" spans="1:8" s="10" customFormat="1" x14ac:dyDescent="0.3">
      <c r="A148" s="10" t="s">
        <v>830</v>
      </c>
      <c r="B148" s="10" t="s">
        <v>824</v>
      </c>
      <c r="C148" s="6">
        <f t="shared" ref="C148:C150" ca="1" si="59">VLOOKUP(B148,OFFSET(INDIRECT("$A:$B"),0,MATCH(B$1&amp;"_Verify",INDIRECT("$1:$1"),0)-1),2,0)</f>
        <v>79</v>
      </c>
      <c r="F148"/>
      <c r="G148"/>
      <c r="H148"/>
    </row>
    <row r="149" spans="1:8" s="10" customFormat="1" x14ac:dyDescent="0.3">
      <c r="A149" s="10" t="s">
        <v>856</v>
      </c>
      <c r="B149" s="10" t="s">
        <v>828</v>
      </c>
      <c r="C149" s="6">
        <f t="shared" ca="1" si="59"/>
        <v>7</v>
      </c>
    </row>
    <row r="150" spans="1:8" s="10" customFormat="1" x14ac:dyDescent="0.3">
      <c r="A150" s="10" t="s">
        <v>839</v>
      </c>
      <c r="B150" s="10" t="s">
        <v>578</v>
      </c>
      <c r="C150" s="6">
        <f t="shared" ca="1" si="59"/>
        <v>70</v>
      </c>
    </row>
    <row r="151" spans="1:8" s="10" customFormat="1" x14ac:dyDescent="0.3">
      <c r="A151" s="10" t="s">
        <v>841</v>
      </c>
      <c r="B151" s="10" t="s">
        <v>578</v>
      </c>
      <c r="C151" s="6">
        <f t="shared" ref="C151:C152" ca="1" si="60">VLOOKUP(B151,OFFSET(INDIRECT("$A:$B"),0,MATCH(B$1&amp;"_Verify",INDIRECT("$1:$1"),0)-1),2,0)</f>
        <v>70</v>
      </c>
    </row>
    <row r="152" spans="1:8" s="10" customFormat="1" x14ac:dyDescent="0.3">
      <c r="A152" s="10" t="s">
        <v>847</v>
      </c>
      <c r="B152" s="10" t="s">
        <v>845</v>
      </c>
      <c r="C152" s="6">
        <f t="shared" ca="1" si="60"/>
        <v>80</v>
      </c>
    </row>
    <row r="153" spans="1:8" x14ac:dyDescent="0.3">
      <c r="A153" s="10" t="s">
        <v>859</v>
      </c>
      <c r="B153" s="10" t="s">
        <v>538</v>
      </c>
      <c r="C153" s="6">
        <f t="shared" ref="C153" ca="1" si="61">VLOOKUP(B153,OFFSET(INDIRECT("$A:$B"),0,MATCH(B$1&amp;"_Verify",INDIRECT("$1:$1"),0)-1),2,0)</f>
        <v>69</v>
      </c>
      <c r="D153" s="10"/>
      <c r="F153" s="10"/>
      <c r="G153" s="10"/>
      <c r="H153" s="10"/>
    </row>
    <row r="154" spans="1:8" x14ac:dyDescent="0.3">
      <c r="A154" s="10" t="s">
        <v>863</v>
      </c>
      <c r="B154" s="10" t="s">
        <v>538</v>
      </c>
      <c r="C154" s="6">
        <f t="shared" ref="C154" ca="1" si="62">VLOOKUP(B154,OFFSET(INDIRECT("$A:$B"),0,MATCH(B$1&amp;"_Verify",INDIRECT("$1:$1"),0)-1),2,0)</f>
        <v>69</v>
      </c>
      <c r="D154" s="10"/>
      <c r="F154" s="10"/>
      <c r="G154" s="10"/>
      <c r="H154" s="10"/>
    </row>
    <row r="155" spans="1:8" x14ac:dyDescent="0.3">
      <c r="A155" s="10" t="s">
        <v>868</v>
      </c>
      <c r="B155" s="10" t="s">
        <v>226</v>
      </c>
      <c r="C155" s="6">
        <f t="shared" ref="C155:C158" ca="1" si="63">VLOOKUP(B155,OFFSET(INDIRECT("$A:$B"),0,MATCH(B$1&amp;"_Verify",INDIRECT("$1:$1"),0)-1),2,0)</f>
        <v>15</v>
      </c>
      <c r="D155" s="10"/>
    </row>
    <row r="156" spans="1:8" s="10" customFormat="1" x14ac:dyDescent="0.3">
      <c r="A156" s="10" t="s">
        <v>880</v>
      </c>
      <c r="B156" s="10" t="s">
        <v>26</v>
      </c>
      <c r="C156" s="6">
        <f t="shared" ca="1" si="63"/>
        <v>6</v>
      </c>
      <c r="F156"/>
      <c r="G156"/>
      <c r="H156"/>
    </row>
    <row r="157" spans="1:8" s="10" customFormat="1" x14ac:dyDescent="0.3">
      <c r="A157" s="10" t="s">
        <v>887</v>
      </c>
      <c r="B157" s="10" t="s">
        <v>824</v>
      </c>
      <c r="C157" s="6">
        <f t="shared" ca="1" si="63"/>
        <v>79</v>
      </c>
    </row>
    <row r="158" spans="1:8" s="10" customFormat="1" x14ac:dyDescent="0.3">
      <c r="A158" s="10" t="s">
        <v>884</v>
      </c>
      <c r="B158" s="10" t="s">
        <v>717</v>
      </c>
      <c r="C158" s="6">
        <f t="shared" ca="1" si="63"/>
        <v>7</v>
      </c>
    </row>
    <row r="159" spans="1:8" s="10" customFormat="1" x14ac:dyDescent="0.3">
      <c r="A159" s="10" t="s">
        <v>897</v>
      </c>
      <c r="B159" s="10" t="s">
        <v>890</v>
      </c>
      <c r="C159" s="6">
        <f t="shared" ref="C159" ca="1" si="64">VLOOKUP(B159,OFFSET(INDIRECT("$A:$B"),0,MATCH(B$1&amp;"_Verify",INDIRECT("$1:$1"),0)-1),2,0)</f>
        <v>81</v>
      </c>
    </row>
    <row r="160" spans="1:8" x14ac:dyDescent="0.3">
      <c r="A160" s="10" t="s">
        <v>910</v>
      </c>
      <c r="B160" s="10" t="s">
        <v>911</v>
      </c>
      <c r="C160" s="6">
        <f t="shared" ref="C160" ca="1" si="65">VLOOKUP(B160,OFFSET(INDIRECT("$A:$B"),0,MATCH(B$1&amp;"_Verify",INDIRECT("$1:$1"),0)-1),2,0)</f>
        <v>69</v>
      </c>
      <c r="D160" s="10"/>
      <c r="F160" s="10"/>
      <c r="G160" s="10"/>
      <c r="H160" s="10"/>
    </row>
    <row r="161" spans="1:8" x14ac:dyDescent="0.3">
      <c r="A161" s="10" t="s">
        <v>945</v>
      </c>
      <c r="B161" s="10" t="s">
        <v>537</v>
      </c>
      <c r="C161" s="6">
        <f t="shared" ref="C161" ca="1" si="66">VLOOKUP(B161,OFFSET(INDIRECT("$A:$B"),0,MATCH(B$1&amp;"_Verify",INDIRECT("$1:$1"),0)-1),2,0)</f>
        <v>69</v>
      </c>
      <c r="D161" s="10"/>
    </row>
    <row r="162" spans="1:8" x14ac:dyDescent="0.3">
      <c r="A162" s="10" t="s">
        <v>946</v>
      </c>
      <c r="B162" s="10" t="s">
        <v>24</v>
      </c>
      <c r="C162" s="6">
        <f ca="1">VLOOKUP(B162,OFFSET(INDIRECT("$A:$B"),0,MATCH(B$1&amp;"_Verify",INDIRECT("$1:$1"),0)-1),2,0)</f>
        <v>4</v>
      </c>
      <c r="D162" s="10"/>
    </row>
    <row r="163" spans="1:8" s="10" customFormat="1" x14ac:dyDescent="0.3">
      <c r="A163" s="10" t="s">
        <v>949</v>
      </c>
      <c r="B163" s="10" t="s">
        <v>578</v>
      </c>
      <c r="C163" s="6">
        <f t="shared" ref="C163" ca="1" si="67">VLOOKUP(B163,OFFSET(INDIRECT("$A:$B"),0,MATCH(B$1&amp;"_Verify",INDIRECT("$1:$1"),0)-1),2,0)</f>
        <v>70</v>
      </c>
      <c r="F163"/>
      <c r="G163"/>
      <c r="H163"/>
    </row>
    <row r="164" spans="1:8" x14ac:dyDescent="0.3">
      <c r="A164" s="10" t="s">
        <v>954</v>
      </c>
      <c r="B164" s="10" t="s">
        <v>956</v>
      </c>
      <c r="C164" s="6">
        <f t="shared" ref="C164:C167" ca="1" si="68">VLOOKUP(B164,OFFSET(INDIRECT("$A:$B"),0,MATCH(B$1&amp;"_Verify",INDIRECT("$1:$1"),0)-1),2,0)</f>
        <v>52</v>
      </c>
      <c r="D164" s="10"/>
      <c r="F164" s="10"/>
      <c r="G164" s="10"/>
      <c r="H164" s="10"/>
    </row>
    <row r="165" spans="1:8" x14ac:dyDescent="0.3">
      <c r="A165" s="10" t="s">
        <v>961</v>
      </c>
      <c r="B165" s="10" t="s">
        <v>93</v>
      </c>
      <c r="C165" s="6">
        <f t="shared" ca="1" si="68"/>
        <v>13</v>
      </c>
      <c r="D165" s="10"/>
    </row>
    <row r="166" spans="1:8" x14ac:dyDescent="0.3">
      <c r="A166" s="10" t="s">
        <v>963</v>
      </c>
      <c r="B166" s="10" t="s">
        <v>169</v>
      </c>
      <c r="C166" s="6">
        <f t="shared" ca="1" si="68"/>
        <v>55</v>
      </c>
      <c r="D166" s="10"/>
    </row>
    <row r="167" spans="1:8" x14ac:dyDescent="0.3">
      <c r="A167" s="10" t="s">
        <v>982</v>
      </c>
      <c r="B167" s="10" t="s">
        <v>590</v>
      </c>
      <c r="C167" s="6">
        <f t="shared" ca="1" si="68"/>
        <v>71</v>
      </c>
      <c r="D167" s="10"/>
    </row>
    <row r="168" spans="1:8" x14ac:dyDescent="0.3">
      <c r="A168" s="10" t="s">
        <v>984</v>
      </c>
      <c r="B168" s="10" t="s">
        <v>590</v>
      </c>
      <c r="C168" s="6">
        <f t="shared" ref="C168" ca="1" si="69">VLOOKUP(B168,OFFSET(INDIRECT("$A:$B"),0,MATCH(B$1&amp;"_Verify",INDIRECT("$1:$1"),0)-1),2,0)</f>
        <v>71</v>
      </c>
      <c r="D168" s="10"/>
    </row>
    <row r="169" spans="1:8" x14ac:dyDescent="0.3">
      <c r="A169" s="10" t="s">
        <v>993</v>
      </c>
      <c r="B169" s="10" t="s">
        <v>988</v>
      </c>
      <c r="C169" s="6">
        <f t="shared" ref="C169" ca="1" si="70">VLOOKUP(B169,OFFSET(INDIRECT("$A:$B"),0,MATCH(B$1&amp;"_Verify",INDIRECT("$1:$1"),0)-1),2,0)</f>
        <v>85</v>
      </c>
      <c r="D169" s="10"/>
    </row>
    <row r="170" spans="1:8" x14ac:dyDescent="0.3">
      <c r="A170" s="10" t="s">
        <v>1004</v>
      </c>
      <c r="B170" s="10" t="s">
        <v>995</v>
      </c>
      <c r="C170" s="6">
        <f t="shared" ref="C170" ca="1" si="71">VLOOKUP(B170,OFFSET(INDIRECT("$A:$B"),0,MATCH(B$1&amp;"_Verify",INDIRECT("$1:$1"),0)-1),2,0)</f>
        <v>86</v>
      </c>
      <c r="D170" s="10"/>
    </row>
    <row r="171" spans="1:8" x14ac:dyDescent="0.3">
      <c r="A171" s="10" t="s">
        <v>622</v>
      </c>
      <c r="B171" s="10" t="s">
        <v>24</v>
      </c>
      <c r="C171" s="6">
        <f t="shared" ref="C171" ca="1" si="72">VLOOKUP(B171,OFFSET(INDIRECT("$A:$B"),0,MATCH(B$1&amp;"_Verify",INDIRECT("$1:$1"),0)-1),2,0)</f>
        <v>4</v>
      </c>
      <c r="D171" s="10"/>
    </row>
    <row r="172" spans="1:8" x14ac:dyDescent="0.3">
      <c r="A172" s="10" t="s">
        <v>626</v>
      </c>
      <c r="B172" s="10" t="s">
        <v>24</v>
      </c>
      <c r="C172" s="6">
        <f t="shared" ref="C172" ca="1" si="73">VLOOKUP(B172,OFFSET(INDIRECT("$A:$B"),0,MATCH(B$1&amp;"_Verify",INDIRECT("$1:$1"),0)-1),2,0)</f>
        <v>4</v>
      </c>
      <c r="D172" s="10"/>
    </row>
    <row r="173" spans="1:8" x14ac:dyDescent="0.3">
      <c r="A173" s="10" t="s">
        <v>628</v>
      </c>
      <c r="B173" s="10" t="s">
        <v>24</v>
      </c>
      <c r="C173" s="6">
        <f t="shared" ref="C173:C175" ca="1" si="74">VLOOKUP(B173,OFFSET(INDIRECT("$A:$B"),0,MATCH(B$1&amp;"_Verify",INDIRECT("$1:$1"),0)-1),2,0)</f>
        <v>4</v>
      </c>
      <c r="D173" s="10"/>
    </row>
    <row r="174" spans="1:8" x14ac:dyDescent="0.3">
      <c r="A174" s="10" t="s">
        <v>987</v>
      </c>
      <c r="B174" s="10" t="s">
        <v>338</v>
      </c>
      <c r="C174" s="6">
        <f t="shared" ca="1" si="74"/>
        <v>21</v>
      </c>
      <c r="D174" s="10"/>
    </row>
    <row r="175" spans="1:8" x14ac:dyDescent="0.3">
      <c r="A175" s="10" t="s">
        <v>862</v>
      </c>
      <c r="B175" s="10" t="s">
        <v>54</v>
      </c>
      <c r="C175" s="6">
        <f t="shared" ca="1" si="74"/>
        <v>8</v>
      </c>
      <c r="D175" s="10"/>
    </row>
    <row r="176" spans="1:8" x14ac:dyDescent="0.3">
      <c r="A176" s="10" t="s">
        <v>872</v>
      </c>
      <c r="B176" s="10" t="s">
        <v>54</v>
      </c>
      <c r="C176" s="6">
        <f t="shared" ref="C176:C177" ca="1" si="75">VLOOKUP(B176,OFFSET(INDIRECT("$A:$B"),0,MATCH(B$1&amp;"_Verify",INDIRECT("$1:$1"),0)-1),2,0)</f>
        <v>8</v>
      </c>
      <c r="D176" s="10"/>
    </row>
    <row r="177" spans="1:4" x14ac:dyDescent="0.3">
      <c r="A177" s="10" t="s">
        <v>873</v>
      </c>
      <c r="B177" s="10" t="s">
        <v>54</v>
      </c>
      <c r="C177" s="6">
        <f t="shared" ca="1" si="75"/>
        <v>8</v>
      </c>
      <c r="D177" s="10"/>
    </row>
    <row r="178" spans="1:4" x14ac:dyDescent="0.3">
      <c r="A178" t="s">
        <v>242</v>
      </c>
      <c r="B178" t="s">
        <v>21</v>
      </c>
      <c r="C178" s="6">
        <f t="shared" ca="1" si="11"/>
        <v>7</v>
      </c>
    </row>
    <row r="179" spans="1:4" x14ac:dyDescent="0.3">
      <c r="A179" t="s">
        <v>243</v>
      </c>
      <c r="B179" t="s">
        <v>21</v>
      </c>
      <c r="C179" s="6">
        <f t="shared" ca="1" si="11"/>
        <v>7</v>
      </c>
    </row>
    <row r="180" spans="1:4" x14ac:dyDescent="0.3">
      <c r="A180" t="s">
        <v>244</v>
      </c>
      <c r="B180" t="s">
        <v>21</v>
      </c>
      <c r="C180" s="6">
        <f t="shared" ca="1" si="11"/>
        <v>7</v>
      </c>
    </row>
    <row r="181" spans="1:4" x14ac:dyDescent="0.3">
      <c r="A181" t="s">
        <v>245</v>
      </c>
      <c r="B181" t="s">
        <v>21</v>
      </c>
      <c r="C181" s="6">
        <f t="shared" ca="1" si="11"/>
        <v>7</v>
      </c>
    </row>
    <row r="182" spans="1:4" x14ac:dyDescent="0.3">
      <c r="A182" t="s">
        <v>246</v>
      </c>
      <c r="B182" t="s">
        <v>21</v>
      </c>
      <c r="C182" s="6">
        <f t="shared" ca="1" si="11"/>
        <v>7</v>
      </c>
    </row>
    <row r="183" spans="1:4" x14ac:dyDescent="0.3">
      <c r="A183" t="s">
        <v>247</v>
      </c>
      <c r="B183" t="s">
        <v>21</v>
      </c>
      <c r="C183" s="6">
        <f t="shared" ca="1" si="11"/>
        <v>7</v>
      </c>
    </row>
    <row r="184" spans="1:4" x14ac:dyDescent="0.3">
      <c r="A184" t="s">
        <v>248</v>
      </c>
      <c r="B184" t="s">
        <v>21</v>
      </c>
      <c r="C184" s="6">
        <f t="shared" ca="1" si="11"/>
        <v>7</v>
      </c>
    </row>
    <row r="185" spans="1:4" x14ac:dyDescent="0.3">
      <c r="A185" t="s">
        <v>249</v>
      </c>
      <c r="B185" t="s">
        <v>21</v>
      </c>
      <c r="C185" s="6">
        <f t="shared" ca="1" si="11"/>
        <v>7</v>
      </c>
    </row>
    <row r="186" spans="1:4" x14ac:dyDescent="0.3">
      <c r="A186" t="s">
        <v>250</v>
      </c>
      <c r="B186" t="s">
        <v>21</v>
      </c>
      <c r="C186" s="6">
        <f t="shared" ca="1" si="11"/>
        <v>7</v>
      </c>
    </row>
    <row r="187" spans="1:4" x14ac:dyDescent="0.3">
      <c r="A187" s="10" t="s">
        <v>486</v>
      </c>
      <c r="B187" s="10" t="s">
        <v>21</v>
      </c>
      <c r="C187" s="6">
        <f t="shared" ref="C187:C191" ca="1" si="76">VLOOKUP(B187,OFFSET(INDIRECT("$A:$B"),0,MATCH(B$1&amp;"_Verify",INDIRECT("$1:$1"),0)-1),2,0)</f>
        <v>7</v>
      </c>
      <c r="D187" s="10"/>
    </row>
    <row r="188" spans="1:4" x14ac:dyDescent="0.3">
      <c r="A188" s="10" t="s">
        <v>489</v>
      </c>
      <c r="B188" s="10" t="s">
        <v>21</v>
      </c>
      <c r="C188" s="6">
        <f t="shared" ref="C188" ca="1" si="77">VLOOKUP(B188,OFFSET(INDIRECT("$A:$B"),0,MATCH(B$1&amp;"_Verify",INDIRECT("$1:$1"),0)-1),2,0)</f>
        <v>7</v>
      </c>
      <c r="D188" s="10"/>
    </row>
    <row r="189" spans="1:4" x14ac:dyDescent="0.3">
      <c r="A189" s="10" t="s">
        <v>487</v>
      </c>
      <c r="B189" s="10" t="s">
        <v>21</v>
      </c>
      <c r="C189" s="6">
        <f t="shared" ca="1" si="76"/>
        <v>7</v>
      </c>
      <c r="D189" s="10"/>
    </row>
    <row r="190" spans="1:4" x14ac:dyDescent="0.3">
      <c r="A190" s="10" t="s">
        <v>490</v>
      </c>
      <c r="B190" s="10" t="s">
        <v>21</v>
      </c>
      <c r="C190" s="6">
        <f t="shared" ref="C190" ca="1" si="78">VLOOKUP(B190,OFFSET(INDIRECT("$A:$B"),0,MATCH(B$1&amp;"_Verify",INDIRECT("$1:$1"),0)-1),2,0)</f>
        <v>7</v>
      </c>
      <c r="D190" s="10"/>
    </row>
    <row r="191" spans="1:4" x14ac:dyDescent="0.3">
      <c r="A191" s="10" t="s">
        <v>488</v>
      </c>
      <c r="B191" s="10" t="s">
        <v>21</v>
      </c>
      <c r="C191" s="6">
        <f t="shared" ca="1" si="76"/>
        <v>7</v>
      </c>
      <c r="D191" s="10"/>
    </row>
    <row r="192" spans="1:4" x14ac:dyDescent="0.3">
      <c r="A192" s="10" t="s">
        <v>491</v>
      </c>
      <c r="B192" s="10" t="s">
        <v>21</v>
      </c>
      <c r="C192" s="6">
        <f t="shared" ref="C192" ca="1" si="79">VLOOKUP(B192,OFFSET(INDIRECT("$A:$B"),0,MATCH(B$1&amp;"_Verify",INDIRECT("$1:$1"),0)-1),2,0)</f>
        <v>7</v>
      </c>
      <c r="D192" s="10"/>
    </row>
    <row r="193" spans="1:4" x14ac:dyDescent="0.3">
      <c r="A193" t="s">
        <v>251</v>
      </c>
      <c r="B193" t="s">
        <v>21</v>
      </c>
      <c r="C193" s="6">
        <f t="shared" ca="1" si="11"/>
        <v>7</v>
      </c>
    </row>
    <row r="194" spans="1:4" x14ac:dyDescent="0.3">
      <c r="A194" t="s">
        <v>252</v>
      </c>
      <c r="B194" t="s">
        <v>21</v>
      </c>
      <c r="C194" s="6">
        <f t="shared" ca="1" si="11"/>
        <v>7</v>
      </c>
    </row>
    <row r="195" spans="1:4" x14ac:dyDescent="0.3">
      <c r="A195" t="s">
        <v>253</v>
      </c>
      <c r="B195" t="s">
        <v>21</v>
      </c>
      <c r="C195" s="6">
        <f t="shared" ca="1" si="11"/>
        <v>7</v>
      </c>
    </row>
    <row r="196" spans="1:4" x14ac:dyDescent="0.3">
      <c r="A196" s="10" t="s">
        <v>917</v>
      </c>
      <c r="B196" s="10" t="s">
        <v>21</v>
      </c>
      <c r="C196" s="6">
        <f t="shared" ref="C196" ca="1" si="80">VLOOKUP(B196,OFFSET(INDIRECT("$A:$B"),0,MATCH(B$1&amp;"_Verify",INDIRECT("$1:$1"),0)-1),2,0)</f>
        <v>7</v>
      </c>
      <c r="D196" s="10"/>
    </row>
    <row r="197" spans="1:4" x14ac:dyDescent="0.3">
      <c r="A197" t="s">
        <v>266</v>
      </c>
      <c r="B197" t="s">
        <v>268</v>
      </c>
      <c r="C197" s="6">
        <f t="shared" ca="1" si="11"/>
        <v>14</v>
      </c>
    </row>
    <row r="198" spans="1:4" x14ac:dyDescent="0.3">
      <c r="A198" s="10" t="s">
        <v>492</v>
      </c>
      <c r="B198" s="10" t="s">
        <v>268</v>
      </c>
      <c r="C198" s="6">
        <f t="shared" ref="C198:C199" ca="1" si="81">VLOOKUP(B198,OFFSET(INDIRECT("$A:$B"),0,MATCH(B$1&amp;"_Verify",INDIRECT("$1:$1"),0)-1),2,0)</f>
        <v>14</v>
      </c>
      <c r="D198" s="10"/>
    </row>
    <row r="199" spans="1:4" x14ac:dyDescent="0.3">
      <c r="A199" s="10" t="s">
        <v>494</v>
      </c>
      <c r="B199" s="10" t="s">
        <v>268</v>
      </c>
      <c r="C199" s="6">
        <f t="shared" ca="1" si="81"/>
        <v>14</v>
      </c>
      <c r="D199" s="10"/>
    </row>
    <row r="200" spans="1:4" x14ac:dyDescent="0.3">
      <c r="A200" s="10" t="s">
        <v>496</v>
      </c>
      <c r="B200" s="10" t="s">
        <v>268</v>
      </c>
      <c r="C200" s="6">
        <f t="shared" ref="C200" ca="1" si="82">VLOOKUP(B200,OFFSET(INDIRECT("$A:$B"),0,MATCH(B$1&amp;"_Verify",INDIRECT("$1:$1"),0)-1),2,0)</f>
        <v>14</v>
      </c>
      <c r="D200" s="10"/>
    </row>
    <row r="201" spans="1:4" x14ac:dyDescent="0.3">
      <c r="A201" t="s">
        <v>267</v>
      </c>
      <c r="B201" t="s">
        <v>268</v>
      </c>
      <c r="C201" s="6">
        <f t="shared" ca="1" si="11"/>
        <v>14</v>
      </c>
    </row>
    <row r="202" spans="1:4" x14ac:dyDescent="0.3">
      <c r="A202" s="10" t="s">
        <v>497</v>
      </c>
      <c r="B202" s="10" t="s">
        <v>268</v>
      </c>
      <c r="C202" s="6">
        <f t="shared" ref="C202:C203" ca="1" si="83">VLOOKUP(B202,OFFSET(INDIRECT("$A:$B"),0,MATCH(B$1&amp;"_Verify",INDIRECT("$1:$1"),0)-1),2,0)</f>
        <v>14</v>
      </c>
      <c r="D202" s="10"/>
    </row>
    <row r="203" spans="1:4" x14ac:dyDescent="0.3">
      <c r="A203" s="10" t="s">
        <v>498</v>
      </c>
      <c r="B203" s="10" t="s">
        <v>268</v>
      </c>
      <c r="C203" s="6">
        <f t="shared" ca="1" si="83"/>
        <v>14</v>
      </c>
      <c r="D203" s="10"/>
    </row>
    <row r="204" spans="1:4" x14ac:dyDescent="0.3">
      <c r="A204" s="10" t="s">
        <v>499</v>
      </c>
      <c r="B204" s="10" t="s">
        <v>268</v>
      </c>
      <c r="C204" s="6">
        <f t="shared" ref="C204" ca="1" si="84">VLOOKUP(B204,OFFSET(INDIRECT("$A:$B"),0,MATCH(B$1&amp;"_Verify",INDIRECT("$1:$1"),0)-1),2,0)</f>
        <v>14</v>
      </c>
      <c r="D204" s="10"/>
    </row>
    <row r="205" spans="1:4" x14ac:dyDescent="0.3">
      <c r="A205" s="10" t="s">
        <v>500</v>
      </c>
      <c r="B205" s="10" t="s">
        <v>477</v>
      </c>
      <c r="C205" s="6">
        <f t="shared" ref="C205:C206" ca="1" si="85">VLOOKUP(B205,OFFSET(INDIRECT("$A:$B"),0,MATCH(B$1&amp;"_Verify",INDIRECT("$1:$1"),0)-1),2,0)</f>
        <v>64</v>
      </c>
      <c r="D205" s="10"/>
    </row>
    <row r="206" spans="1:4" x14ac:dyDescent="0.3">
      <c r="A206" s="10" t="s">
        <v>501</v>
      </c>
      <c r="B206" s="10" t="s">
        <v>479</v>
      </c>
      <c r="C206" s="6">
        <f t="shared" ca="1" si="85"/>
        <v>65</v>
      </c>
      <c r="D206" s="10"/>
    </row>
    <row r="207" spans="1:4" x14ac:dyDescent="0.3">
      <c r="A207" t="s">
        <v>171</v>
      </c>
      <c r="B207" t="s">
        <v>165</v>
      </c>
      <c r="C207" s="6">
        <f t="shared" ca="1" si="11"/>
        <v>57</v>
      </c>
    </row>
    <row r="208" spans="1:4" x14ac:dyDescent="0.3">
      <c r="A208" s="10" t="s">
        <v>504</v>
      </c>
      <c r="B208" s="10" t="s">
        <v>165</v>
      </c>
      <c r="C208" s="6">
        <f t="shared" ref="C208" ca="1" si="86">VLOOKUP(B208,OFFSET(INDIRECT("$A:$B"),0,MATCH(B$1&amp;"_Verify",INDIRECT("$1:$1"),0)-1),2,0)</f>
        <v>57</v>
      </c>
      <c r="D208" s="10"/>
    </row>
    <row r="209" spans="1:4" x14ac:dyDescent="0.3">
      <c r="A209" t="s">
        <v>172</v>
      </c>
      <c r="B209" t="s">
        <v>165</v>
      </c>
      <c r="C209" s="6">
        <f t="shared" ca="1" si="11"/>
        <v>57</v>
      </c>
    </row>
    <row r="210" spans="1:4" x14ac:dyDescent="0.3">
      <c r="A210" s="10" t="s">
        <v>505</v>
      </c>
      <c r="B210" s="10" t="s">
        <v>165</v>
      </c>
      <c r="C210" s="6">
        <f t="shared" ref="C210" ca="1" si="87">VLOOKUP(B210,OFFSET(INDIRECT("$A:$B"),0,MATCH(B$1&amp;"_Verify",INDIRECT("$1:$1"),0)-1),2,0)</f>
        <v>57</v>
      </c>
      <c r="D210" s="10"/>
    </row>
    <row r="211" spans="1:4" x14ac:dyDescent="0.3">
      <c r="A211" t="s">
        <v>173</v>
      </c>
      <c r="B211" t="s">
        <v>165</v>
      </c>
      <c r="C211" s="6">
        <f t="shared" ca="1" si="11"/>
        <v>57</v>
      </c>
    </row>
    <row r="212" spans="1:4" x14ac:dyDescent="0.3">
      <c r="A212" s="10" t="s">
        <v>506</v>
      </c>
      <c r="B212" s="10" t="s">
        <v>165</v>
      </c>
      <c r="C212" s="6">
        <f t="shared" ref="C212" ca="1" si="88">VLOOKUP(B212,OFFSET(INDIRECT("$A:$B"),0,MATCH(B$1&amp;"_Verify",INDIRECT("$1:$1"),0)-1),2,0)</f>
        <v>57</v>
      </c>
      <c r="D212" s="10"/>
    </row>
    <row r="213" spans="1:4" x14ac:dyDescent="0.3">
      <c r="A213" t="s">
        <v>174</v>
      </c>
      <c r="B213" t="s">
        <v>184</v>
      </c>
      <c r="C213" s="6">
        <f t="shared" ca="1" si="11"/>
        <v>31</v>
      </c>
    </row>
    <row r="214" spans="1:4" x14ac:dyDescent="0.3">
      <c r="A214" t="s">
        <v>175</v>
      </c>
      <c r="B214" t="s">
        <v>182</v>
      </c>
      <c r="C214" s="6">
        <f t="shared" ca="1" si="11"/>
        <v>33</v>
      </c>
    </row>
    <row r="215" spans="1:4" x14ac:dyDescent="0.3">
      <c r="A215" t="s">
        <v>176</v>
      </c>
      <c r="B215" t="s">
        <v>185</v>
      </c>
      <c r="C215" s="6">
        <f t="shared" ca="1" si="11"/>
        <v>34</v>
      </c>
    </row>
    <row r="216" spans="1:4" x14ac:dyDescent="0.3">
      <c r="A216" t="s">
        <v>177</v>
      </c>
      <c r="B216" t="s">
        <v>186</v>
      </c>
      <c r="C216" s="6">
        <f t="shared" ca="1" si="11"/>
        <v>35</v>
      </c>
    </row>
    <row r="217" spans="1:4" x14ac:dyDescent="0.3">
      <c r="A217" t="s">
        <v>178</v>
      </c>
      <c r="B217" t="s">
        <v>187</v>
      </c>
      <c r="C217" s="6">
        <f t="shared" ca="1" si="11"/>
        <v>36</v>
      </c>
    </row>
    <row r="218" spans="1:4" x14ac:dyDescent="0.3">
      <c r="A218" t="s">
        <v>179</v>
      </c>
      <c r="B218" t="s">
        <v>188</v>
      </c>
      <c r="C218" s="6">
        <f t="shared" ca="1" si="11"/>
        <v>37</v>
      </c>
    </row>
    <row r="219" spans="1:4" x14ac:dyDescent="0.3">
      <c r="A219" t="s">
        <v>180</v>
      </c>
      <c r="B219" t="s">
        <v>189</v>
      </c>
      <c r="C219" s="6">
        <f t="shared" ca="1" si="11"/>
        <v>38</v>
      </c>
    </row>
    <row r="220" spans="1:4" x14ac:dyDescent="0.3">
      <c r="A220" t="s">
        <v>181</v>
      </c>
      <c r="B220" t="s">
        <v>190</v>
      </c>
      <c r="C220" s="6">
        <f t="shared" ca="1" si="11"/>
        <v>39</v>
      </c>
    </row>
    <row r="221" spans="1:4" x14ac:dyDescent="0.3">
      <c r="A221" t="s">
        <v>269</v>
      </c>
      <c r="B221" t="s">
        <v>528</v>
      </c>
      <c r="C221" s="6">
        <f t="shared" ref="C221" ca="1" si="89">VLOOKUP(B221,OFFSET(INDIRECT("$A:$B"),0,MATCH(B$1&amp;"_Verify",INDIRECT("$1:$1"),0)-1),2,0)</f>
        <v>68</v>
      </c>
    </row>
    <row r="222" spans="1:4" x14ac:dyDescent="0.3">
      <c r="A222" t="s">
        <v>270</v>
      </c>
      <c r="B222" t="s">
        <v>528</v>
      </c>
      <c r="C222" s="6">
        <f t="shared" ref="C222:C223" ca="1" si="90">VLOOKUP(B222,OFFSET(INDIRECT("$A:$B"),0,MATCH(B$1&amp;"_Verify",INDIRECT("$1:$1"),0)-1),2,0)</f>
        <v>68</v>
      </c>
    </row>
    <row r="223" spans="1:4" x14ac:dyDescent="0.3">
      <c r="A223" s="10" t="s">
        <v>934</v>
      </c>
      <c r="B223" s="10" t="s">
        <v>528</v>
      </c>
      <c r="C223" s="6">
        <f t="shared" ca="1" si="90"/>
        <v>68</v>
      </c>
      <c r="D223" s="10"/>
    </row>
    <row r="224" spans="1:4" x14ac:dyDescent="0.3">
      <c r="A224" s="10" t="s">
        <v>935</v>
      </c>
      <c r="B224" s="10" t="s">
        <v>528</v>
      </c>
      <c r="C224" s="6">
        <f t="shared" ref="C224" ca="1" si="91">VLOOKUP(B224,OFFSET(INDIRECT("$A:$B"),0,MATCH(B$1&amp;"_Verify",INDIRECT("$1:$1"),0)-1),2,0)</f>
        <v>68</v>
      </c>
      <c r="D224" s="10"/>
    </row>
    <row r="225" spans="1:8" x14ac:dyDescent="0.3">
      <c r="A225" t="s">
        <v>290</v>
      </c>
      <c r="B225" t="s">
        <v>93</v>
      </c>
      <c r="C225" s="6">
        <f t="shared" ref="C225:C228" ca="1" si="92">VLOOKUP(B225,OFFSET(INDIRECT("$A:$B"),0,MATCH(B$1&amp;"_Verify",INDIRECT("$1:$1"),0)-1),2,0)</f>
        <v>13</v>
      </c>
    </row>
    <row r="226" spans="1:8" x14ac:dyDescent="0.3">
      <c r="A226" t="s">
        <v>292</v>
      </c>
      <c r="B226" t="s">
        <v>21</v>
      </c>
      <c r="C226" s="6">
        <f t="shared" ca="1" si="92"/>
        <v>7</v>
      </c>
    </row>
    <row r="227" spans="1:8" x14ac:dyDescent="0.3">
      <c r="A227" t="s">
        <v>291</v>
      </c>
      <c r="B227" t="s">
        <v>93</v>
      </c>
      <c r="C227" s="6">
        <f t="shared" ca="1" si="92"/>
        <v>13</v>
      </c>
    </row>
    <row r="228" spans="1:8" x14ac:dyDescent="0.3">
      <c r="A228" t="s">
        <v>294</v>
      </c>
      <c r="B228" t="s">
        <v>21</v>
      </c>
      <c r="C228" s="6">
        <f t="shared" ca="1" si="92"/>
        <v>7</v>
      </c>
    </row>
    <row r="229" spans="1:8" x14ac:dyDescent="0.3">
      <c r="A229" t="s">
        <v>298</v>
      </c>
      <c r="B229" s="10" t="s">
        <v>528</v>
      </c>
      <c r="C229" s="6">
        <f t="shared" ref="C229" ca="1" si="93">VLOOKUP(B229,OFFSET(INDIRECT("$A:$B"),0,MATCH(B$1&amp;"_Verify",INDIRECT("$1:$1"),0)-1),2,0)</f>
        <v>68</v>
      </c>
    </row>
    <row r="230" spans="1:8" x14ac:dyDescent="0.3">
      <c r="A230" t="s">
        <v>299</v>
      </c>
      <c r="B230" s="10" t="s">
        <v>528</v>
      </c>
      <c r="C230" s="6">
        <f t="shared" ref="C230:C232" ca="1" si="94">VLOOKUP(B230,OFFSET(INDIRECT("$A:$B"),0,MATCH(B$1&amp;"_Verify",INDIRECT("$1:$1"),0)-1),2,0)</f>
        <v>68</v>
      </c>
    </row>
    <row r="231" spans="1:8" x14ac:dyDescent="0.3">
      <c r="A231" t="s">
        <v>300</v>
      </c>
      <c r="B231" t="s">
        <v>93</v>
      </c>
      <c r="C231" s="6">
        <f t="shared" ca="1" si="94"/>
        <v>13</v>
      </c>
    </row>
    <row r="232" spans="1:8" x14ac:dyDescent="0.3">
      <c r="A232" t="s">
        <v>301</v>
      </c>
      <c r="B232" t="s">
        <v>225</v>
      </c>
      <c r="C232" s="6">
        <f t="shared" ca="1" si="94"/>
        <v>15</v>
      </c>
    </row>
    <row r="233" spans="1:8" x14ac:dyDescent="0.3">
      <c r="A233" t="s">
        <v>302</v>
      </c>
      <c r="B233" t="s">
        <v>228</v>
      </c>
      <c r="C233" s="6">
        <f t="shared" ref="C233" ca="1" si="95">VLOOKUP(B233,OFFSET(INDIRECT("$A:$B"),0,MATCH(B$1&amp;"_Verify",INDIRECT("$1:$1"),0)-1),2,0)</f>
        <v>16</v>
      </c>
    </row>
    <row r="234" spans="1:8" x14ac:dyDescent="0.3">
      <c r="A234" t="s">
        <v>303</v>
      </c>
      <c r="B234" t="s">
        <v>228</v>
      </c>
      <c r="C234" s="6">
        <f t="shared" ref="C234" ca="1" si="96">VLOOKUP(B234,OFFSET(INDIRECT("$A:$B"),0,MATCH(B$1&amp;"_Verify",INDIRECT("$1:$1"),0)-1),2,0)</f>
        <v>16</v>
      </c>
    </row>
    <row r="235" spans="1:8" x14ac:dyDescent="0.3">
      <c r="A235" t="s">
        <v>306</v>
      </c>
      <c r="B235" t="s">
        <v>229</v>
      </c>
      <c r="C235" s="6">
        <f t="shared" ref="C235" ca="1" si="97">VLOOKUP(B235,OFFSET(INDIRECT("$A:$B"),0,MATCH(B$1&amp;"_Verify",INDIRECT("$1:$1"),0)-1),2,0)</f>
        <v>17</v>
      </c>
    </row>
    <row r="236" spans="1:8" x14ac:dyDescent="0.3">
      <c r="A236" t="s">
        <v>307</v>
      </c>
      <c r="B236" t="s">
        <v>229</v>
      </c>
      <c r="C236" s="6">
        <f t="shared" ref="C236" ca="1" si="98">VLOOKUP(B236,OFFSET(INDIRECT("$A:$B"),0,MATCH(B$1&amp;"_Verify",INDIRECT("$1:$1"),0)-1),2,0)</f>
        <v>17</v>
      </c>
    </row>
    <row r="237" spans="1:8" s="10" customFormat="1" x14ac:dyDescent="0.3">
      <c r="A237" s="10" t="s">
        <v>936</v>
      </c>
      <c r="B237" s="10" t="s">
        <v>229</v>
      </c>
      <c r="C237" s="6">
        <f t="shared" ref="C237:C238" ca="1" si="99">VLOOKUP(B237,OFFSET(INDIRECT("$A:$B"),0,MATCH(B$1&amp;"_Verify",INDIRECT("$1:$1"),0)-1),2,0)</f>
        <v>17</v>
      </c>
      <c r="F237"/>
      <c r="G237"/>
      <c r="H237"/>
    </row>
    <row r="238" spans="1:8" s="10" customFormat="1" x14ac:dyDescent="0.3">
      <c r="A238" s="10" t="s">
        <v>937</v>
      </c>
      <c r="B238" s="10" t="s">
        <v>229</v>
      </c>
      <c r="C238" s="6">
        <f t="shared" ca="1" si="99"/>
        <v>17</v>
      </c>
      <c r="F238"/>
      <c r="G238"/>
      <c r="H238"/>
    </row>
    <row r="239" spans="1:8" s="10" customFormat="1" x14ac:dyDescent="0.3">
      <c r="A239" s="10" t="s">
        <v>938</v>
      </c>
      <c r="B239" s="10" t="s">
        <v>926</v>
      </c>
      <c r="C239" s="6">
        <f t="shared" ref="C239:C240" ca="1" si="100">VLOOKUP(B239,OFFSET(INDIRECT("$A:$B"),0,MATCH(B$1&amp;"_Verify",INDIRECT("$1:$1"),0)-1),2,0)</f>
        <v>84</v>
      </c>
    </row>
    <row r="240" spans="1:8" s="10" customFormat="1" x14ac:dyDescent="0.3">
      <c r="A240" s="10" t="s">
        <v>939</v>
      </c>
      <c r="B240" s="10" t="s">
        <v>926</v>
      </c>
      <c r="C240" s="6">
        <f t="shared" ca="1" si="100"/>
        <v>84</v>
      </c>
    </row>
    <row r="241" spans="1:8" x14ac:dyDescent="0.3">
      <c r="A241" t="s">
        <v>308</v>
      </c>
      <c r="B241" t="s">
        <v>230</v>
      </c>
      <c r="C241" s="6">
        <f t="shared" ref="C241" ca="1" si="101">VLOOKUP(B241,OFFSET(INDIRECT("$A:$B"),0,MATCH(B$1&amp;"_Verify",INDIRECT("$1:$1"),0)-1),2,0)</f>
        <v>18</v>
      </c>
      <c r="F241" s="10"/>
      <c r="G241" s="10"/>
      <c r="H241" s="10"/>
    </row>
    <row r="242" spans="1:8" x14ac:dyDescent="0.3">
      <c r="A242" t="s">
        <v>309</v>
      </c>
      <c r="B242" t="s">
        <v>230</v>
      </c>
      <c r="C242" s="6">
        <f t="shared" ref="C242" ca="1" si="102">VLOOKUP(B242,OFFSET(INDIRECT("$A:$B"),0,MATCH(B$1&amp;"_Verify",INDIRECT("$1:$1"),0)-1),2,0)</f>
        <v>18</v>
      </c>
      <c r="F242" s="10"/>
      <c r="G242" s="10"/>
      <c r="H242" s="10"/>
    </row>
    <row r="243" spans="1:8" x14ac:dyDescent="0.3">
      <c r="A243" t="s">
        <v>310</v>
      </c>
      <c r="B243" t="s">
        <v>231</v>
      </c>
      <c r="C243" s="6">
        <f t="shared" ref="C243" ca="1" si="103">VLOOKUP(B243,OFFSET(INDIRECT("$A:$B"),0,MATCH(B$1&amp;"_Verify",INDIRECT("$1:$1"),0)-1),2,0)</f>
        <v>19</v>
      </c>
    </row>
    <row r="244" spans="1:8" x14ac:dyDescent="0.3">
      <c r="A244" t="s">
        <v>311</v>
      </c>
      <c r="B244" t="s">
        <v>231</v>
      </c>
      <c r="C244" s="6">
        <f t="shared" ref="C244" ca="1" si="104">VLOOKUP(B244,OFFSET(INDIRECT("$A:$B"),0,MATCH(B$1&amp;"_Verify",INDIRECT("$1:$1"),0)-1),2,0)</f>
        <v>19</v>
      </c>
    </row>
    <row r="245" spans="1:8" x14ac:dyDescent="0.3">
      <c r="A245" t="s">
        <v>313</v>
      </c>
      <c r="B245" t="s">
        <v>239</v>
      </c>
      <c r="C245" s="6">
        <f t="shared" ref="C245:C256" ca="1" si="105">VLOOKUP(B245,OFFSET(INDIRECT("$A:$B"),0,MATCH(B$1&amp;"_Verify",INDIRECT("$1:$1"),0)-1),2,0)</f>
        <v>20</v>
      </c>
    </row>
    <row r="246" spans="1:8" x14ac:dyDescent="0.3">
      <c r="A246" t="s">
        <v>314</v>
      </c>
      <c r="B246" t="s">
        <v>239</v>
      </c>
      <c r="C246" s="6">
        <f t="shared" ca="1" si="105"/>
        <v>20</v>
      </c>
    </row>
    <row r="247" spans="1:8" x14ac:dyDescent="0.3">
      <c r="A247" t="s">
        <v>365</v>
      </c>
      <c r="B247" t="s">
        <v>93</v>
      </c>
      <c r="C247" s="6">
        <f t="shared" ref="C247:C250" ca="1" si="106">VLOOKUP(B247,OFFSET(INDIRECT("$A:$B"),0,MATCH(B$1&amp;"_Verify",INDIRECT("$1:$1"),0)-1),2,0)</f>
        <v>13</v>
      </c>
      <c r="D247" s="6"/>
    </row>
    <row r="248" spans="1:8" x14ac:dyDescent="0.3">
      <c r="A248" t="s">
        <v>367</v>
      </c>
      <c r="B248" t="s">
        <v>338</v>
      </c>
      <c r="C248" s="6">
        <f t="shared" ca="1" si="106"/>
        <v>21</v>
      </c>
    </row>
    <row r="249" spans="1:8" x14ac:dyDescent="0.3">
      <c r="A249" t="s">
        <v>371</v>
      </c>
      <c r="B249" t="s">
        <v>57</v>
      </c>
      <c r="C249" s="6">
        <f t="shared" ca="1" si="106"/>
        <v>11</v>
      </c>
    </row>
    <row r="250" spans="1:8" x14ac:dyDescent="0.3">
      <c r="A250" s="10" t="s">
        <v>940</v>
      </c>
      <c r="B250" s="10" t="s">
        <v>21</v>
      </c>
      <c r="C250" s="6">
        <f t="shared" ca="1" si="106"/>
        <v>7</v>
      </c>
      <c r="D250" s="10"/>
    </row>
    <row r="251" spans="1:8" x14ac:dyDescent="0.3">
      <c r="A251" t="s">
        <v>315</v>
      </c>
      <c r="B251" t="s">
        <v>93</v>
      </c>
      <c r="C251" s="6">
        <f t="shared" ca="1" si="105"/>
        <v>13</v>
      </c>
    </row>
    <row r="252" spans="1:8" x14ac:dyDescent="0.3">
      <c r="A252" t="s">
        <v>317</v>
      </c>
      <c r="B252" t="s">
        <v>21</v>
      </c>
      <c r="C252" s="6">
        <f t="shared" ca="1" si="105"/>
        <v>7</v>
      </c>
    </row>
    <row r="253" spans="1:8" x14ac:dyDescent="0.3">
      <c r="A253" s="10" t="s">
        <v>508</v>
      </c>
      <c r="B253" s="10" t="s">
        <v>93</v>
      </c>
      <c r="C253" s="6">
        <f t="shared" ca="1" si="105"/>
        <v>13</v>
      </c>
      <c r="D253" s="10"/>
    </row>
    <row r="254" spans="1:8" x14ac:dyDescent="0.3">
      <c r="A254" s="10" t="s">
        <v>510</v>
      </c>
      <c r="B254" s="10" t="s">
        <v>21</v>
      </c>
      <c r="C254" s="6">
        <f t="shared" ca="1" si="105"/>
        <v>7</v>
      </c>
      <c r="D254" s="10"/>
    </row>
    <row r="255" spans="1:8" x14ac:dyDescent="0.3">
      <c r="A255" t="s">
        <v>372</v>
      </c>
      <c r="B255" t="s">
        <v>342</v>
      </c>
      <c r="C255" s="6">
        <f t="shared" ca="1" si="105"/>
        <v>61</v>
      </c>
    </row>
    <row r="256" spans="1:8" x14ac:dyDescent="0.3">
      <c r="A256" t="s">
        <v>373</v>
      </c>
      <c r="B256" t="s">
        <v>346</v>
      </c>
      <c r="C256" s="6">
        <f t="shared" ca="1" si="105"/>
        <v>59</v>
      </c>
    </row>
    <row r="257" spans="1:4" x14ac:dyDescent="0.3">
      <c r="A257" t="s">
        <v>318</v>
      </c>
      <c r="B257" t="s">
        <v>240</v>
      </c>
      <c r="C257" s="6">
        <f t="shared" ref="C257:C260" ca="1" si="107">VLOOKUP(B257,OFFSET(INDIRECT("$A:$B"),0,MATCH(B$1&amp;"_Verify",INDIRECT("$1:$1"),0)-1),2,0)</f>
        <v>58</v>
      </c>
    </row>
    <row r="258" spans="1:4" x14ac:dyDescent="0.3">
      <c r="A258" s="10" t="s">
        <v>512</v>
      </c>
      <c r="B258" s="10" t="s">
        <v>240</v>
      </c>
      <c r="C258" s="6">
        <f t="shared" ref="C258" ca="1" si="108">VLOOKUP(B258,OFFSET(INDIRECT("$A:$B"),0,MATCH(B$1&amp;"_Verify",INDIRECT("$1:$1"),0)-1),2,0)</f>
        <v>58</v>
      </c>
      <c r="D258" s="10"/>
    </row>
    <row r="259" spans="1:4" x14ac:dyDescent="0.3">
      <c r="A259" t="s">
        <v>329</v>
      </c>
      <c r="B259" t="s">
        <v>273</v>
      </c>
      <c r="C259" s="6">
        <f t="shared" ca="1" si="107"/>
        <v>41</v>
      </c>
    </row>
    <row r="260" spans="1:4" x14ac:dyDescent="0.3">
      <c r="A260" t="s">
        <v>331</v>
      </c>
      <c r="B260" t="s">
        <v>54</v>
      </c>
      <c r="C260" s="6">
        <f t="shared" ca="1" si="107"/>
        <v>8</v>
      </c>
    </row>
    <row r="261" spans="1:4" x14ac:dyDescent="0.3">
      <c r="A261" t="s">
        <v>320</v>
      </c>
      <c r="B261" t="s">
        <v>274</v>
      </c>
      <c r="C261" s="6">
        <f t="shared" ref="C261" ca="1" si="109">VLOOKUP(B261,OFFSET(INDIRECT("$A:$B"),0,MATCH(B$1&amp;"_Verify",INDIRECT("$1:$1"),0)-1),2,0)</f>
        <v>40</v>
      </c>
    </row>
    <row r="262" spans="1:4" x14ac:dyDescent="0.3">
      <c r="A262" t="s">
        <v>322</v>
      </c>
      <c r="B262" t="s">
        <v>55</v>
      </c>
      <c r="C262" s="6">
        <f t="shared" ref="C262" ca="1" si="110">VLOOKUP(B262,OFFSET(INDIRECT("$A:$B"),0,MATCH(B$1&amp;"_Verify",INDIRECT("$1:$1"),0)-1),2,0)</f>
        <v>9</v>
      </c>
    </row>
    <row r="263" spans="1:4" x14ac:dyDescent="0.3">
      <c r="A263" t="s">
        <v>352</v>
      </c>
      <c r="B263" t="s">
        <v>345</v>
      </c>
      <c r="C263" s="6">
        <f t="shared" ref="C263" ca="1" si="111">VLOOKUP(B263,OFFSET(INDIRECT("$A:$B"),0,MATCH(B$1&amp;"_Verify",INDIRECT("$1:$1"),0)-1),2,0)</f>
        <v>42</v>
      </c>
    </row>
    <row r="264" spans="1:4" x14ac:dyDescent="0.3">
      <c r="A264" t="s">
        <v>353</v>
      </c>
      <c r="B264" t="s">
        <v>284</v>
      </c>
      <c r="C264" s="6">
        <f t="shared" ref="C264" ca="1" si="112">VLOOKUP(B264,OFFSET(INDIRECT("$A:$B"),0,MATCH(B$1&amp;"_Verify",INDIRECT("$1:$1"),0)-1),2,0)</f>
        <v>60</v>
      </c>
    </row>
    <row r="265" spans="1:4" x14ac:dyDescent="0.3">
      <c r="A265" t="s">
        <v>377</v>
      </c>
      <c r="B265" t="s">
        <v>378</v>
      </c>
      <c r="C265" s="6">
        <f t="shared" ref="C265:C267" ca="1" si="113">VLOOKUP(B265,OFFSET(INDIRECT("$A:$B"),0,MATCH(B$1&amp;"_Verify",INDIRECT("$1:$1"),0)-1),2,0)</f>
        <v>62</v>
      </c>
    </row>
    <row r="266" spans="1:4" x14ac:dyDescent="0.3">
      <c r="A266" s="10" t="s">
        <v>518</v>
      </c>
      <c r="B266" s="10" t="s">
        <v>521</v>
      </c>
      <c r="C266" s="6">
        <f t="shared" ca="1" si="113"/>
        <v>66</v>
      </c>
      <c r="D266" s="10"/>
    </row>
    <row r="267" spans="1:4" x14ac:dyDescent="0.3">
      <c r="A267" s="10" t="s">
        <v>520</v>
      </c>
      <c r="B267" s="10" t="s">
        <v>521</v>
      </c>
      <c r="C267" s="6">
        <f t="shared" ca="1" si="113"/>
        <v>66</v>
      </c>
      <c r="D267" s="10"/>
    </row>
    <row r="268" spans="1:4" x14ac:dyDescent="0.3">
      <c r="A268" s="10" t="s">
        <v>534</v>
      </c>
      <c r="B268" s="10" t="s">
        <v>524</v>
      </c>
      <c r="C268" s="6">
        <f t="shared" ref="C268:C275" ca="1" si="114">VLOOKUP(B268,OFFSET(INDIRECT("$A:$B"),0,MATCH(B$1&amp;"_Verify",INDIRECT("$1:$1"),0)-1),2,0)</f>
        <v>67</v>
      </c>
      <c r="D268" s="10"/>
    </row>
    <row r="269" spans="1:4" x14ac:dyDescent="0.3">
      <c r="A269" s="10" t="s">
        <v>943</v>
      </c>
      <c r="B269" s="10" t="s">
        <v>941</v>
      </c>
      <c r="C269" s="6">
        <f t="shared" ref="C269:C271" ca="1" si="115">VLOOKUP(B269,OFFSET(INDIRECT("$A:$B"),0,MATCH(B$1&amp;"_Verify",INDIRECT("$1:$1"),0)-1),2,0)</f>
        <v>82</v>
      </c>
      <c r="D269" s="10"/>
    </row>
    <row r="270" spans="1:4" x14ac:dyDescent="0.3">
      <c r="A270" s="10" t="s">
        <v>944</v>
      </c>
      <c r="B270" s="10" t="s">
        <v>941</v>
      </c>
      <c r="C270" s="6">
        <f t="shared" ca="1" si="115"/>
        <v>82</v>
      </c>
      <c r="D270" s="10"/>
    </row>
    <row r="271" spans="1:4" x14ac:dyDescent="0.3">
      <c r="A271" s="10" t="s">
        <v>942</v>
      </c>
      <c r="B271" s="10" t="s">
        <v>922</v>
      </c>
      <c r="C271" s="6">
        <f t="shared" ca="1" si="115"/>
        <v>83</v>
      </c>
      <c r="D271" s="10"/>
    </row>
    <row r="272" spans="1:4" x14ac:dyDescent="0.3">
      <c r="A272" s="10" t="s">
        <v>811</v>
      </c>
      <c r="B272" s="10" t="s">
        <v>383</v>
      </c>
      <c r="C272" s="6">
        <f t="shared" ca="1" si="114"/>
        <v>22</v>
      </c>
      <c r="D272" s="10"/>
    </row>
    <row r="273" spans="1:4" x14ac:dyDescent="0.3">
      <c r="A273" s="10" t="s">
        <v>812</v>
      </c>
      <c r="B273" s="10" t="s">
        <v>383</v>
      </c>
      <c r="C273" s="6">
        <f t="shared" ca="1" si="114"/>
        <v>22</v>
      </c>
      <c r="D273" s="10"/>
    </row>
    <row r="274" spans="1:4" x14ac:dyDescent="0.3">
      <c r="A274" s="10" t="s">
        <v>814</v>
      </c>
      <c r="B274" s="10" t="s">
        <v>383</v>
      </c>
      <c r="C274" s="6">
        <f t="shared" ca="1" si="114"/>
        <v>22</v>
      </c>
      <c r="D274" s="10"/>
    </row>
    <row r="275" spans="1:4" x14ac:dyDescent="0.3">
      <c r="A275" s="10" t="s">
        <v>816</v>
      </c>
      <c r="B275" s="10" t="s">
        <v>383</v>
      </c>
      <c r="C275" s="6">
        <f t="shared" ca="1" si="114"/>
        <v>22</v>
      </c>
      <c r="D275" s="10"/>
    </row>
    <row r="276" spans="1:4" x14ac:dyDescent="0.3">
      <c r="A276" t="s">
        <v>386</v>
      </c>
      <c r="B276" t="s">
        <v>383</v>
      </c>
      <c r="C276" s="6">
        <f t="shared" ref="C276" ca="1" si="116">VLOOKUP(B276,OFFSET(INDIRECT("$A:$B"),0,MATCH(B$1&amp;"_Verify",INDIRECT("$1:$1"),0)-1),2,0)</f>
        <v>22</v>
      </c>
    </row>
    <row r="277" spans="1:4" x14ac:dyDescent="0.3">
      <c r="A277" t="s">
        <v>400</v>
      </c>
      <c r="B277" t="s">
        <v>383</v>
      </c>
      <c r="C277" s="6">
        <f t="shared" ref="C277" ca="1" si="117">VLOOKUP(B277,OFFSET(INDIRECT("$A:$B"),0,MATCH(B$1&amp;"_Verify",INDIRECT("$1:$1"),0)-1),2,0)</f>
        <v>22</v>
      </c>
    </row>
    <row r="278" spans="1:4" x14ac:dyDescent="0.3">
      <c r="A278" t="s">
        <v>388</v>
      </c>
      <c r="B278" t="s">
        <v>383</v>
      </c>
      <c r="C278" s="6">
        <f t="shared" ref="C278:C281" ca="1" si="118">VLOOKUP(B278,OFFSET(INDIRECT("$A:$B"),0,MATCH(B$1&amp;"_Verify",INDIRECT("$1:$1"),0)-1),2,0)</f>
        <v>22</v>
      </c>
    </row>
    <row r="279" spans="1:4" x14ac:dyDescent="0.3">
      <c r="A279" t="s">
        <v>401</v>
      </c>
      <c r="B279" t="s">
        <v>383</v>
      </c>
      <c r="C279" s="6">
        <f t="shared" ca="1" si="118"/>
        <v>22</v>
      </c>
    </row>
    <row r="280" spans="1:4" x14ac:dyDescent="0.3">
      <c r="A280" s="10" t="s">
        <v>764</v>
      </c>
      <c r="B280" s="10" t="s">
        <v>383</v>
      </c>
      <c r="C280" s="6">
        <f t="shared" ca="1" si="118"/>
        <v>22</v>
      </c>
      <c r="D280" s="10"/>
    </row>
    <row r="281" spans="1:4" x14ac:dyDescent="0.3">
      <c r="A281" s="10" t="s">
        <v>765</v>
      </c>
      <c r="B281" s="10" t="s">
        <v>383</v>
      </c>
      <c r="C281" s="6">
        <f t="shared" ca="1" si="118"/>
        <v>22</v>
      </c>
      <c r="D281" s="10"/>
    </row>
    <row r="282" spans="1:4" x14ac:dyDescent="0.3">
      <c r="A282" s="10" t="s">
        <v>766</v>
      </c>
      <c r="B282" s="10" t="s">
        <v>383</v>
      </c>
      <c r="C282" s="6">
        <f t="shared" ref="C282:C283" ca="1" si="119">VLOOKUP(B282,OFFSET(INDIRECT("$A:$B"),0,MATCH(B$1&amp;"_Verify",INDIRECT("$1:$1"),0)-1),2,0)</f>
        <v>22</v>
      </c>
      <c r="D282" s="10"/>
    </row>
    <row r="283" spans="1:4" x14ac:dyDescent="0.3">
      <c r="A283" s="10" t="s">
        <v>767</v>
      </c>
      <c r="B283" s="10" t="s">
        <v>383</v>
      </c>
      <c r="C283" s="6">
        <f t="shared" ca="1" si="119"/>
        <v>22</v>
      </c>
      <c r="D283" s="10"/>
    </row>
  </sheetData>
  <phoneticPr fontId="1" type="noConversion"/>
  <dataValidations count="1">
    <dataValidation type="list" allowBlank="1" showInputMessage="1" showErrorMessage="1" sqref="B2:B283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666"/>
  <sheetViews>
    <sheetView tabSelected="1" workbookViewId="0">
      <pane xSplit="2" ySplit="2" topLeftCell="C74" activePane="bottomRight" state="frozen"/>
      <selection pane="topRight" activeCell="C1" sqref="C1"/>
      <selection pane="bottomLeft" activeCell="A3" sqref="A3"/>
      <selection pane="bottomRight" activeCell="B83" sqref="B8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8.12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110</v>
      </c>
      <c r="B1" s="1" t="s">
        <v>27</v>
      </c>
      <c r="C1" s="1" t="s">
        <v>111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142</v>
      </c>
      <c r="N1" s="1" t="s">
        <v>143</v>
      </c>
      <c r="O1" s="7" t="s">
        <v>5</v>
      </c>
      <c r="P1" s="1" t="s">
        <v>6</v>
      </c>
      <c r="Q1" s="1" t="s">
        <v>214</v>
      </c>
      <c r="R1" s="1" t="s">
        <v>215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97</v>
      </c>
      <c r="Y1" s="1" t="s">
        <v>144</v>
      </c>
      <c r="Z1" s="1" t="s">
        <v>209</v>
      </c>
      <c r="AB1" s="1" t="s">
        <v>217</v>
      </c>
      <c r="AC1" s="1" t="s">
        <v>216</v>
      </c>
    </row>
    <row r="2" spans="1:29" ht="103.5" hidden="1" customHeight="1" outlineLevel="1" x14ac:dyDescent="0.3">
      <c r="E2" s="1" t="s">
        <v>1062</v>
      </c>
      <c r="F2" s="4" t="str">
        <f>IF(ISBLANK(VLOOKUP($E2,어펙터인자!$1:$1048576,MATCH(F$1,어펙터인자!$1:$1,0),0)),"",VLOOKUP($E2,어펙터인자!$1:$1048576,MATCH(F$1,어펙터인자!$1:$1,0),0))</f>
        <v>액션 불가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지속시간
무제한은 -1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/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/>
      </c>
      <c r="O2" s="8" t="str">
        <f>IF(ISBLANK(VLOOKUP($E2,어펙터인자!$1:$1048576,MATCH(O$1,어펙터인자!$1:$1,0),0)),"",VLOOKUP($E2,어펙터인자!$1:$1048576,MATCH(O$1,어펙터인자!$1:$1,0),0))</f>
        <v/>
      </c>
      <c r="P2" s="4" t="str">
        <f>IF(ISBLANK(VLOOKUP($E2,어펙터인자!$1:$1048576,MATCH(P$1,어펙터인자!$1:$1,0),0)),"",VLOOKUP($E2,어펙터인자!$1:$1048576,MATCH(P$1,어펙터인자!$1:$1,0),0))</f>
        <v/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/>
      </c>
      <c r="S2" s="8" t="str">
        <f>IF(ISBLANK(VLOOKUP($E2,어펙터인자!$1:$1048576,MATCH(S$1,어펙터인자!$1:$1,0),0)),"",VLOOKUP($E2,어펙터인자!$1:$1048576,MATCH(S$1,어펙터인자!$1:$1,0),0))</f>
        <v/>
      </c>
      <c r="T2" s="4" t="str">
        <f>IF(ISBLANK(VLOOKUP($E2,어펙터인자!$1:$1048576,MATCH(T$1,어펙터인자!$1:$1,0),0)),"",VLOOKUP($E2,어펙터인자!$1:$1048576,MATCH(T$1,어펙터인자!$1:$1,0),0))</f>
        <v/>
      </c>
      <c r="U2" s="4" t="str">
        <f>IF(ISBLANK(VLOOKUP($E2,어펙터인자!$1:$1048576,MATCH(U$1,어펙터인자!$1:$1,0),0)),"",VLOOKUP($E2,어펙터인자!$1:$1048576,MATCH(U$1,어펙터인자!$1:$1,0),0))</f>
        <v/>
      </c>
      <c r="V2" s="4" t="str">
        <f>IF(ISBLANK(VLOOKUP($E2,어펙터인자!$1:$1048576,MATCH(V$1,어펙터인자!$1:$1,0),0)),"",VLOOKUP($E2,어펙터인자!$1:$1048576,MATCH(V$1,어펙터인자!$1:$1,0),0))</f>
        <v>루프 지속 이펙트</v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145</v>
      </c>
      <c r="Z2" s="1">
        <v>0</v>
      </c>
      <c r="AB2" s="1" t="s">
        <v>218</v>
      </c>
      <c r="AC2" s="1">
        <v>1</v>
      </c>
    </row>
    <row r="3" spans="1:29" collapsed="1" x14ac:dyDescent="0.3">
      <c r="A3" s="1" t="str">
        <f t="shared" ref="A3:A180" si="0">B3&amp;"_"&amp;TEXT(D3,"00")</f>
        <v>NormalAttack0.4_01</v>
      </c>
      <c r="B3" s="1" t="s">
        <v>756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0.4</v>
      </c>
      <c r="L3" s="1">
        <v>0</v>
      </c>
      <c r="O3" s="7" t="str">
        <f t="shared" ref="O3:O182" ca="1" si="1">IF(NOT(ISBLANK(N3)),N3,
IF(ISBLANK(M3),"",
VLOOKUP(M3,OFFSET(INDIRECT("$A:$B"),0,MATCH(M$1&amp;"_Verify",INDIRECT("$1:$1"),0)-1),2,0)
))</f>
        <v/>
      </c>
      <c r="S3" s="7" t="str">
        <f t="shared" ref="S3:S240" ca="1" si="2">IF(NOT(ISBLANK(R3)),R3,
IF(ISBLANK(Q3),"",
VLOOKUP(Q3,OFFSET(INDIRECT("$A:$B"),0,MATCH(Q$1&amp;"_Verify",INDIRECT("$1:$1"),0)-1),2,0)
))</f>
        <v/>
      </c>
      <c r="Y3" s="1" t="s">
        <v>146</v>
      </c>
      <c r="Z3" s="1">
        <v>1</v>
      </c>
      <c r="AB3" s="1" t="s">
        <v>219</v>
      </c>
      <c r="AC3" s="1">
        <v>2</v>
      </c>
    </row>
    <row r="4" spans="1:29" x14ac:dyDescent="0.3">
      <c r="A4" s="1" t="str">
        <f t="shared" ref="A4" si="3">B4&amp;"_"&amp;TEXT(D4,"00")</f>
        <v>NormalAttack0.6_01</v>
      </c>
      <c r="B4" s="1" t="s">
        <v>755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0.6</v>
      </c>
      <c r="L4" s="1">
        <v>0</v>
      </c>
      <c r="O4" s="7" t="str">
        <f t="shared" ref="O4" ca="1" si="4">IF(NOT(ISBLANK(N4)),N4,
IF(ISBLANK(M4),"",
VLOOKUP(M4,OFFSET(INDIRECT("$A:$B"),0,MATCH(M$1&amp;"_Verify",INDIRECT("$1:$1"),0)-1),2,0)
))</f>
        <v/>
      </c>
      <c r="S4" s="7" t="str">
        <f t="shared" ref="S4" ca="1" si="5">IF(NOT(ISBLANK(R4)),R4,
IF(ISBLANK(Q4),"",
VLOOKUP(Q4,OFFSET(INDIRECT("$A:$B"),0,MATCH(Q$1&amp;"_Verify",INDIRECT("$1:$1"),0)-1),2,0)
))</f>
        <v/>
      </c>
      <c r="Y4" s="1" t="s">
        <v>147</v>
      </c>
      <c r="Z4" s="1">
        <v>2</v>
      </c>
      <c r="AB4" s="1" t="s">
        <v>220</v>
      </c>
      <c r="AC4" s="1">
        <v>3</v>
      </c>
    </row>
    <row r="5" spans="1:29" x14ac:dyDescent="0.3">
      <c r="A5" s="1" t="str">
        <f t="shared" si="0"/>
        <v>NormalAttack0.8_01</v>
      </c>
      <c r="B5" s="1" t="s">
        <v>570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0.8</v>
      </c>
      <c r="L5" s="1">
        <v>0</v>
      </c>
      <c r="O5" s="7" t="str">
        <f t="shared" ca="1" si="1"/>
        <v/>
      </c>
      <c r="S5" s="7" t="str">
        <f t="shared" ca="1" si="2"/>
        <v/>
      </c>
      <c r="Y5" s="1" t="s">
        <v>148</v>
      </c>
      <c r="Z5" s="1">
        <v>3</v>
      </c>
      <c r="AB5" s="1" t="s">
        <v>221</v>
      </c>
      <c r="AC5" s="1">
        <v>4</v>
      </c>
    </row>
    <row r="6" spans="1:29" x14ac:dyDescent="0.3">
      <c r="A6" s="1" t="str">
        <f t="shared" ref="A6:A8" si="6">B6&amp;"_"&amp;TEXT(D6,"00")</f>
        <v>NormalAttack01_01</v>
      </c>
      <c r="B6" s="1" t="s">
        <v>29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</v>
      </c>
      <c r="L6" s="1">
        <v>0</v>
      </c>
      <c r="O6" s="7" t="str">
        <f t="shared" ref="O6:O8" ca="1" si="7">IF(NOT(ISBLANK(N6)),N6,
IF(ISBLANK(M6),"",
VLOOKUP(M6,OFFSET(INDIRECT("$A:$B"),0,MATCH(M$1&amp;"_Verify",INDIRECT("$1:$1"),0)-1),2,0)
))</f>
        <v/>
      </c>
      <c r="S6" s="7" t="str">
        <f t="shared" ref="S6:S8" ca="1" si="8">IF(NOT(ISBLANK(R6)),R6,
IF(ISBLANK(Q6),"",
VLOOKUP(Q6,OFFSET(INDIRECT("$A:$B"),0,MATCH(Q$1&amp;"_Verify",INDIRECT("$1:$1"),0)-1),2,0)
))</f>
        <v/>
      </c>
      <c r="Y6" s="1" t="s">
        <v>149</v>
      </c>
      <c r="Z6" s="1">
        <v>4</v>
      </c>
      <c r="AB6" s="1" t="s">
        <v>222</v>
      </c>
      <c r="AC6" s="1">
        <v>5</v>
      </c>
    </row>
    <row r="7" spans="1:29" x14ac:dyDescent="0.3">
      <c r="A7" s="1" t="str">
        <f t="shared" si="6"/>
        <v>NormalAttack1.25_01</v>
      </c>
      <c r="B7" s="1" t="s">
        <v>544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1.25</v>
      </c>
      <c r="L7" s="1">
        <v>0</v>
      </c>
      <c r="O7" s="7" t="str">
        <f t="shared" ca="1" si="7"/>
        <v/>
      </c>
      <c r="S7" s="7" t="str">
        <f t="shared" ca="1" si="8"/>
        <v/>
      </c>
      <c r="Y7" s="1" t="s">
        <v>150</v>
      </c>
      <c r="Z7" s="1">
        <v>5</v>
      </c>
      <c r="AB7" s="1" t="s">
        <v>223</v>
      </c>
      <c r="AC7" s="1">
        <v>6</v>
      </c>
    </row>
    <row r="8" spans="1:29" x14ac:dyDescent="0.3">
      <c r="A8" s="1" t="str">
        <f t="shared" si="6"/>
        <v>NormalAttack1.5_01</v>
      </c>
      <c r="B8" s="1" t="s">
        <v>545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1.5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151</v>
      </c>
      <c r="Z8" s="1">
        <v>6</v>
      </c>
    </row>
    <row r="9" spans="1:29" x14ac:dyDescent="0.3">
      <c r="A9" s="1" t="str">
        <f t="shared" ref="A9:A11" si="9">B9&amp;"_"&amp;TEXT(D9,"00")</f>
        <v>NormalAttack2.0_01</v>
      </c>
      <c r="B9" s="1" t="s">
        <v>566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2</v>
      </c>
      <c r="L9" s="1">
        <v>0</v>
      </c>
      <c r="O9" s="7" t="str">
        <f t="shared" ref="O9:O11" ca="1" si="10">IF(NOT(ISBLANK(N9)),N9,
IF(ISBLANK(M9),"",
VLOOKUP(M9,OFFSET(INDIRECT("$A:$B"),0,MATCH(M$1&amp;"_Verify",INDIRECT("$1:$1"),0)-1),2,0)
))</f>
        <v/>
      </c>
      <c r="S9" s="7" t="str">
        <f t="shared" ref="S9:S11" ca="1" si="11">IF(NOT(ISBLANK(R9)),R9,
IF(ISBLANK(Q9),"",
VLOOKUP(Q9,OFFSET(INDIRECT("$A:$B"),0,MATCH(Q$1&amp;"_Verify",INDIRECT("$1:$1"),0)-1),2,0)
))</f>
        <v/>
      </c>
      <c r="Y9" s="1" t="s">
        <v>152</v>
      </c>
      <c r="Z9" s="1">
        <v>7</v>
      </c>
    </row>
    <row r="10" spans="1:29" x14ac:dyDescent="0.3">
      <c r="A10" s="1" t="str">
        <f t="shared" si="9"/>
        <v>NormalAttack3.0_01</v>
      </c>
      <c r="B10" s="1" t="s">
        <v>567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3</v>
      </c>
      <c r="L10" s="1">
        <v>0</v>
      </c>
      <c r="O10" s="7" t="str">
        <f t="shared" ca="1" si="10"/>
        <v/>
      </c>
      <c r="S10" s="7" t="str">
        <f t="shared" ca="1" si="11"/>
        <v/>
      </c>
      <c r="Y10" s="1" t="s">
        <v>153</v>
      </c>
      <c r="Z10" s="1">
        <v>8</v>
      </c>
    </row>
    <row r="11" spans="1:29" x14ac:dyDescent="0.3">
      <c r="A11" s="1" t="str">
        <f t="shared" si="9"/>
        <v>NormalAttackMelee0.4_01</v>
      </c>
      <c r="B11" s="1" t="s">
        <v>1007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0.8</v>
      </c>
      <c r="L11" s="1">
        <v>1</v>
      </c>
      <c r="O11" s="7" t="str">
        <f t="shared" ca="1" si="10"/>
        <v/>
      </c>
      <c r="S11" s="7" t="str">
        <f t="shared" ca="1" si="11"/>
        <v/>
      </c>
      <c r="Y11" s="1" t="s">
        <v>154</v>
      </c>
      <c r="Z11" s="1">
        <v>9</v>
      </c>
    </row>
    <row r="12" spans="1:29" x14ac:dyDescent="0.3">
      <c r="A12" s="1" t="str">
        <f t="shared" ref="A12" si="12">B12&amp;"_"&amp;TEXT(D12,"00")</f>
        <v>NormalAttackMelee0.8_01</v>
      </c>
      <c r="B12" s="1" t="s">
        <v>571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0.8</v>
      </c>
      <c r="L12" s="1">
        <v>1</v>
      </c>
      <c r="O12" s="7" t="str">
        <f t="shared" ref="O12" ca="1" si="13">IF(NOT(ISBLANK(N12)),N12,
IF(ISBLANK(M12),"",
VLOOKUP(M12,OFFSET(INDIRECT("$A:$B"),0,MATCH(M$1&amp;"_Verify",INDIRECT("$1:$1"),0)-1),2,0)
))</f>
        <v/>
      </c>
      <c r="S12" s="7" t="str">
        <f t="shared" ref="S12" ca="1" si="14">IF(NOT(ISBLANK(R12)),R12,
IF(ISBLANK(Q12),"",
VLOOKUP(Q12,OFFSET(INDIRECT("$A:$B"),0,MATCH(Q$1&amp;"_Verify",INDIRECT("$1:$1"),0)-1),2,0)
))</f>
        <v/>
      </c>
      <c r="Y12" s="1" t="s">
        <v>155</v>
      </c>
      <c r="Z12" s="1">
        <v>10</v>
      </c>
    </row>
    <row r="13" spans="1:29" x14ac:dyDescent="0.3">
      <c r="A13" s="1" t="str">
        <f t="shared" ref="A13:A15" si="15">B13&amp;"_"&amp;TEXT(D13,"00")</f>
        <v>NormalAttackMelee01_01</v>
      </c>
      <c r="B13" s="1" t="s">
        <v>535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1</v>
      </c>
      <c r="L13" s="1">
        <v>1</v>
      </c>
      <c r="O13" s="7" t="str">
        <f t="shared" ref="O13:O15" ca="1" si="16">IF(NOT(ISBLANK(N13)),N13,
IF(ISBLANK(M13),"",
VLOOKUP(M13,OFFSET(INDIRECT("$A:$B"),0,MATCH(M$1&amp;"_Verify",INDIRECT("$1:$1"),0)-1),2,0)
))</f>
        <v/>
      </c>
      <c r="S13" s="7" t="str">
        <f t="shared" ref="S13:S15" ca="1" si="17">IF(NOT(ISBLANK(R13)),R13,
IF(ISBLANK(Q13),"",
VLOOKUP(Q13,OFFSET(INDIRECT("$A:$B"),0,MATCH(Q$1&amp;"_Verify",INDIRECT("$1:$1"),0)-1),2,0)
))</f>
        <v/>
      </c>
      <c r="Y13" s="1" t="s">
        <v>156</v>
      </c>
      <c r="Z13" s="1">
        <v>11</v>
      </c>
    </row>
    <row r="14" spans="1:29" x14ac:dyDescent="0.3">
      <c r="A14" s="1" t="str">
        <f t="shared" si="15"/>
        <v>NormalAttackMelee1.25_01</v>
      </c>
      <c r="B14" s="1" t="s">
        <v>546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1.25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157</v>
      </c>
      <c r="Z14" s="1">
        <v>12</v>
      </c>
    </row>
    <row r="15" spans="1:29" x14ac:dyDescent="0.3">
      <c r="A15" s="1" t="str">
        <f t="shared" si="15"/>
        <v>NormalAttackMelee1.5_01</v>
      </c>
      <c r="B15" s="1" t="s">
        <v>547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1.5</v>
      </c>
      <c r="L15" s="1">
        <v>1</v>
      </c>
      <c r="O15" s="7" t="str">
        <f t="shared" ca="1" si="16"/>
        <v/>
      </c>
      <c r="S15" s="7" t="str">
        <f t="shared" ca="1" si="17"/>
        <v/>
      </c>
      <c r="Y15" s="1" t="s">
        <v>158</v>
      </c>
      <c r="Z15" s="1">
        <v>13</v>
      </c>
    </row>
    <row r="16" spans="1:29" x14ac:dyDescent="0.3">
      <c r="A16" s="1" t="str">
        <f t="shared" ref="A16:A23" si="18">B16&amp;"_"&amp;TEXT(D16,"00")</f>
        <v>NormalAttackMelee2.0_01</v>
      </c>
      <c r="B16" s="1" t="s">
        <v>568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2</v>
      </c>
      <c r="L16" s="1">
        <v>1</v>
      </c>
      <c r="O16" s="7" t="str">
        <f t="shared" ref="O16:O23" ca="1" si="19">IF(NOT(ISBLANK(N16)),N16,
IF(ISBLANK(M16),"",
VLOOKUP(M16,OFFSET(INDIRECT("$A:$B"),0,MATCH(M$1&amp;"_Verify",INDIRECT("$1:$1"),0)-1),2,0)
))</f>
        <v/>
      </c>
      <c r="S16" s="7" t="str">
        <f t="shared" ref="S16:S23" ca="1" si="20">IF(NOT(ISBLANK(R16)),R16,
IF(ISBLANK(Q16),"",
VLOOKUP(Q16,OFFSET(INDIRECT("$A:$B"),0,MATCH(Q$1&amp;"_Verify",INDIRECT("$1:$1"),0)-1),2,0)
))</f>
        <v/>
      </c>
      <c r="Y16" s="1" t="s">
        <v>159</v>
      </c>
      <c r="Z16" s="1">
        <v>14</v>
      </c>
    </row>
    <row r="17" spans="1:26" x14ac:dyDescent="0.3">
      <c r="A17" s="1" t="str">
        <f t="shared" si="18"/>
        <v>NormalAttackMelee3.0_01</v>
      </c>
      <c r="B17" s="1" t="s">
        <v>569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3</v>
      </c>
      <c r="L17" s="1">
        <v>1</v>
      </c>
      <c r="O17" s="7" t="str">
        <f t="shared" ca="1" si="19"/>
        <v/>
      </c>
      <c r="S17" s="7" t="str">
        <f t="shared" ca="1" si="20"/>
        <v/>
      </c>
      <c r="Y17" s="1" t="s">
        <v>160</v>
      </c>
      <c r="Z17" s="1">
        <v>15</v>
      </c>
    </row>
    <row r="18" spans="1:26" x14ac:dyDescent="0.3">
      <c r="A18" s="1" t="str">
        <f t="shared" ref="A18:A19" si="21">B18&amp;"_"&amp;TEXT(D18,"00")</f>
        <v>NormalAttackEtc0.4_01</v>
      </c>
      <c r="B18" s="1" t="s">
        <v>870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0.4</v>
      </c>
      <c r="L18" s="1">
        <v>2</v>
      </c>
      <c r="O18" s="7" t="str">
        <f t="shared" ref="O18:O19" ca="1" si="22">IF(NOT(ISBLANK(N18)),N18,
IF(ISBLANK(M18),"",
VLOOKUP(M18,OFFSET(INDIRECT("$A:$B"),0,MATCH(M$1&amp;"_Verify",INDIRECT("$1:$1"),0)-1),2,0)
))</f>
        <v/>
      </c>
      <c r="S18" s="7" t="str">
        <f t="shared" ref="S18:S19" ca="1" si="23">IF(NOT(ISBLANK(R18)),R18,
IF(ISBLANK(Q18),"",
VLOOKUP(Q18,OFFSET(INDIRECT("$A:$B"),0,MATCH(Q$1&amp;"_Verify",INDIRECT("$1:$1"),0)-1),2,0)
))</f>
        <v/>
      </c>
      <c r="Y18" s="1" t="s">
        <v>161</v>
      </c>
      <c r="Z18" s="1">
        <v>16</v>
      </c>
    </row>
    <row r="19" spans="1:26" x14ac:dyDescent="0.3">
      <c r="A19" s="1" t="str">
        <f t="shared" si="21"/>
        <v>NormalAttackEtc0.6_01</v>
      </c>
      <c r="B19" s="1" t="s">
        <v>871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0.6</v>
      </c>
      <c r="L19" s="1">
        <v>2</v>
      </c>
      <c r="O19" s="7" t="str">
        <f t="shared" ca="1" si="22"/>
        <v/>
      </c>
      <c r="S19" s="7" t="str">
        <f t="shared" ca="1" si="23"/>
        <v/>
      </c>
      <c r="Y19" s="1" t="s">
        <v>636</v>
      </c>
      <c r="Z19" s="1">
        <v>17</v>
      </c>
    </row>
    <row r="20" spans="1:26" x14ac:dyDescent="0.3">
      <c r="A20" s="1" t="str">
        <f t="shared" si="18"/>
        <v>NormalAttackEtc0.8_01</v>
      </c>
      <c r="B20" s="1" t="s">
        <v>630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0.8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162</v>
      </c>
      <c r="Z20" s="1">
        <v>18</v>
      </c>
    </row>
    <row r="21" spans="1:26" x14ac:dyDescent="0.3">
      <c r="A21" s="1" t="str">
        <f t="shared" si="18"/>
        <v>NormalAttackEtc01_01</v>
      </c>
      <c r="B21" s="1" t="s">
        <v>631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1</v>
      </c>
      <c r="L21" s="1">
        <v>2</v>
      </c>
      <c r="O21" s="7" t="str">
        <f t="shared" ca="1" si="19"/>
        <v/>
      </c>
      <c r="S21" s="7" t="str">
        <f t="shared" ca="1" si="20"/>
        <v/>
      </c>
      <c r="Y21" s="1" t="s">
        <v>163</v>
      </c>
      <c r="Z21" s="1">
        <v>19</v>
      </c>
    </row>
    <row r="22" spans="1:26" x14ac:dyDescent="0.3">
      <c r="A22" s="1" t="str">
        <f t="shared" si="18"/>
        <v>NormalAttackEtc1.25_01</v>
      </c>
      <c r="B22" s="1" t="s">
        <v>632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BaseDamage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1.25</v>
      </c>
      <c r="L22" s="1">
        <v>2</v>
      </c>
      <c r="O22" s="7" t="str">
        <f t="shared" ca="1" si="19"/>
        <v/>
      </c>
      <c r="S22" s="7" t="str">
        <f t="shared" ca="1" si="20"/>
        <v/>
      </c>
      <c r="Y22" s="1" t="s">
        <v>536</v>
      </c>
      <c r="Z22" s="1">
        <v>20</v>
      </c>
    </row>
    <row r="23" spans="1:26" x14ac:dyDescent="0.3">
      <c r="A23" s="1" t="str">
        <f t="shared" si="18"/>
        <v>NormalAttackEtc1.5_01</v>
      </c>
      <c r="B23" s="1" t="s">
        <v>633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1.5</v>
      </c>
      <c r="L23" s="1">
        <v>2</v>
      </c>
      <c r="O23" s="7" t="str">
        <f t="shared" ca="1" si="19"/>
        <v/>
      </c>
      <c r="S23" s="7" t="str">
        <f t="shared" ca="1" si="20"/>
        <v/>
      </c>
    </row>
    <row r="24" spans="1:26" x14ac:dyDescent="0.3">
      <c r="A24" s="1" t="str">
        <f t="shared" ref="A24:A25" si="24">B24&amp;"_"&amp;TEXT(D24,"00")</f>
        <v>NormalAttackEtc2.0_01</v>
      </c>
      <c r="B24" s="1" t="s">
        <v>634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v>2</v>
      </c>
      <c r="L24" s="1">
        <v>2</v>
      </c>
      <c r="O24" s="7" t="str">
        <f t="shared" ref="O24:O25" ca="1" si="25">IF(NOT(ISBLANK(N24)),N24,
IF(ISBLANK(M24),"",
VLOOKUP(M24,OFFSET(INDIRECT("$A:$B"),0,MATCH(M$1&amp;"_Verify",INDIRECT("$1:$1"),0)-1),2,0)
))</f>
        <v/>
      </c>
      <c r="S24" s="7" t="str">
        <f t="shared" ref="S24:S25" ca="1" si="26">IF(NOT(ISBLANK(R24)),R24,
IF(ISBLANK(Q24),"",
VLOOKUP(Q24,OFFSET(INDIRECT("$A:$B"),0,MATCH(Q$1&amp;"_Verify",INDIRECT("$1:$1"),0)-1),2,0)
))</f>
        <v/>
      </c>
    </row>
    <row r="25" spans="1:26" x14ac:dyDescent="0.3">
      <c r="A25" s="1" t="str">
        <f t="shared" si="24"/>
        <v>NormalAttackEtc3.0_01</v>
      </c>
      <c r="B25" s="1" t="s">
        <v>635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BaseDamage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3</v>
      </c>
      <c r="L25" s="1">
        <v>2</v>
      </c>
      <c r="O25" s="7" t="str">
        <f t="shared" ca="1" si="25"/>
        <v/>
      </c>
      <c r="S25" s="7" t="str">
        <f t="shared" ca="1" si="26"/>
        <v/>
      </c>
    </row>
    <row r="26" spans="1:26" x14ac:dyDescent="0.3">
      <c r="A26" s="1" t="str">
        <f t="shared" ref="A26:A27" si="27">B26&amp;"_"&amp;TEXT(D26,"00")</f>
        <v>NormalAttackGanfaul_01</v>
      </c>
      <c r="B26" t="s">
        <v>415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BaseDamage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I26" s="1">
        <v>0.92</v>
      </c>
      <c r="O26" s="7" t="str">
        <f t="shared" ref="O26:O27" ca="1" si="28">IF(NOT(ISBLANK(N26)),N26,
IF(ISBLANK(M26),"",
VLOOKUP(M26,OFFSET(INDIRECT("$A:$B"),0,MATCH(M$1&amp;"_Verify",INDIRECT("$1:$1"),0)-1),2,0)
))</f>
        <v/>
      </c>
      <c r="S26" s="7" t="str">
        <f t="shared" ref="S26:S27" ca="1" si="29">IF(NOT(ISBLANK(R26)),R26,
IF(ISBLANK(Q26),"",
VLOOKUP(Q26,OFFSET(INDIRECT("$A:$B"),0,MATCH(Q$1&amp;"_Verify",INDIRECT("$1:$1"),0)-1),2,0)
))</f>
        <v/>
      </c>
    </row>
    <row r="27" spans="1:26" x14ac:dyDescent="0.3">
      <c r="A27" s="1" t="str">
        <f t="shared" si="27"/>
        <v>UltimatePositionBuffGanfaul_01</v>
      </c>
      <c r="B27" s="1" t="s">
        <v>419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PositionBuff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v>4.8</v>
      </c>
      <c r="J27" s="1">
        <v>2</v>
      </c>
      <c r="K27" s="1">
        <v>-0.35</v>
      </c>
      <c r="N27" s="1">
        <v>5</v>
      </c>
      <c r="O27" s="7">
        <f t="shared" ca="1" si="28"/>
        <v>5</v>
      </c>
      <c r="S27" s="7" t="str">
        <f t="shared" ca="1" si="29"/>
        <v/>
      </c>
      <c r="V27" s="1" t="s">
        <v>638</v>
      </c>
    </row>
    <row r="28" spans="1:26" x14ac:dyDescent="0.3">
      <c r="A28" s="1" t="str">
        <f t="shared" ref="A28" si="30">B28&amp;"_"&amp;TEXT(D28,"00")</f>
        <v>UltimateAttackGanfaul_01</v>
      </c>
      <c r="B28" s="1" t="s">
        <v>363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4</v>
      </c>
      <c r="O28" s="7" t="str">
        <f t="shared" ref="O28" ca="1" si="31">IF(NOT(ISBLANK(N28)),N28,
IF(ISBLANK(M28),"",
VLOOKUP(M28,OFFSET(INDIRECT("$A:$B"),0,MATCH(M$1&amp;"_Verify",INDIRECT("$1:$1"),0)-1),2,0)
))</f>
        <v/>
      </c>
      <c r="S28" s="7" t="str">
        <f t="shared" ref="S28" ca="1" si="32">IF(NOT(ISBLANK(R28)),R28,
IF(ISBLANK(Q28),"",
VLOOKUP(Q28,OFFSET(INDIRECT("$A:$B"),0,MATCH(Q$1&amp;"_Verify",INDIRECT("$1:$1"),0)-1),2,0)
))</f>
        <v/>
      </c>
    </row>
    <row r="29" spans="1:26" x14ac:dyDescent="0.3">
      <c r="A29" s="1" t="str">
        <f t="shared" si="0"/>
        <v>NormalAttackYuki_01</v>
      </c>
      <c r="B29" t="s">
        <v>758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(1/0.8)*0.45</f>
        <v>0.5625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ref="A30:A31" si="33">B30&amp;"_"&amp;TEXT(D30,"00")</f>
        <v>UltimateRemoveYuki_01</v>
      </c>
      <c r="B30" t="s">
        <v>759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RemoveColliderHitObject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0.9</v>
      </c>
      <c r="J30" s="1">
        <v>2.2000000000000002</v>
      </c>
      <c r="O30" s="7" t="str">
        <f t="shared" ref="O30:O31" ca="1" si="34">IF(NOT(ISBLANK(N30)),N30,
IF(ISBLANK(M30),"",
VLOOKUP(M30,OFFSET(INDIRECT("$A:$B"),0,MATCH(M$1&amp;"_Verify",INDIRECT("$1:$1"),0)-1),2,0)
))</f>
        <v/>
      </c>
      <c r="R30" s="1">
        <v>0</v>
      </c>
      <c r="S30" s="7">
        <f t="shared" ref="S30:S31" ca="1" si="35">IF(NOT(ISBLANK(R30)),R30,
IF(ISBLANK(Q30),"",
VLOOKUP(Q30,OFFSET(INDIRECT("$A:$B"),0,MATCH(Q$1&amp;"_Verify",INDIRECT("$1:$1"),0)-1),2,0)
))</f>
        <v>0</v>
      </c>
      <c r="W30" s="1" t="s">
        <v>422</v>
      </c>
    </row>
    <row r="31" spans="1:26" x14ac:dyDescent="0.3">
      <c r="A31" s="1" t="str">
        <f t="shared" si="33"/>
        <v>UltimateCreateYuki_01</v>
      </c>
      <c r="B31" t="s">
        <v>760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CreateHitObject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O31" s="7" t="str">
        <f t="shared" ca="1" si="34"/>
        <v/>
      </c>
      <c r="S31" s="7" t="str">
        <f t="shared" ca="1" si="35"/>
        <v/>
      </c>
      <c r="T31" s="1" t="s">
        <v>423</v>
      </c>
    </row>
    <row r="32" spans="1:26" x14ac:dyDescent="0.3">
      <c r="A32" s="1" t="str">
        <f t="shared" ref="A32" si="36">B32&amp;"_"&amp;TEXT(D32,"00")</f>
        <v>UltimateAttackYuki_01</v>
      </c>
      <c r="B32" t="s">
        <v>761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f>(1/0.8)*0.45*1.5</f>
        <v>0.84375</v>
      </c>
      <c r="O32" s="7" t="str">
        <f t="shared" ref="O32" ca="1" si="37">IF(NOT(ISBLANK(N32)),N32,
IF(ISBLANK(M32),"",
VLOOKUP(M32,OFFSET(INDIRECT("$A:$B"),0,MATCH(M$1&amp;"_Verify",INDIRECT("$1:$1"),0)-1),2,0)
))</f>
        <v/>
      </c>
      <c r="S32" s="7" t="str">
        <f t="shared" ref="S32" ca="1" si="38">IF(NOT(ISBLANK(R32)),R32,
IF(ISBLANK(Q32),"",
VLOOKUP(Q32,OFFSET(INDIRECT("$A:$B"),0,MATCH(Q$1&amp;"_Verify",INDIRECT("$1:$1"),0)-1),2,0)
))</f>
        <v/>
      </c>
    </row>
    <row r="33" spans="1:23" x14ac:dyDescent="0.3">
      <c r="A33" s="1" t="str">
        <f t="shared" si="0"/>
        <v>NormalAttackBigBatSuccubus_01</v>
      </c>
      <c r="B33" t="s">
        <v>118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0.23</v>
      </c>
      <c r="O33" s="7" t="str">
        <f t="shared" ca="1" si="1"/>
        <v/>
      </c>
      <c r="S33" s="7" t="str">
        <f t="shared" ca="1" si="2"/>
        <v/>
      </c>
    </row>
    <row r="34" spans="1:23" x14ac:dyDescent="0.3">
      <c r="A34" s="1" t="str">
        <f t="shared" si="0"/>
        <v>UltimateAttackBigBatSuccubus_01</v>
      </c>
      <c r="B34" s="10" t="s">
        <v>573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f>0.23*5*1.4</f>
        <v>1.61</v>
      </c>
      <c r="O34" s="7" t="str">
        <f t="shared" ca="1" si="1"/>
        <v/>
      </c>
      <c r="S34" s="7" t="str">
        <f t="shared" ca="1" si="2"/>
        <v/>
      </c>
    </row>
    <row r="35" spans="1:23" x14ac:dyDescent="0.3">
      <c r="A35" s="1" t="str">
        <f t="shared" si="0"/>
        <v>NormalAttackBei_01</v>
      </c>
      <c r="B35" t="s">
        <v>134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0.35499999999999998</v>
      </c>
      <c r="O35" s="7" t="str">
        <f t="shared" ca="1" si="1"/>
        <v/>
      </c>
      <c r="S35" s="7" t="str">
        <f t="shared" ca="1" si="2"/>
        <v/>
      </c>
    </row>
    <row r="36" spans="1:23" x14ac:dyDescent="0.3">
      <c r="A36" s="1" t="str">
        <f t="shared" ref="A36" si="39">B36&amp;"_"&amp;TEXT(D36,"00")</f>
        <v>NormalAttackJellyFishGirl_01</v>
      </c>
      <c r="B36" s="10" t="s">
        <v>433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0.47</v>
      </c>
      <c r="O36" s="7" t="str">
        <f t="shared" ref="O36" ca="1" si="40">IF(NOT(ISBLANK(N36)),N36,
IF(ISBLANK(M36),"",
VLOOKUP(M36,OFFSET(INDIRECT("$A:$B"),0,MATCH(M$1&amp;"_Verify",INDIRECT("$1:$1"),0)-1),2,0)
))</f>
        <v/>
      </c>
      <c r="S36" s="7" t="str">
        <f t="shared" ref="S36" ca="1" si="41">IF(NOT(ISBLANK(R36)),R36,
IF(ISBLANK(Q36),"",
VLOOKUP(Q36,OFFSET(INDIRECT("$A:$B"),0,MATCH(Q$1&amp;"_Verify",INDIRECT("$1:$1"),0)-1),2,0)
))</f>
        <v/>
      </c>
    </row>
    <row r="37" spans="1:23" x14ac:dyDescent="0.3">
      <c r="A37" s="1" t="str">
        <f t="shared" ref="A37:A38" si="42">B37&amp;"_"&amp;TEXT(D37,"00")</f>
        <v>NormalAttackEarthMage_01</v>
      </c>
      <c r="B37" s="10" t="s">
        <v>434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0.42499999999999999</v>
      </c>
      <c r="O37" s="7" t="str">
        <f t="shared" ref="O37:O38" ca="1" si="43">IF(NOT(ISBLANK(N37)),N37,
IF(ISBLANK(M37),"",
VLOOKUP(M37,OFFSET(INDIRECT("$A:$B"),0,MATCH(M$1&amp;"_Verify",INDIRECT("$1:$1"),0)-1),2,0)
))</f>
        <v/>
      </c>
      <c r="S37" s="7" t="str">
        <f t="shared" ref="S37:S38" ca="1" si="44">IF(NOT(ISBLANK(R37)),R37,
IF(ISBLANK(Q37),"",
VLOOKUP(Q37,OFFSET(INDIRECT("$A:$B"),0,MATCH(Q$1&amp;"_Verify",INDIRECT("$1:$1"),0)-1),2,0)
))</f>
        <v/>
      </c>
    </row>
    <row r="38" spans="1:23" x14ac:dyDescent="0.3">
      <c r="A38" s="1" t="str">
        <f t="shared" si="42"/>
        <v>NormalAttackDynaMob_01</v>
      </c>
      <c r="B38" s="10" t="s">
        <v>436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0.60299999999999998</v>
      </c>
      <c r="O38" s="7" t="str">
        <f t="shared" ca="1" si="43"/>
        <v/>
      </c>
      <c r="S38" s="7" t="str">
        <f t="shared" ca="1" si="44"/>
        <v/>
      </c>
    </row>
    <row r="39" spans="1:23" x14ac:dyDescent="0.3">
      <c r="A39" s="1" t="str">
        <f t="shared" ref="A39" si="45">B39&amp;"_"&amp;TEXT(D39,"00")</f>
        <v>UltimateRangeDynaMob_01</v>
      </c>
      <c r="B39" s="10" t="s">
        <v>1042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AddAttackRange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5.6</v>
      </c>
      <c r="J39" s="1">
        <v>1.7</v>
      </c>
      <c r="O39" s="7" t="str">
        <f t="shared" ref="O39" ca="1" si="46">IF(NOT(ISBLANK(N39)),N39,
IF(ISBLANK(M39),"",
VLOOKUP(M39,OFFSET(INDIRECT("$A:$B"),0,MATCH(M$1&amp;"_Verify",INDIRECT("$1:$1"),0)-1),2,0)
))</f>
        <v/>
      </c>
      <c r="S39" s="7" t="str">
        <f t="shared" ref="S39" ca="1" si="47">IF(NOT(ISBLANK(R39)),R39,
IF(ISBLANK(Q39),"",
VLOOKUP(Q39,OFFSET(INDIRECT("$A:$B"),0,MATCH(Q$1&amp;"_Verify",INDIRECT("$1:$1"),0)-1),2,0)
))</f>
        <v/>
      </c>
      <c r="W39" s="1" t="s">
        <v>1044</v>
      </c>
    </row>
    <row r="40" spans="1:23" x14ac:dyDescent="0.3">
      <c r="A40" s="1" t="str">
        <f t="shared" ref="A40:A56" si="48">B40&amp;"_"&amp;TEXT(D40,"00")</f>
        <v>NormalAttackPreSciFiWarrior_01</v>
      </c>
      <c r="B40" s="10" t="s">
        <v>776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0.79500000000000004</v>
      </c>
      <c r="O40" s="7" t="str">
        <f t="shared" ref="O40:O56" ca="1" si="49">IF(NOT(ISBLANK(N40)),N40,
IF(ISBLANK(M40),"",
VLOOKUP(M40,OFFSET(INDIRECT("$A:$B"),0,MATCH(M$1&amp;"_Verify",INDIRECT("$1:$1"),0)-1),2,0)
))</f>
        <v/>
      </c>
      <c r="S40" s="7" t="str">
        <f t="shared" ref="S40:S56" ca="1" si="50">IF(NOT(ISBLANK(R40)),R40,
IF(ISBLANK(Q40),"",
VLOOKUP(Q40,OFFSET(INDIRECT("$A:$B"),0,MATCH(Q$1&amp;"_Verify",INDIRECT("$1:$1"),0)-1),2,0)
))</f>
        <v/>
      </c>
    </row>
    <row r="41" spans="1:23" x14ac:dyDescent="0.3">
      <c r="A41" s="1" t="str">
        <f t="shared" ref="A41:A42" si="51">B41&amp;"_"&amp;TEXT(D41,"00")</f>
        <v>NormalAttackSciFiWarrior_01</v>
      </c>
      <c r="B41" s="10" t="s">
        <v>438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1.45</v>
      </c>
      <c r="O41" s="7" t="str">
        <f t="shared" ref="O41:O42" ca="1" si="52">IF(NOT(ISBLANK(N41)),N41,
IF(ISBLANK(M41),"",
VLOOKUP(M41,OFFSET(INDIRECT("$A:$B"),0,MATCH(M$1&amp;"_Verify",INDIRECT("$1:$1"),0)-1),2,0)
))</f>
        <v/>
      </c>
      <c r="S41" s="7" t="str">
        <f t="shared" ref="S41:S42" ca="1" si="53">IF(NOT(ISBLANK(R41)),R41,
IF(ISBLANK(Q41),"",
VLOOKUP(Q41,OFFSET(INDIRECT("$A:$B"),0,MATCH(Q$1&amp;"_Verify",INDIRECT("$1:$1"),0)-1),2,0)
))</f>
        <v/>
      </c>
    </row>
    <row r="42" spans="1:23" x14ac:dyDescent="0.3">
      <c r="A42" s="1" t="str">
        <f t="shared" si="51"/>
        <v>ChangeAttackStateSciFiWarrior_01</v>
      </c>
      <c r="B42" s="10" t="s">
        <v>975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ChangeAttackState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N42" s="1">
        <v>3</v>
      </c>
      <c r="O42" s="7">
        <f t="shared" ca="1" si="52"/>
        <v>3</v>
      </c>
      <c r="R42" s="1">
        <v>1</v>
      </c>
      <c r="S42" s="7">
        <f t="shared" ca="1" si="53"/>
        <v>1</v>
      </c>
      <c r="T42" s="1" t="s">
        <v>968</v>
      </c>
      <c r="U42" s="1" t="s">
        <v>977</v>
      </c>
    </row>
    <row r="43" spans="1:23" x14ac:dyDescent="0.3">
      <c r="A43" s="1" t="str">
        <f t="shared" ref="A43" si="54">B43&amp;"_"&amp;TEXT(D43,"00")</f>
        <v>LP_ContainerSciFiWarriorCharging_01</v>
      </c>
      <c r="B43" s="10" t="s">
        <v>980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DefaultContainer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-1</v>
      </c>
      <c r="O43" s="7" t="str">
        <f t="shared" ref="O43" ca="1" si="55">IF(NOT(ISBLANK(N43)),N43,
IF(ISBLANK(M43),"",
VLOOKUP(M43,OFFSET(INDIRECT("$A:$B"),0,MATCH(M$1&amp;"_Verify",INDIRECT("$1:$1"),0)-1),2,0)
))</f>
        <v/>
      </c>
      <c r="S43" s="7" t="str">
        <f t="shared" ref="S43" ca="1" si="56">IF(NOT(ISBLANK(R43)),R43,
IF(ISBLANK(Q43),"",
VLOOKUP(Q43,OFFSET(INDIRECT("$A:$B"),0,MATCH(Q$1&amp;"_Verify",INDIRECT("$1:$1"),0)-1),2,0)
))</f>
        <v/>
      </c>
      <c r="T43" s="1" t="s">
        <v>977</v>
      </c>
    </row>
    <row r="44" spans="1:23" x14ac:dyDescent="0.3">
      <c r="A44" s="1" t="str">
        <f t="shared" si="48"/>
        <v>NormalAttackChaosElemental_01</v>
      </c>
      <c r="B44" s="10" t="s">
        <v>443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0.88800000000000001</v>
      </c>
      <c r="O44" s="7" t="str">
        <f t="shared" ca="1" si="49"/>
        <v/>
      </c>
      <c r="S44" s="7" t="str">
        <f t="shared" ca="1" si="50"/>
        <v/>
      </c>
    </row>
    <row r="45" spans="1:23" x14ac:dyDescent="0.3">
      <c r="A45" s="1" t="str">
        <f t="shared" ref="A45:A47" si="57">B45&amp;"_"&amp;TEXT(D45,"00")</f>
        <v>NormalAttackSecondChaosElemental_01</v>
      </c>
      <c r="B45" s="10" t="s">
        <v>653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0.57499999999999996</v>
      </c>
      <c r="O45" s="7" t="str">
        <f t="shared" ref="O45:O47" ca="1" si="58">IF(NOT(ISBLANK(N45)),N45,
IF(ISBLANK(M45),"",
VLOOKUP(M45,OFFSET(INDIRECT("$A:$B"),0,MATCH(M$1&amp;"_Verify",INDIRECT("$1:$1"),0)-1),2,0)
))</f>
        <v/>
      </c>
      <c r="S45" s="7" t="str">
        <f t="shared" ref="S45:S47" ca="1" si="59">IF(NOT(ISBLANK(R45)),R45,
IF(ISBLANK(Q45),"",
VLOOKUP(Q45,OFFSET(INDIRECT("$A:$B"),0,MATCH(Q$1&amp;"_Verify",INDIRECT("$1:$1"),0)-1),2,0)
))</f>
        <v/>
      </c>
    </row>
    <row r="46" spans="1:23" x14ac:dyDescent="0.3">
      <c r="A46" s="1" t="str">
        <f t="shared" si="57"/>
        <v>UltimateChargingChaosElemental_01</v>
      </c>
      <c r="B46" s="10" t="s">
        <v>1027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ChargingAction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1.8</v>
      </c>
      <c r="N46" s="1">
        <v>1</v>
      </c>
      <c r="O46" s="7">
        <f t="shared" ca="1" si="58"/>
        <v>1</v>
      </c>
      <c r="S46" s="7" t="str">
        <f t="shared" ca="1" si="59"/>
        <v/>
      </c>
      <c r="T46" s="1" t="s">
        <v>1028</v>
      </c>
      <c r="V46" s="1" t="s">
        <v>1030</v>
      </c>
    </row>
    <row r="47" spans="1:23" x14ac:dyDescent="0.3">
      <c r="A47" s="1" t="str">
        <f t="shared" si="57"/>
        <v>UltimateAttackChaosElemental_01</v>
      </c>
      <c r="B47" s="10" t="s">
        <v>1031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3.12</v>
      </c>
      <c r="O47" s="7" t="str">
        <f t="shared" ca="1" si="58"/>
        <v/>
      </c>
      <c r="S47" s="7" t="str">
        <f t="shared" ca="1" si="59"/>
        <v/>
      </c>
    </row>
    <row r="48" spans="1:23" x14ac:dyDescent="0.3">
      <c r="A48" s="1" t="str">
        <f t="shared" si="48"/>
        <v>NormalAttackSuperHero_01</v>
      </c>
      <c r="B48" s="10" t="s">
        <v>444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0.35199999999999998</v>
      </c>
      <c r="O48" s="7" t="str">
        <f t="shared" ca="1" si="49"/>
        <v/>
      </c>
      <c r="S48" s="7" t="str">
        <f t="shared" ca="1" si="50"/>
        <v/>
      </c>
    </row>
    <row r="49" spans="1:23" x14ac:dyDescent="0.3">
      <c r="A49" s="1" t="str">
        <f t="shared" si="48"/>
        <v>NormalAttackMeryl_01</v>
      </c>
      <c r="B49" s="10" t="s">
        <v>445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1.03</v>
      </c>
      <c r="O49" s="7" t="str">
        <f t="shared" ca="1" si="49"/>
        <v/>
      </c>
      <c r="S49" s="7" t="str">
        <f t="shared" ca="1" si="50"/>
        <v/>
      </c>
    </row>
    <row r="50" spans="1:23" x14ac:dyDescent="0.3">
      <c r="A50" s="1" t="str">
        <f t="shared" ref="A50" si="60">B50&amp;"_"&amp;TEXT(D50,"00")</f>
        <v>HealSpOnDamageMeryl_01</v>
      </c>
      <c r="B50" s="10" t="s">
        <v>803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HealSpOnDamage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-1</v>
      </c>
      <c r="J50" s="1">
        <v>1</v>
      </c>
      <c r="N50" s="1">
        <v>1</v>
      </c>
      <c r="O50" s="7">
        <f t="shared" ref="O50" ca="1" si="61">IF(NOT(ISBLANK(N50)),N50,
IF(ISBLANK(M50),"",
VLOOKUP(M50,OFFSET(INDIRECT("$A:$B"),0,MATCH(M$1&amp;"_Verify",INDIRECT("$1:$1"),0)-1),2,0)
))</f>
        <v>1</v>
      </c>
      <c r="S50" s="7" t="str">
        <f t="shared" ref="S50" ca="1" si="62">IF(NOT(ISBLANK(R50)),R50,
IF(ISBLANK(Q50),"",
VLOOKUP(Q50,OFFSET(INDIRECT("$A:$B"),0,MATCH(Q$1&amp;"_Verify",INDIRECT("$1:$1"),0)-1),2,0)
))</f>
        <v/>
      </c>
    </row>
    <row r="51" spans="1:23" x14ac:dyDescent="0.3">
      <c r="A51" s="1" t="str">
        <f t="shared" ref="A51:A52" si="63">B51&amp;"_"&amp;TEXT(D51,"00")</f>
        <v>TimeSlowMeryl_01</v>
      </c>
      <c r="B51" s="10" t="s">
        <v>714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TimeSlow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4.7</v>
      </c>
      <c r="J51" s="1">
        <v>0.4</v>
      </c>
      <c r="O51" s="7" t="str">
        <f t="shared" ref="O51:O52" ca="1" si="64">IF(NOT(ISBLANK(N51)),N51,
IF(ISBLANK(M51),"",
VLOOKUP(M51,OFFSET(INDIRECT("$A:$B"),0,MATCH(M$1&amp;"_Verify",INDIRECT("$1:$1"),0)-1),2,0)
))</f>
        <v/>
      </c>
      <c r="S51" s="7" t="str">
        <f t="shared" ref="S51:S52" ca="1" si="65">IF(NOT(ISBLANK(R51)),R51,
IF(ISBLANK(Q51),"",
VLOOKUP(Q51,OFFSET(INDIRECT("$A:$B"),0,MATCH(Q$1&amp;"_Verify",INDIRECT("$1:$1"),0)-1),2,0)
))</f>
        <v/>
      </c>
    </row>
    <row r="52" spans="1:23" x14ac:dyDescent="0.3">
      <c r="A52" s="1" t="str">
        <f t="shared" si="63"/>
        <v>MoveSpeedUpMeryl_01</v>
      </c>
      <c r="B52" s="1" t="s">
        <v>715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ChangeActorStatus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f>I51*J51</f>
        <v>1.8800000000000001</v>
      </c>
      <c r="J52" s="1">
        <v>1</v>
      </c>
      <c r="M52" s="1" t="s">
        <v>548</v>
      </c>
      <c r="O52" s="7">
        <f t="shared" ca="1" si="64"/>
        <v>5</v>
      </c>
      <c r="S52" s="7" t="str">
        <f t="shared" ca="1" si="65"/>
        <v/>
      </c>
      <c r="W52" s="1" t="s">
        <v>718</v>
      </c>
    </row>
    <row r="53" spans="1:23" x14ac:dyDescent="0.3">
      <c r="A53" s="1" t="str">
        <f t="shared" ref="A53" si="66">B53&amp;"_"&amp;TEXT(D53,"00")</f>
        <v>LP_AtkUpOnFoeMaxHpMeryl_01</v>
      </c>
      <c r="B53" s="1" t="s">
        <v>792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AddAttackByHp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-1</v>
      </c>
      <c r="J53" s="1">
        <v>0.65</v>
      </c>
      <c r="N53" s="1">
        <v>2</v>
      </c>
      <c r="O53" s="7">
        <f t="shared" ref="O53" ca="1" si="67">IF(NOT(ISBLANK(N53)),N53,
IF(ISBLANK(M53),"",
VLOOKUP(M53,OFFSET(INDIRECT("$A:$B"),0,MATCH(M$1&amp;"_Verify",INDIRECT("$1:$1"),0)-1),2,0)
))</f>
        <v>2</v>
      </c>
      <c r="S53" s="7" t="str">
        <f t="shared" ref="S53" ca="1" si="68">IF(NOT(ISBLANK(R53)),R53,
IF(ISBLANK(Q53),"",
VLOOKUP(Q53,OFFSET(INDIRECT("$A:$B"),0,MATCH(Q$1&amp;"_Verify",INDIRECT("$1:$1"),0)-1),2,0)
))</f>
        <v/>
      </c>
    </row>
    <row r="54" spans="1:23" x14ac:dyDescent="0.3">
      <c r="A54" s="1" t="str">
        <f t="shared" si="48"/>
        <v>NormalAttackGreekWarrior_01</v>
      </c>
      <c r="B54" s="10" t="s">
        <v>446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1.1000000000000001</v>
      </c>
      <c r="O54" s="7" t="str">
        <f t="shared" ca="1" si="49"/>
        <v/>
      </c>
      <c r="R54" s="1">
        <v>1</v>
      </c>
      <c r="S54" s="7">
        <f t="shared" ca="1" si="50"/>
        <v>1</v>
      </c>
    </row>
    <row r="55" spans="1:23" x14ac:dyDescent="0.3">
      <c r="A55" s="1" t="str">
        <f t="shared" si="48"/>
        <v>IgnoreEvadeVisualGreekWarrior_01</v>
      </c>
      <c r="B55" s="10" t="s">
        <v>970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IgnoreEvadeVisual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-1</v>
      </c>
      <c r="K55" s="1">
        <v>0.56999999999999995</v>
      </c>
      <c r="O55" s="7" t="str">
        <f t="shared" ca="1" si="49"/>
        <v/>
      </c>
      <c r="S55" s="7" t="str">
        <f t="shared" ca="1" si="50"/>
        <v/>
      </c>
    </row>
    <row r="56" spans="1:23" x14ac:dyDescent="0.3">
      <c r="A56" s="1" t="str">
        <f t="shared" si="48"/>
        <v>UltimateImmortalGreekWarrior_01</v>
      </c>
      <c r="B56" s="10" t="s">
        <v>1035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ImmortalWill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7.2</v>
      </c>
      <c r="N56" s="1">
        <v>1</v>
      </c>
      <c r="O56" s="7">
        <f t="shared" ca="1" si="49"/>
        <v>1</v>
      </c>
      <c r="S56" s="7" t="str">
        <f t="shared" ca="1" si="50"/>
        <v/>
      </c>
    </row>
    <row r="57" spans="1:23" x14ac:dyDescent="0.3">
      <c r="A57" s="1" t="str">
        <f t="shared" ref="A57:A60" si="69">B57&amp;"_"&amp;TEXT(D57,"00")</f>
        <v>NormalAttackAkai_01</v>
      </c>
      <c r="B57" s="10" t="s">
        <v>447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0.39500000000000002</v>
      </c>
      <c r="O57" s="7" t="str">
        <f t="shared" ref="O57:O60" ca="1" si="70">IF(NOT(ISBLANK(N57)),N57,
IF(ISBLANK(M57),"",
VLOOKUP(M57,OFFSET(INDIRECT("$A:$B"),0,MATCH(M$1&amp;"_Verify",INDIRECT("$1:$1"),0)-1),2,0)
))</f>
        <v/>
      </c>
      <c r="S57" s="7" t="str">
        <f t="shared" ref="S57:S60" ca="1" si="71">IF(NOT(ISBLANK(R57)),R57,
IF(ISBLANK(Q57),"",
VLOOKUP(Q57,OFFSET(INDIRECT("$A:$B"),0,MATCH(Q$1&amp;"_Verify",INDIRECT("$1:$1"),0)-1),2,0)
))</f>
        <v/>
      </c>
    </row>
    <row r="58" spans="1:23" x14ac:dyDescent="0.3">
      <c r="A58" s="1" t="str">
        <f t="shared" ref="A58" si="72">B58&amp;"_"&amp;TEXT(D58,"00")</f>
        <v>LP_ArcFormAkai_01</v>
      </c>
      <c r="B58" s="10" t="s">
        <v>662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ArcFormHitObject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0.1</v>
      </c>
      <c r="N58" s="1">
        <v>4</v>
      </c>
      <c r="O58" s="7">
        <f t="shared" ref="O58" ca="1" si="73">IF(NOT(ISBLANK(N58)),N58,
IF(ISBLANK(M58),"",
VLOOKUP(M58,OFFSET(INDIRECT("$A:$B"),0,MATCH(M$1&amp;"_Verify",INDIRECT("$1:$1"),0)-1),2,0)
))</f>
        <v>4</v>
      </c>
      <c r="S58" s="7" t="str">
        <f t="shared" ref="S58" ca="1" si="74">IF(NOT(ISBLANK(R58)),R58,
IF(ISBLANK(Q58),"",
VLOOKUP(Q58,OFFSET(INDIRECT("$A:$B"),0,MATCH(Q$1&amp;"_Verify",INDIRECT("$1:$1"),0)-1),2,0)
))</f>
        <v/>
      </c>
    </row>
    <row r="59" spans="1:23" x14ac:dyDescent="0.3">
      <c r="A59" s="1" t="str">
        <f t="shared" si="69"/>
        <v>NormalAttackYuka_01</v>
      </c>
      <c r="B59" s="10" t="s">
        <v>449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0.57999999999999996</v>
      </c>
      <c r="O59" s="7" t="str">
        <f t="shared" ca="1" si="70"/>
        <v/>
      </c>
      <c r="S59" s="7" t="str">
        <f t="shared" ca="1" si="71"/>
        <v/>
      </c>
    </row>
    <row r="60" spans="1:23" x14ac:dyDescent="0.3">
      <c r="A60" s="1" t="str">
        <f t="shared" si="69"/>
        <v>NormalAttackSteampunkRobot_01</v>
      </c>
      <c r="B60" s="10" t="s">
        <v>451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0.38200000000000001</v>
      </c>
      <c r="O60" s="7" t="str">
        <f t="shared" ca="1" si="70"/>
        <v/>
      </c>
      <c r="S60" s="7" t="str">
        <f t="shared" ca="1" si="71"/>
        <v/>
      </c>
    </row>
    <row r="61" spans="1:23" x14ac:dyDescent="0.3">
      <c r="A61" s="1" t="str">
        <f t="shared" ref="A61" si="75">B61&amp;"_"&amp;TEXT(D61,"00")</f>
        <v>CallHealSpSteampunkRobot_01</v>
      </c>
      <c r="B61" s="10" t="s">
        <v>689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CallAffectorValue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-1</v>
      </c>
      <c r="O61" s="7" t="str">
        <f t="shared" ref="O61" ca="1" si="76">IF(NOT(ISBLANK(N61)),N61,
IF(ISBLANK(M61),"",
VLOOKUP(M61,OFFSET(INDIRECT("$A:$B"),0,MATCH(M$1&amp;"_Verify",INDIRECT("$1:$1"),0)-1),2,0)
))</f>
        <v/>
      </c>
      <c r="R61" s="1">
        <v>1</v>
      </c>
      <c r="S61" s="7">
        <f t="shared" ref="S61" ca="1" si="77">IF(NOT(ISBLANK(R61)),R61,
IF(ISBLANK(Q61),"",
VLOOKUP(Q61,OFFSET(INDIRECT("$A:$B"),0,MATCH(Q$1&amp;"_Verify",INDIRECT("$1:$1"),0)-1),2,0)
))</f>
        <v>1</v>
      </c>
      <c r="U61" s="1" t="s">
        <v>695</v>
      </c>
    </row>
    <row r="62" spans="1:23" x14ac:dyDescent="0.3">
      <c r="A62" s="1" t="str">
        <f t="shared" ref="A62" si="78">B62&amp;"_"&amp;TEXT(D62,"00")</f>
        <v>CallHealSpSteampunkRobot_HealSp_01</v>
      </c>
      <c r="B62" s="10" t="s">
        <v>692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Heal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K62" s="1">
        <v>1</v>
      </c>
      <c r="N62" s="1">
        <v>1</v>
      </c>
      <c r="O62" s="7">
        <f t="shared" ref="O62" ca="1" si="79">IF(NOT(ISBLANK(N62)),N62,
IF(ISBLANK(M62),"",
VLOOKUP(M62,OFFSET(INDIRECT("$A:$B"),0,MATCH(M$1&amp;"_Verify",INDIRECT("$1:$1"),0)-1),2,0)
))</f>
        <v>1</v>
      </c>
      <c r="S62" s="7" t="str">
        <f t="shared" ref="S62" ca="1" si="80">IF(NOT(ISBLANK(R62)),R62,
IF(ISBLANK(Q62),"",
VLOOKUP(Q62,OFFSET(INDIRECT("$A:$B"),0,MATCH(Q$1&amp;"_Verify",INDIRECT("$1:$1"),0)-1),2,0)
))</f>
        <v/>
      </c>
    </row>
    <row r="63" spans="1:23" x14ac:dyDescent="0.3">
      <c r="A63" s="1" t="str">
        <f t="shared" ref="A63:A109" si="81">B63&amp;"_"&amp;TEXT(D63,"00")</f>
        <v>NormalAttackKachujin_01</v>
      </c>
      <c r="B63" s="10" t="s">
        <v>453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BaseDamage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0.82499999999999996</v>
      </c>
      <c r="O63" s="7" t="str">
        <f t="shared" ref="O63:O109" ca="1" si="82">IF(NOT(ISBLANK(N63)),N63,
IF(ISBLANK(M63),"",
VLOOKUP(M63,OFFSET(INDIRECT("$A:$B"),0,MATCH(M$1&amp;"_Verify",INDIRECT("$1:$1"),0)-1),2,0)
))</f>
        <v/>
      </c>
      <c r="S63" s="7" t="str">
        <f t="shared" ref="S63:S109" ca="1" si="83">IF(NOT(ISBLANK(R63)),R63,
IF(ISBLANK(Q63),"",
VLOOKUP(Q63,OFFSET(INDIRECT("$A:$B"),0,MATCH(Q$1&amp;"_Verify",INDIRECT("$1:$1"),0)-1),2,0)
))</f>
        <v/>
      </c>
    </row>
    <row r="64" spans="1:23" x14ac:dyDescent="0.3">
      <c r="A64" s="1" t="str">
        <f t="shared" ref="A64" si="84">B64&amp;"_"&amp;TEXT(D64,"00")</f>
        <v>UltimateLifeTimeKachujin_01</v>
      </c>
      <c r="B64" s="10" t="s">
        <v>1049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LifeTimeHitObject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3.9</v>
      </c>
      <c r="J64" s="1">
        <v>2.6</v>
      </c>
      <c r="O64" s="7" t="str">
        <f t="shared" ref="O64" ca="1" si="85">IF(NOT(ISBLANK(N64)),N64,
IF(ISBLANK(M64),"",
VLOOKUP(M64,OFFSET(INDIRECT("$A:$B"),0,MATCH(M$1&amp;"_Verify",INDIRECT("$1:$1"),0)-1),2,0)
))</f>
        <v/>
      </c>
      <c r="S64" s="7" t="str">
        <f t="shared" ref="S64" ca="1" si="86">IF(NOT(ISBLANK(R64)),R64,
IF(ISBLANK(Q64),"",
VLOOKUP(Q64,OFFSET(INDIRECT("$A:$B"),0,MATCH(Q$1&amp;"_Verify",INDIRECT("$1:$1"),0)-1),2,0)
))</f>
        <v/>
      </c>
      <c r="W64" s="1" t="s">
        <v>1051</v>
      </c>
    </row>
    <row r="65" spans="1:23" x14ac:dyDescent="0.3">
      <c r="A65" s="1" t="str">
        <f t="shared" si="81"/>
        <v>NormalAttackMedea_01</v>
      </c>
      <c r="B65" s="10" t="s">
        <v>454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BaseDamage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0.46899999999999997</v>
      </c>
      <c r="O65" s="7" t="str">
        <f t="shared" ca="1" si="82"/>
        <v/>
      </c>
      <c r="S65" s="7" t="str">
        <f t="shared" ca="1" si="83"/>
        <v/>
      </c>
    </row>
    <row r="66" spans="1:23" x14ac:dyDescent="0.3">
      <c r="A66" s="1" t="str">
        <f t="shared" si="81"/>
        <v>NormalAttackLola_01</v>
      </c>
      <c r="B66" s="10" t="s">
        <v>455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BaseDamage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0.57499999999999996</v>
      </c>
      <c r="O66" s="7" t="str">
        <f t="shared" ca="1" si="82"/>
        <v/>
      </c>
      <c r="S66" s="7" t="str">
        <f t="shared" ca="1" si="83"/>
        <v/>
      </c>
    </row>
    <row r="67" spans="1:23" x14ac:dyDescent="0.3">
      <c r="A67" s="1" t="str">
        <f t="shared" si="81"/>
        <v>NormalAttackRockElemental_01</v>
      </c>
      <c r="B67" s="10" t="s">
        <v>456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BaseDamage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0.88500000000000001</v>
      </c>
      <c r="O67" s="7" t="str">
        <f t="shared" ca="1" si="82"/>
        <v/>
      </c>
      <c r="S67" s="7" t="str">
        <f t="shared" ca="1" si="83"/>
        <v/>
      </c>
    </row>
    <row r="68" spans="1:23" x14ac:dyDescent="0.3">
      <c r="A68" s="1" t="str">
        <f t="shared" si="81"/>
        <v>ChangeAttackStateRockElemental_01</v>
      </c>
      <c r="B68" s="10" t="s">
        <v>967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ChangeAttackStateByTime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J68" s="1">
        <v>1.2</v>
      </c>
      <c r="O68" s="7" t="str">
        <f t="shared" ca="1" si="82"/>
        <v/>
      </c>
      <c r="S68" s="7" t="str">
        <f t="shared" ca="1" si="83"/>
        <v/>
      </c>
      <c r="T68" s="1" t="s">
        <v>968</v>
      </c>
    </row>
    <row r="69" spans="1:23" x14ac:dyDescent="0.3">
      <c r="A69" s="1" t="str">
        <f t="shared" si="81"/>
        <v>NormalAttackSoldier_01</v>
      </c>
      <c r="B69" s="10" t="s">
        <v>457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BaseDamage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0.71499999999999997</v>
      </c>
      <c r="O69" s="7" t="str">
        <f t="shared" ca="1" si="82"/>
        <v/>
      </c>
      <c r="S69" s="7" t="str">
        <f t="shared" ca="1" si="83"/>
        <v/>
      </c>
    </row>
    <row r="70" spans="1:23" x14ac:dyDescent="0.3">
      <c r="A70" s="1" t="str">
        <f t="shared" ref="A70" si="87">B70&amp;"_"&amp;TEXT(D70,"00")</f>
        <v>UltimateOnMoveBuffSoldier_01</v>
      </c>
      <c r="B70" s="10" t="s">
        <v>1016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OnMove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9.5</v>
      </c>
      <c r="L70" s="1">
        <v>0.8</v>
      </c>
      <c r="O70" s="7" t="str">
        <f t="shared" ref="O70" ca="1" si="88">IF(NOT(ISBLANK(N70)),N70,
IF(ISBLANK(M70),"",
VLOOKUP(M70,OFFSET(INDIRECT("$A:$B"),0,MATCH(M$1&amp;"_Verify",INDIRECT("$1:$1"),0)-1),2,0)
))</f>
        <v/>
      </c>
      <c r="S70" s="7" t="str">
        <f t="shared" ref="S70" ca="1" si="89">IF(NOT(ISBLANK(R70)),R70,
IF(ISBLANK(Q70),"",
VLOOKUP(Q70,OFFSET(INDIRECT("$A:$B"),0,MATCH(Q$1&amp;"_Verify",INDIRECT("$1:$1"),0)-1),2,0)
))</f>
        <v/>
      </c>
      <c r="U70" s="1" t="s">
        <v>1021</v>
      </c>
      <c r="V70" s="1" t="s">
        <v>1018</v>
      </c>
      <c r="W70" s="1" t="s">
        <v>1019</v>
      </c>
    </row>
    <row r="71" spans="1:23" x14ac:dyDescent="0.3">
      <c r="A71" s="1" t="str">
        <f t="shared" si="81"/>
        <v>NormalAttackDualWarrior_01</v>
      </c>
      <c r="B71" s="10" t="s">
        <v>458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BaseDamage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0.753</v>
      </c>
      <c r="O71" s="7" t="str">
        <f t="shared" ca="1" si="82"/>
        <v/>
      </c>
      <c r="S71" s="7" t="str">
        <f t="shared" ca="1" si="83"/>
        <v/>
      </c>
    </row>
    <row r="72" spans="1:23" x14ac:dyDescent="0.3">
      <c r="A72" s="1" t="str">
        <f t="shared" si="81"/>
        <v>UltimatePositionBuffDualWarrior_01</v>
      </c>
      <c r="B72" s="10" t="s">
        <v>1011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PositionBuff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7.2</v>
      </c>
      <c r="J72" s="1">
        <v>4.5</v>
      </c>
      <c r="L72" s="1">
        <v>0.5</v>
      </c>
      <c r="O72" s="7" t="str">
        <f t="shared" ca="1" si="82"/>
        <v/>
      </c>
      <c r="P72" s="1">
        <v>3</v>
      </c>
      <c r="S72" s="7" t="str">
        <f t="shared" ca="1" si="83"/>
        <v/>
      </c>
      <c r="V72" s="1" t="s">
        <v>1012</v>
      </c>
    </row>
    <row r="73" spans="1:23" x14ac:dyDescent="0.3">
      <c r="A73" s="1" t="str">
        <f t="shared" si="81"/>
        <v>NormalAttackPreGloryArmor_01</v>
      </c>
      <c r="B73" s="10" t="s">
        <v>654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BaseDamage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I73" s="1">
        <v>0.48</v>
      </c>
      <c r="O73" s="7" t="str">
        <f t="shared" ca="1" si="82"/>
        <v/>
      </c>
      <c r="S73" s="7" t="str">
        <f t="shared" ca="1" si="83"/>
        <v/>
      </c>
    </row>
    <row r="74" spans="1:23" x14ac:dyDescent="0.3">
      <c r="A74" s="1" t="str">
        <f t="shared" ref="A74" si="90">B74&amp;"_"&amp;TEXT(D74,"00")</f>
        <v>NormalAttackGloryArmor_01</v>
      </c>
      <c r="B74" s="10" t="s">
        <v>655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BaseDamage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1.385</v>
      </c>
      <c r="O74" s="7" t="str">
        <f t="shared" ref="O74" ca="1" si="91">IF(NOT(ISBLANK(N74)),N74,
IF(ISBLANK(M74),"",
VLOOKUP(M74,OFFSET(INDIRECT("$A:$B"),0,MATCH(M$1&amp;"_Verify",INDIRECT("$1:$1"),0)-1),2,0)
))</f>
        <v/>
      </c>
      <c r="S74" s="7" t="str">
        <f t="shared" ref="S74" ca="1" si="92">IF(NOT(ISBLANK(R74)),R74,
IF(ISBLANK(Q74),"",
VLOOKUP(Q74,OFFSET(INDIRECT("$A:$B"),0,MATCH(Q$1&amp;"_Verify",INDIRECT("$1:$1"),0)-1),2,0)
))</f>
        <v/>
      </c>
    </row>
    <row r="75" spans="1:23" x14ac:dyDescent="0.3">
      <c r="A75" s="1" t="str">
        <f t="shared" si="81"/>
        <v>NormalAttackRpgKnight_01</v>
      </c>
      <c r="B75" s="10" t="s">
        <v>459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BaseDamage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1.024</v>
      </c>
      <c r="O75" s="7" t="str">
        <f t="shared" ca="1" si="82"/>
        <v/>
      </c>
      <c r="S75" s="7" t="str">
        <f t="shared" ca="1" si="83"/>
        <v/>
      </c>
    </row>
    <row r="76" spans="1:23" x14ac:dyDescent="0.3">
      <c r="A76" s="1" t="str">
        <f t="shared" ref="A76" si="93">B76&amp;"_"&amp;TEXT(D76,"00")</f>
        <v>NormalAttackCreateRpgKnight_01</v>
      </c>
      <c r="B76" s="10" t="s">
        <v>672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CreateHitObject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N76" s="1">
        <v>1</v>
      </c>
      <c r="O76" s="7">
        <f t="shared" ref="O76" ca="1" si="94">IF(NOT(ISBLANK(N76)),N76,
IF(ISBLANK(M76),"",
VLOOKUP(M76,OFFSET(INDIRECT("$A:$B"),0,MATCH(M$1&amp;"_Verify",INDIRECT("$1:$1"),0)-1),2,0)
))</f>
        <v>1</v>
      </c>
      <c r="P76" s="1">
        <v>1</v>
      </c>
      <c r="S76" s="7" t="str">
        <f t="shared" ref="S76" ca="1" si="95">IF(NOT(ISBLANK(R76)),R76,
IF(ISBLANK(Q76),"",
VLOOKUP(Q76,OFFSET(INDIRECT("$A:$B"),0,MATCH(Q$1&amp;"_Verify",INDIRECT("$1:$1"),0)-1),2,0)
))</f>
        <v/>
      </c>
      <c r="T76" s="1" t="s">
        <v>673</v>
      </c>
    </row>
    <row r="77" spans="1:23" x14ac:dyDescent="0.3">
      <c r="A77" s="1" t="str">
        <f t="shared" ref="A77:A78" si="96">B77&amp;"_"&amp;TEXT(D77,"00")</f>
        <v>NormalAttackPostRpgKnight_01</v>
      </c>
      <c r="B77" s="10" t="s">
        <v>671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BaseDamage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0.38</v>
      </c>
      <c r="O77" s="7" t="str">
        <f t="shared" ref="O77:O78" ca="1" si="97">IF(NOT(ISBLANK(N77)),N77,
IF(ISBLANK(M77),"",
VLOOKUP(M77,OFFSET(INDIRECT("$A:$B"),0,MATCH(M$1&amp;"_Verify",INDIRECT("$1:$1"),0)-1),2,0)
))</f>
        <v/>
      </c>
      <c r="S77" s="7" t="str">
        <f t="shared" ref="S77:S78" ca="1" si="98">IF(NOT(ISBLANK(R77)),R77,
IF(ISBLANK(Q77),"",
VLOOKUP(Q77,OFFSET(INDIRECT("$A:$B"),0,MATCH(Q$1&amp;"_Verify",INDIRECT("$1:$1"),0)-1),2,0)
))</f>
        <v/>
      </c>
    </row>
    <row r="78" spans="1:23" x14ac:dyDescent="0.3">
      <c r="A78" s="1" t="str">
        <f t="shared" si="96"/>
        <v>UltimateRemoveRpgKnight_01</v>
      </c>
      <c r="B78" s="10" t="s">
        <v>1008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RemoveColliderHitObject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10</v>
      </c>
      <c r="J78" s="1">
        <v>2</v>
      </c>
      <c r="O78" s="7" t="str">
        <f t="shared" ca="1" si="97"/>
        <v/>
      </c>
      <c r="P78" s="1">
        <v>1</v>
      </c>
      <c r="R78" s="1">
        <v>1</v>
      </c>
      <c r="S78" s="7">
        <f t="shared" ca="1" si="98"/>
        <v>1</v>
      </c>
      <c r="W78" s="1" t="s">
        <v>1009</v>
      </c>
    </row>
    <row r="79" spans="1:23" x14ac:dyDescent="0.3">
      <c r="A79" s="1" t="str">
        <f t="shared" si="81"/>
        <v>NormalAttackDemonHuntress_01</v>
      </c>
      <c r="B79" s="10" t="s">
        <v>460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BaseDamage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0.45500000000000002</v>
      </c>
      <c r="O79" s="7" t="str">
        <f t="shared" ca="1" si="82"/>
        <v/>
      </c>
      <c r="S79" s="7" t="str">
        <f t="shared" ca="1" si="83"/>
        <v/>
      </c>
    </row>
    <row r="80" spans="1:23" x14ac:dyDescent="0.3">
      <c r="A80" s="1" t="str">
        <f t="shared" si="81"/>
        <v>UltimateAttackDemonHuntress_01</v>
      </c>
      <c r="B80" s="10" t="s">
        <v>687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BaseDamage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4.25</v>
      </c>
      <c r="O80" s="7" t="str">
        <f t="shared" ca="1" si="82"/>
        <v/>
      </c>
      <c r="S80" s="7" t="str">
        <f t="shared" ca="1" si="83"/>
        <v/>
      </c>
    </row>
    <row r="81" spans="1:20" x14ac:dyDescent="0.3">
      <c r="A81" s="1" t="str">
        <f t="shared" si="81"/>
        <v>NormalAttackMobileFemale_01</v>
      </c>
      <c r="B81" s="10" t="s">
        <v>461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BaseDamage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0.85499999999999998</v>
      </c>
      <c r="O81" s="7" t="str">
        <f t="shared" ca="1" si="82"/>
        <v/>
      </c>
      <c r="S81" s="7" t="str">
        <f t="shared" ca="1" si="83"/>
        <v/>
      </c>
    </row>
    <row r="82" spans="1:20" x14ac:dyDescent="0.3">
      <c r="A82" s="1" t="str">
        <f t="shared" ref="A82" si="99">B82&amp;"_"&amp;TEXT(D82,"00")</f>
        <v>LP_RicochetBetterMobileFemale_01</v>
      </c>
      <c r="B82" s="10" t="s">
        <v>663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RicochetHitObject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N82" s="1">
        <v>2</v>
      </c>
      <c r="O82" s="7">
        <f t="shared" ref="O82" ca="1" si="100">IF(NOT(ISBLANK(N82)),N82,
IF(ISBLANK(M82),"",
VLOOKUP(M82,OFFSET(INDIRECT("$A:$B"),0,MATCH(M$1&amp;"_Verify",INDIRECT("$1:$1"),0)-1),2,0)
))</f>
        <v>2</v>
      </c>
      <c r="S82" s="7" t="str">
        <f t="shared" ref="S82" ca="1" si="101">IF(NOT(ISBLANK(R82)),R82,
IF(ISBLANK(Q82),"",
VLOOKUP(Q82,OFFSET(INDIRECT("$A:$B"),0,MATCH(Q$1&amp;"_Verify",INDIRECT("$1:$1"),0)-1),2,0)
))</f>
        <v/>
      </c>
    </row>
    <row r="83" spans="1:20" x14ac:dyDescent="0.3">
      <c r="A83" s="1" t="str">
        <f t="shared" si="81"/>
        <v>NormalAttackCyborgCharacter_01</v>
      </c>
      <c r="B83" s="10" t="s">
        <v>462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BaseDamage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0.65</v>
      </c>
      <c r="O83" s="7" t="str">
        <f t="shared" ca="1" si="82"/>
        <v/>
      </c>
      <c r="S83" s="7" t="str">
        <f t="shared" ca="1" si="83"/>
        <v/>
      </c>
    </row>
    <row r="84" spans="1:20" x14ac:dyDescent="0.3">
      <c r="A84" s="1" t="str">
        <f t="shared" si="81"/>
        <v>NormalAttackSandWarrior_01</v>
      </c>
      <c r="B84" s="10" t="s">
        <v>463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BaseDamage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1.125</v>
      </c>
      <c r="O84" s="7" t="str">
        <f t="shared" ca="1" si="82"/>
        <v/>
      </c>
      <c r="S84" s="7" t="str">
        <f t="shared" ca="1" si="83"/>
        <v/>
      </c>
    </row>
    <row r="85" spans="1:20" x14ac:dyDescent="0.3">
      <c r="A85" s="1" t="str">
        <f t="shared" ref="A85" si="102">B85&amp;"_"&amp;TEXT(D85,"00")</f>
        <v>NormalAttackPreBladeFanDancer_01</v>
      </c>
      <c r="B85" s="10" t="s">
        <v>684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BaseDamage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0.65500000000000003</v>
      </c>
      <c r="O85" s="7" t="str">
        <f t="shared" ref="O85" ca="1" si="103">IF(NOT(ISBLANK(N85)),N85,
IF(ISBLANK(M85),"",
VLOOKUP(M85,OFFSET(INDIRECT("$A:$B"),0,MATCH(M$1&amp;"_Verify",INDIRECT("$1:$1"),0)-1),2,0)
))</f>
        <v/>
      </c>
      <c r="S85" s="7" t="str">
        <f t="shared" ref="S85" ca="1" si="104">IF(NOT(ISBLANK(R85)),R85,
IF(ISBLANK(Q85),"",
VLOOKUP(Q85,OFFSET(INDIRECT("$A:$B"),0,MATCH(Q$1&amp;"_Verify",INDIRECT("$1:$1"),0)-1),2,0)
))</f>
        <v/>
      </c>
    </row>
    <row r="86" spans="1:20" x14ac:dyDescent="0.3">
      <c r="A86" s="1" t="str">
        <f t="shared" si="81"/>
        <v>NormalAttackBladeFanDancer_01</v>
      </c>
      <c r="B86" s="10" t="s">
        <v>464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BaseDamage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1.4</v>
      </c>
      <c r="O86" s="7" t="str">
        <f t="shared" ca="1" si="82"/>
        <v/>
      </c>
      <c r="S86" s="7" t="str">
        <f t="shared" ca="1" si="83"/>
        <v/>
      </c>
    </row>
    <row r="87" spans="1:20" x14ac:dyDescent="0.3">
      <c r="A87" s="1" t="str">
        <f t="shared" si="81"/>
        <v>ChangeAttackStateBladeFanDancer_01</v>
      </c>
      <c r="B87" s="10" t="s">
        <v>686</v>
      </c>
      <c r="C87" s="1" t="str">
        <f>IF(ISERROR(VLOOKUP(B87,AffectorValueTable!$A:$A,1,0)),"어펙터밸류없음","")</f>
        <v/>
      </c>
      <c r="D87" s="1">
        <v>1</v>
      </c>
      <c r="E87" s="1" t="str">
        <f>VLOOKUP($B87,AffectorValueTable!$1:$1048576,MATCH(AffectorValueTable!$B$1,AffectorValueTable!$1:$1,0),0)</f>
        <v>ChangeAttackStateByDistance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2.5</v>
      </c>
      <c r="N87" s="1">
        <v>1</v>
      </c>
      <c r="O87" s="7">
        <f t="shared" ca="1" si="82"/>
        <v>1</v>
      </c>
      <c r="S87" s="7" t="str">
        <f t="shared" ca="1" si="83"/>
        <v/>
      </c>
      <c r="T87" s="1" t="s">
        <v>668</v>
      </c>
    </row>
    <row r="88" spans="1:20" x14ac:dyDescent="0.3">
      <c r="A88" s="1" t="str">
        <f t="shared" si="81"/>
        <v>NormalAttackPreSyria_01</v>
      </c>
      <c r="B88" s="10" t="s">
        <v>719</v>
      </c>
      <c r="C88" s="1" t="str">
        <f>IF(ISERROR(VLOOKUP(B88,AffectorValueTable!$A:$A,1,0)),"어펙터밸류없음","")</f>
        <v/>
      </c>
      <c r="D88" s="1">
        <v>1</v>
      </c>
      <c r="E88" s="1" t="str">
        <f>VLOOKUP($B88,AffectorValueTable!$1:$1048576,MATCH(AffectorValueTable!$B$1,AffectorValueTable!$1:$1,0),0)</f>
        <v>BaseDamage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0.41499999999999998</v>
      </c>
      <c r="O88" s="7" t="str">
        <f t="shared" ca="1" si="82"/>
        <v/>
      </c>
      <c r="S88" s="7" t="str">
        <f t="shared" ca="1" si="83"/>
        <v/>
      </c>
    </row>
    <row r="89" spans="1:20" x14ac:dyDescent="0.3">
      <c r="A89" s="1" t="str">
        <f t="shared" ref="A89:A90" si="105">B89&amp;"_"&amp;TEXT(D89,"00")</f>
        <v>NormalAttackRemoveSyria_01</v>
      </c>
      <c r="B89" s="10" t="s">
        <v>675</v>
      </c>
      <c r="C89" s="1" t="str">
        <f>IF(ISERROR(VLOOKUP(B89,AffectorValueTable!$A:$A,1,0)),"어펙터밸류없음","")</f>
        <v/>
      </c>
      <c r="D89" s="1">
        <v>1</v>
      </c>
      <c r="E89" s="1" t="str">
        <f>VLOOKUP($B89,AffectorValueTable!$1:$1048576,MATCH(AffectorValueTable!$B$1,AffectorValueTable!$1:$1,0),0)</f>
        <v>RemoveColliderHitObject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0.17</v>
      </c>
      <c r="J89" s="1">
        <v>1.9</v>
      </c>
      <c r="K89" s="1">
        <v>160</v>
      </c>
      <c r="O89" s="7" t="str">
        <f t="shared" ref="O89:O90" ca="1" si="106">IF(NOT(ISBLANK(N89)),N89,
IF(ISBLANK(M89),"",
VLOOKUP(M89,OFFSET(INDIRECT("$A:$B"),0,MATCH(M$1&amp;"_Verify",INDIRECT("$1:$1"),0)-1),2,0)
))</f>
        <v/>
      </c>
      <c r="S89" s="7" t="str">
        <f t="shared" ref="S89:S90" ca="1" si="107">IF(NOT(ISBLANK(R89)),R89,
IF(ISBLANK(Q89),"",
VLOOKUP(Q89,OFFSET(INDIRECT("$A:$B"),0,MATCH(Q$1&amp;"_Verify",INDIRECT("$1:$1"),0)-1),2,0)
))</f>
        <v/>
      </c>
      <c r="T89" s="1" t="s">
        <v>721</v>
      </c>
    </row>
    <row r="90" spans="1:20" x14ac:dyDescent="0.3">
      <c r="A90" s="1" t="str">
        <f t="shared" si="105"/>
        <v>NormalAttackSyria_01</v>
      </c>
      <c r="B90" s="10" t="s">
        <v>465</v>
      </c>
      <c r="C90" s="1" t="str">
        <f>IF(ISERROR(VLOOKUP(B90,AffectorValueTable!$A:$A,1,0)),"어펙터밸류없음","")</f>
        <v/>
      </c>
      <c r="D90" s="1">
        <v>1</v>
      </c>
      <c r="E90" s="1" t="str">
        <f>VLOOKUP($B90,AffectorValueTable!$1:$1048576,MATCH(AffectorValueTable!$B$1,AffectorValueTable!$1:$1,0),0)</f>
        <v>BaseDamage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2.57</v>
      </c>
      <c r="O90" s="7" t="str">
        <f t="shared" ca="1" si="106"/>
        <v/>
      </c>
      <c r="S90" s="7" t="str">
        <f t="shared" ca="1" si="107"/>
        <v/>
      </c>
    </row>
    <row r="91" spans="1:20" x14ac:dyDescent="0.3">
      <c r="A91" s="1" t="str">
        <f t="shared" ref="A91:A92" si="108">B91&amp;"_"&amp;TEXT(D91,"00")</f>
        <v>HitFlagSyria_01</v>
      </c>
      <c r="B91" s="10" t="s">
        <v>801</v>
      </c>
      <c r="C91" s="1" t="str">
        <f>IF(ISERROR(VLOOKUP(B91,AffectorValueTable!$A:$A,1,0)),"어펙터밸류없음","")</f>
        <v/>
      </c>
      <c r="D91" s="1">
        <v>1</v>
      </c>
      <c r="E91" s="1" t="str">
        <f>VLOOKUP($B91,AffectorValueTable!$1:$1048576,MATCH(AffectorValueTable!$B$1,AffectorValueTable!$1:$1,0),0)</f>
        <v>HitFlag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N91" s="1">
        <v>2</v>
      </c>
      <c r="O91" s="7">
        <f t="shared" ref="O91:O92" ca="1" si="109">IF(NOT(ISBLANK(N91)),N91,
IF(ISBLANK(M91),"",
VLOOKUP(M91,OFFSET(INDIRECT("$A:$B"),0,MATCH(M$1&amp;"_Verify",INDIRECT("$1:$1"),0)-1),2,0)
))</f>
        <v>2</v>
      </c>
      <c r="P91" s="1">
        <v>1</v>
      </c>
      <c r="S91" s="7" t="str">
        <f t="shared" ref="S91:S92" ca="1" si="110">IF(NOT(ISBLANK(R91)),R91,
IF(ISBLANK(Q91),"",
VLOOKUP(Q91,OFFSET(INDIRECT("$A:$B"),0,MATCH(Q$1&amp;"_Verify",INDIRECT("$1:$1"),0)-1),2,0)
))</f>
        <v/>
      </c>
    </row>
    <row r="92" spans="1:20" x14ac:dyDescent="0.3">
      <c r="A92" s="1" t="str">
        <f t="shared" si="108"/>
        <v>InvincibleSyria_01</v>
      </c>
      <c r="B92" s="10" t="s">
        <v>1055</v>
      </c>
      <c r="C92" s="1" t="str">
        <f>IF(ISERROR(VLOOKUP(B92,AffectorValueTable!$A:$A,1,0)),"어펙터밸류없음","")</f>
        <v/>
      </c>
      <c r="D92" s="1">
        <v>1</v>
      </c>
      <c r="E92" s="1" t="str">
        <f>VLOOKUP($B92,AffectorValueTable!$1:$1048576,MATCH(AffectorValueTable!$B$1,AffectorValueTable!$1:$1,0),0)</f>
        <v>Invincible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4.9000000000000004</v>
      </c>
      <c r="O92" s="7" t="str">
        <f t="shared" ca="1" si="109"/>
        <v/>
      </c>
      <c r="S92" s="7" t="str">
        <f t="shared" ca="1" si="110"/>
        <v/>
      </c>
    </row>
    <row r="93" spans="1:20" x14ac:dyDescent="0.3">
      <c r="A93" s="1" t="str">
        <f t="shared" ref="A93:A94" si="111">B93&amp;"_"&amp;TEXT(D93,"00")</f>
        <v>DelayedCreateSyria_01</v>
      </c>
      <c r="B93" s="10" t="s">
        <v>1057</v>
      </c>
      <c r="C93" s="1" t="str">
        <f>IF(ISERROR(VLOOKUP(B93,AffectorValueTable!$A:$A,1,0)),"어펙터밸류없음","")</f>
        <v/>
      </c>
      <c r="D93" s="1">
        <v>1</v>
      </c>
      <c r="E93" s="1" t="str">
        <f>VLOOKUP($B93,AffectorValueTable!$1:$1048576,MATCH(AffectorValueTable!$B$1,AffectorValueTable!$1:$1,0),0)</f>
        <v>DelayedCreateHitObject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J93" s="1">
        <v>4.5</v>
      </c>
      <c r="O93" s="7" t="str">
        <f t="shared" ref="O93:O94" ca="1" si="112">IF(NOT(ISBLANK(N93)),N93,
IF(ISBLANK(M93),"",
VLOOKUP(M93,OFFSET(INDIRECT("$A:$B"),0,MATCH(M$1&amp;"_Verify",INDIRECT("$1:$1"),0)-1),2,0)
))</f>
        <v/>
      </c>
      <c r="S93" s="7" t="str">
        <f t="shared" ref="S93:S94" ca="1" si="113">IF(NOT(ISBLANK(R93)),R93,
IF(ISBLANK(Q93),"",
VLOOKUP(Q93,OFFSET(INDIRECT("$A:$B"),0,MATCH(Q$1&amp;"_Verify",INDIRECT("$1:$1"),0)-1),2,0)
))</f>
        <v/>
      </c>
      <c r="T93" s="1" t="s">
        <v>1061</v>
      </c>
    </row>
    <row r="94" spans="1:20" x14ac:dyDescent="0.3">
      <c r="A94" s="1" t="str">
        <f t="shared" si="111"/>
        <v>CannotActionSyria_01</v>
      </c>
      <c r="B94" s="10" t="s">
        <v>1059</v>
      </c>
      <c r="C94" s="1" t="str">
        <f>IF(ISERROR(VLOOKUP(B94,AffectorValueTable!$A:$A,1,0)),"어펙터밸류없음","")</f>
        <v/>
      </c>
      <c r="D94" s="1">
        <v>1</v>
      </c>
      <c r="E94" s="1" t="str">
        <f>VLOOKUP($B94,AffectorValueTable!$1:$1048576,MATCH(AffectorValueTable!$B$1,AffectorValueTable!$1:$1,0),0)</f>
        <v>CannotAction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5.9</v>
      </c>
      <c r="O94" s="7" t="str">
        <f t="shared" ca="1" si="112"/>
        <v/>
      </c>
      <c r="S94" s="7" t="str">
        <f t="shared" ca="1" si="113"/>
        <v/>
      </c>
    </row>
    <row r="95" spans="1:20" x14ac:dyDescent="0.3">
      <c r="A95" s="1" t="str">
        <f t="shared" si="81"/>
        <v>NormalAttackLinhi_01</v>
      </c>
      <c r="B95" s="10" t="s">
        <v>466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BaseDamage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0.82499999999999996</v>
      </c>
      <c r="O95" s="7" t="str">
        <f t="shared" ca="1" si="82"/>
        <v/>
      </c>
      <c r="R95" s="1">
        <v>1</v>
      </c>
      <c r="S95" s="7">
        <f t="shared" ca="1" si="83"/>
        <v>1</v>
      </c>
    </row>
    <row r="96" spans="1:20" x14ac:dyDescent="0.3">
      <c r="A96" s="1" t="str">
        <f t="shared" si="81"/>
        <v>IgnoreEvadeVisualLinhi_01</v>
      </c>
      <c r="B96" s="10" t="s">
        <v>682</v>
      </c>
      <c r="C96" s="1" t="str">
        <f>IF(ISERROR(VLOOKUP(B96,AffectorValueTable!$A:$A,1,0)),"어펙터밸류없음","")</f>
        <v/>
      </c>
      <c r="D96" s="1">
        <v>1</v>
      </c>
      <c r="E96" s="1" t="str">
        <f>VLOOKUP($B96,AffectorValueTable!$1:$1048576,MATCH(AffectorValueTable!$B$1,AffectorValueTable!$1:$1,0),0)</f>
        <v>IgnoreEvadeVisual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K96" s="1">
        <v>0.28000000000000003</v>
      </c>
      <c r="O96" s="7" t="str">
        <f t="shared" ca="1" si="82"/>
        <v/>
      </c>
      <c r="S96" s="7" t="str">
        <f t="shared" ca="1" si="83"/>
        <v/>
      </c>
    </row>
    <row r="97" spans="1:23" x14ac:dyDescent="0.3">
      <c r="A97" s="1" t="str">
        <f t="shared" si="81"/>
        <v>LP_ParallelBetterLinhi_01</v>
      </c>
      <c r="B97" s="10" t="s">
        <v>789</v>
      </c>
      <c r="C97" s="1" t="str">
        <f>IF(ISERROR(VLOOKUP(B97,AffectorValueTable!$A:$A,1,0)),"어펙터밸류없음","")</f>
        <v/>
      </c>
      <c r="D97" s="1">
        <v>1</v>
      </c>
      <c r="E97" s="1" t="str">
        <f>VLOOKUP($B97,AffectorValueTable!$1:$1048576,MATCH(AffectorValueTable!$B$1,AffectorValueTable!$1:$1,0),0)</f>
        <v>ParallelHitObject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N97" s="1">
        <v>2</v>
      </c>
      <c r="O97" s="7">
        <f t="shared" ca="1" si="82"/>
        <v>2</v>
      </c>
      <c r="S97" s="7" t="str">
        <f t="shared" ca="1" si="83"/>
        <v/>
      </c>
    </row>
    <row r="98" spans="1:23" x14ac:dyDescent="0.3">
      <c r="A98" s="1" t="str">
        <f t="shared" ref="A98" si="114">B98&amp;"_"&amp;TEXT(D98,"00")</f>
        <v>LP_WallThroughLinhi_01</v>
      </c>
      <c r="B98" s="10" t="s">
        <v>788</v>
      </c>
      <c r="C98" s="1" t="str">
        <f>IF(ISERROR(VLOOKUP(B98,AffectorValueTable!$A:$A,1,0)),"어펙터밸류없음","")</f>
        <v/>
      </c>
      <c r="D98" s="1">
        <v>1</v>
      </c>
      <c r="E98" s="1" t="str">
        <f>VLOOKUP($B98,AffectorValueTable!$1:$1048576,MATCH(AffectorValueTable!$B$1,AffectorValueTable!$1:$1,0),0)</f>
        <v>WallThroughHitObject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1</v>
      </c>
      <c r="J98" s="1">
        <v>0</v>
      </c>
      <c r="K98" s="1">
        <v>1</v>
      </c>
      <c r="L98" s="1">
        <v>0</v>
      </c>
      <c r="N98" s="1">
        <v>1</v>
      </c>
      <c r="O98" s="7">
        <f t="shared" ref="O98" ca="1" si="115">IF(NOT(ISBLANK(N98)),N98,
IF(ISBLANK(M98),"",
VLOOKUP(M98,OFFSET(INDIRECT("$A:$B"),0,MATCH(M$1&amp;"_Verify",INDIRECT("$1:$1"),0)-1),2,0)
))</f>
        <v>1</v>
      </c>
      <c r="P98" s="1">
        <v>1</v>
      </c>
      <c r="S98" s="7" t="str">
        <f t="shared" ref="S98" ca="1" si="116">IF(NOT(ISBLANK(R98)),R98,
IF(ISBLANK(Q98),"",
VLOOKUP(Q98,OFFSET(INDIRECT("$A:$B"),0,MATCH(Q$1&amp;"_Verify",INDIRECT("$1:$1"),0)-1),2,0)
))</f>
        <v/>
      </c>
    </row>
    <row r="99" spans="1:23" x14ac:dyDescent="0.3">
      <c r="A99" s="1" t="str">
        <f t="shared" si="81"/>
        <v>NormalAttackNecromancerFour_01</v>
      </c>
      <c r="B99" s="10" t="s">
        <v>467</v>
      </c>
      <c r="C99" s="1" t="str">
        <f>IF(ISERROR(VLOOKUP(B99,AffectorValueTable!$A:$A,1,0)),"어펙터밸류없음","")</f>
        <v/>
      </c>
      <c r="D99" s="1">
        <v>1</v>
      </c>
      <c r="E99" s="1" t="str">
        <f>VLOOKUP($B99,AffectorValueTable!$1:$1048576,MATCH(AffectorValueTable!$B$1,AffectorValueTable!$1:$1,0),0)</f>
        <v>BaseDamage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1.05</v>
      </c>
      <c r="O99" s="7" t="str">
        <f t="shared" ca="1" si="82"/>
        <v/>
      </c>
      <c r="S99" s="7" t="str">
        <f t="shared" ca="1" si="83"/>
        <v/>
      </c>
    </row>
    <row r="100" spans="1:23" x14ac:dyDescent="0.3">
      <c r="A100" s="1" t="str">
        <f t="shared" ref="A100" si="117">B100&amp;"_"&amp;TEXT(D100,"00")</f>
        <v>NormalAttackMovingNecromancerFour_01</v>
      </c>
      <c r="B100" s="10" t="s">
        <v>709</v>
      </c>
      <c r="C100" s="1" t="str">
        <f>IF(ISERROR(VLOOKUP(B100,AffectorValueTable!$A:$A,1,0)),"어펙터밸류없음","")</f>
        <v/>
      </c>
      <c r="D100" s="1">
        <v>1</v>
      </c>
      <c r="E100" s="1" t="str">
        <f>VLOOKUP($B100,AffectorValueTable!$1:$1048576,MATCH(AffectorValueTable!$B$1,AffectorValueTable!$1:$1,0),0)</f>
        <v>BaseDamage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f>0.675*K101</f>
        <v>0.40500000000000003</v>
      </c>
      <c r="O100" s="7" t="str">
        <f t="shared" ref="O100" ca="1" si="118">IF(NOT(ISBLANK(N100)),N100,
IF(ISBLANK(M100),"",
VLOOKUP(M100,OFFSET(INDIRECT("$A:$B"),0,MATCH(M$1&amp;"_Verify",INDIRECT("$1:$1"),0)-1),2,0)
))</f>
        <v/>
      </c>
      <c r="S100" s="7" t="str">
        <f t="shared" ref="S100" ca="1" si="119">IF(NOT(ISBLANK(R100)),R100,
IF(ISBLANK(Q100),"",
VLOOKUP(Q100,OFFSET(INDIRECT("$A:$B"),0,MATCH(Q$1&amp;"_Verify",INDIRECT("$1:$1"),0)-1),2,0)
))</f>
        <v/>
      </c>
    </row>
    <row r="101" spans="1:23" x14ac:dyDescent="0.3">
      <c r="A101" s="1" t="str">
        <f t="shared" ref="A101" si="120">B101&amp;"_"&amp;TEXT(D101,"00")</f>
        <v>AttackOnMovingNecromancerFour_01</v>
      </c>
      <c r="B101" s="10" t="s">
        <v>702</v>
      </c>
      <c r="C101" s="1" t="str">
        <f>IF(ISERROR(VLOOKUP(B101,AffectorValueTable!$A:$A,1,0)),"어펙터밸류없음","")</f>
        <v/>
      </c>
      <c r="D101" s="1">
        <v>1</v>
      </c>
      <c r="E101" s="1" t="str">
        <f>VLOOKUP($B101,AffectorValueTable!$1:$1048576,MATCH(AffectorValueTable!$B$1,AffectorValueTable!$1:$1,0),0)</f>
        <v>AttackOnMoving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0.31</v>
      </c>
      <c r="K101" s="1">
        <v>0.6</v>
      </c>
      <c r="O101" s="7" t="str">
        <f t="shared" ref="O101" ca="1" si="121">IF(NOT(ISBLANK(N101)),N101,
IF(ISBLANK(M101),"",
VLOOKUP(M101,OFFSET(INDIRECT("$A:$B"),0,MATCH(M$1&amp;"_Verify",INDIRECT("$1:$1"),0)-1),2,0)
))</f>
        <v/>
      </c>
      <c r="S101" s="7" t="str">
        <f t="shared" ref="S101" ca="1" si="122">IF(NOT(ISBLANK(R101)),R101,
IF(ISBLANK(Q101),"",
VLOOKUP(Q101,OFFSET(INDIRECT("$A:$B"),0,MATCH(Q$1&amp;"_Verify",INDIRECT("$1:$1"),0)-1),2,0)
))</f>
        <v/>
      </c>
      <c r="T101" s="1" t="s">
        <v>704</v>
      </c>
      <c r="U101" s="1" t="s">
        <v>708</v>
      </c>
      <c r="V101" s="1" t="s">
        <v>706</v>
      </c>
      <c r="W101" s="1" t="s">
        <v>705</v>
      </c>
    </row>
    <row r="102" spans="1:23" x14ac:dyDescent="0.3">
      <c r="A102" s="1" t="str">
        <f t="shared" si="81"/>
        <v>NormalAttackGirlWarrior_01</v>
      </c>
      <c r="B102" s="10" t="s">
        <v>468</v>
      </c>
      <c r="C102" s="1" t="str">
        <f>IF(ISERROR(VLOOKUP(B102,AffectorValueTable!$A:$A,1,0)),"어펙터밸류없음","")</f>
        <v/>
      </c>
      <c r="D102" s="1">
        <v>1</v>
      </c>
      <c r="E102" s="1" t="str">
        <f>VLOOKUP($B102,AffectorValueTable!$1:$1048576,MATCH(AffectorValueTable!$B$1,AffectorValueTable!$1:$1,0),0)</f>
        <v>BaseDamage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0.81499999999999995</v>
      </c>
      <c r="O102" s="7" t="str">
        <f t="shared" ca="1" si="82"/>
        <v/>
      </c>
      <c r="S102" s="7" t="str">
        <f t="shared" ca="1" si="83"/>
        <v/>
      </c>
    </row>
    <row r="103" spans="1:23" x14ac:dyDescent="0.3">
      <c r="A103" s="1" t="str">
        <f t="shared" si="81"/>
        <v>NormalAttackPreGirlArcher_01</v>
      </c>
      <c r="B103" s="10" t="s">
        <v>677</v>
      </c>
      <c r="C103" s="1" t="str">
        <f>IF(ISERROR(VLOOKUP(B103,AffectorValueTable!$A:$A,1,0)),"어펙터밸류없음","")</f>
        <v/>
      </c>
      <c r="D103" s="1">
        <v>1</v>
      </c>
      <c r="E103" s="1" t="str">
        <f>VLOOKUP($B103,AffectorValueTable!$1:$1048576,MATCH(AffectorValueTable!$B$1,AffectorValueTable!$1:$1,0),0)</f>
        <v>BaseDamage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0.76300000000000001</v>
      </c>
      <c r="O103" s="7" t="str">
        <f t="shared" ca="1" si="82"/>
        <v/>
      </c>
      <c r="S103" s="7" t="str">
        <f t="shared" ca="1" si="83"/>
        <v/>
      </c>
    </row>
    <row r="104" spans="1:23" x14ac:dyDescent="0.3">
      <c r="A104" s="1" t="str">
        <f t="shared" ref="A104:A105" si="123">B104&amp;"_"&amp;TEXT(D104,"00")</f>
        <v>NormalAttackGirlArcher_01</v>
      </c>
      <c r="B104" s="10" t="s">
        <v>469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BaseDamage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0.52500000000000002</v>
      </c>
      <c r="O104" s="7" t="str">
        <f t="shared" ref="O104:O105" ca="1" si="124">IF(NOT(ISBLANK(N104)),N104,
IF(ISBLANK(M104),"",
VLOOKUP(M104,OFFSET(INDIRECT("$A:$B"),0,MATCH(M$1&amp;"_Verify",INDIRECT("$1:$1"),0)-1),2,0)
))</f>
        <v/>
      </c>
      <c r="S104" s="7" t="str">
        <f t="shared" ref="S104" ca="1" si="125">IF(NOT(ISBLANK(R104)),R104,
IF(ISBLANK(Q104),"",
VLOOKUP(Q104,OFFSET(INDIRECT("$A:$B"),0,MATCH(Q$1&amp;"_Verify",INDIRECT("$1:$1"),0)-1),2,0)
))</f>
        <v/>
      </c>
    </row>
    <row r="105" spans="1:23" x14ac:dyDescent="0.3">
      <c r="A105" s="1" t="str">
        <f t="shared" si="123"/>
        <v>LP_AddGeneratorCreateCountGirlArcher_01</v>
      </c>
      <c r="B105" s="10" t="s">
        <v>679</v>
      </c>
      <c r="C105" s="1" t="str">
        <f>IF(ISERROR(VLOOKUP(B105,AffectorValueTable!$A:$A,1,0)),"어펙터밸류없음","")</f>
        <v/>
      </c>
      <c r="D105" s="1">
        <v>1</v>
      </c>
      <c r="E105" s="1" t="str">
        <f>VLOOKUP($B105,AffectorValueTable!$1:$1048576,MATCH(AffectorValueTable!$B$1,AffectorValueTable!$1:$1,0),0)</f>
        <v>AddGeneratorCreateCount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N105" s="1">
        <v>2</v>
      </c>
      <c r="O105" s="7">
        <f t="shared" ca="1" si="124"/>
        <v>2</v>
      </c>
      <c r="S105" s="7" t="str">
        <f t="shared" ref="S105:S106" ca="1" si="126">IF(NOT(ISBLANK(R105)),R105,
IF(ISBLANK(Q105),"",
VLOOKUP(Q105,OFFSET(INDIRECT("$A:$B"),0,MATCH(Q$1&amp;"_Verify",INDIRECT("$1:$1"),0)-1),2,0)
))</f>
        <v/>
      </c>
    </row>
    <row r="106" spans="1:23" x14ac:dyDescent="0.3">
      <c r="A106" s="1" t="str">
        <f t="shared" ref="A106" si="127">B106&amp;"_"&amp;TEXT(D106,"00")</f>
        <v>NormalAttackWeakEnergyShieldRobot_01</v>
      </c>
      <c r="B106" s="10" t="s">
        <v>651</v>
      </c>
      <c r="C106" s="1" t="str">
        <f>IF(ISERROR(VLOOKUP(B106,AffectorValueTable!$A:$A,1,0)),"어펙터밸류없음","")</f>
        <v/>
      </c>
      <c r="D106" s="1">
        <v>1</v>
      </c>
      <c r="E106" s="1" t="str">
        <f>VLOOKUP($B106,AffectorValueTable!$1:$1048576,MATCH(AffectorValueTable!$B$1,AffectorValueTable!$1:$1,0),0)</f>
        <v>BaseDamage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0.1</v>
      </c>
      <c r="O106" s="7" t="str">
        <f t="shared" ref="O106" ca="1" si="128">IF(NOT(ISBLANK(N106)),N106,
IF(ISBLANK(M106),"",
VLOOKUP(M106,OFFSET(INDIRECT("$A:$B"),0,MATCH(M$1&amp;"_Verify",INDIRECT("$1:$1"),0)-1),2,0)
))</f>
        <v/>
      </c>
      <c r="R106" s="1">
        <v>1</v>
      </c>
      <c r="S106" s="7">
        <f t="shared" ca="1" si="126"/>
        <v>1</v>
      </c>
    </row>
    <row r="107" spans="1:23" x14ac:dyDescent="0.3">
      <c r="A107" s="1" t="str">
        <f t="shared" si="81"/>
        <v>NormalAttackEnergyShieldRobot_01</v>
      </c>
      <c r="B107" s="10" t="s">
        <v>470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DelayedBasedDamage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1.3</v>
      </c>
      <c r="J107" s="1">
        <v>2.8</v>
      </c>
      <c r="O107" s="7" t="str">
        <f t="shared" ca="1" si="82"/>
        <v/>
      </c>
      <c r="R107" s="1">
        <v>1</v>
      </c>
      <c r="S107" s="7">
        <f t="shared" ca="1" si="83"/>
        <v>1</v>
      </c>
      <c r="W107" s="1" t="s">
        <v>652</v>
      </c>
    </row>
    <row r="108" spans="1:23" x14ac:dyDescent="0.3">
      <c r="A108" s="1" t="str">
        <f t="shared" si="81"/>
        <v>IgnoreEvadeVisualEnergyShieldRobot_01</v>
      </c>
      <c r="B108" s="10" t="s">
        <v>969</v>
      </c>
      <c r="C108" s="1" t="str">
        <f>IF(ISERROR(VLOOKUP(B108,AffectorValueTable!$A:$A,1,0)),"어펙터밸류없음","")</f>
        <v/>
      </c>
      <c r="D108" s="1">
        <v>1</v>
      </c>
      <c r="E108" s="1" t="str">
        <f>VLOOKUP($B108,AffectorValueTable!$1:$1048576,MATCH(AffectorValueTable!$B$1,AffectorValueTable!$1:$1,0),0)</f>
        <v>IgnoreEvadeVisual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K108" s="1">
        <v>0.36</v>
      </c>
      <c r="O108" s="7" t="str">
        <f t="shared" ca="1" si="82"/>
        <v/>
      </c>
      <c r="S108" s="7" t="str">
        <f t="shared" ca="1" si="83"/>
        <v/>
      </c>
    </row>
    <row r="109" spans="1:23" x14ac:dyDescent="0.3">
      <c r="A109" s="1" t="str">
        <f t="shared" si="81"/>
        <v>NormalAttackIceMagician_01</v>
      </c>
      <c r="B109" s="10" t="s">
        <v>471</v>
      </c>
      <c r="C109" s="1" t="str">
        <f>IF(ISERROR(VLOOKUP(B109,AffectorValueTable!$A:$A,1,0)),"어펙터밸류없음","")</f>
        <v/>
      </c>
      <c r="D109" s="1">
        <v>1</v>
      </c>
      <c r="E109" s="1" t="str">
        <f>VLOOKUP($B109,AffectorValueTable!$1:$1048576,MATCH(AffectorValueTable!$B$1,AffectorValueTable!$1:$1,0),0)</f>
        <v>BaseDamage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0.224</v>
      </c>
      <c r="O109" s="7" t="str">
        <f t="shared" ca="1" si="82"/>
        <v/>
      </c>
      <c r="S109" s="7" t="str">
        <f t="shared" ca="1" si="83"/>
        <v/>
      </c>
    </row>
    <row r="110" spans="1:23" x14ac:dyDescent="0.3">
      <c r="A110" s="1" t="str">
        <f t="shared" ref="A110" si="129">B110&amp;"_"&amp;TEXT(D110,"00")</f>
        <v>NormalAttackAngelicWarrior_01</v>
      </c>
      <c r="B110" s="10" t="s">
        <v>472</v>
      </c>
      <c r="C110" s="1" t="str">
        <f>IF(ISERROR(VLOOKUP(B110,AffectorValueTable!$A:$A,1,0)),"어펙터밸류없음","")</f>
        <v/>
      </c>
      <c r="D110" s="1">
        <v>1</v>
      </c>
      <c r="E110" s="1" t="str">
        <f>VLOOKUP($B110,AffectorValueTable!$1:$1048576,MATCH(AffectorValueTable!$B$1,AffectorValueTable!$1:$1,0),0)</f>
        <v>BaseDamage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0.495</v>
      </c>
      <c r="O110" s="7" t="str">
        <f t="shared" ref="O110" ca="1" si="130">IF(NOT(ISBLANK(N110)),N110,
IF(ISBLANK(M110),"",
VLOOKUP(M110,OFFSET(INDIRECT("$A:$B"),0,MATCH(M$1&amp;"_Verify",INDIRECT("$1:$1"),0)-1),2,0)
))</f>
        <v/>
      </c>
      <c r="S110" s="7" t="str">
        <f t="shared" ref="S110" ca="1" si="131">IF(NOT(ISBLANK(R110)),R110,
IF(ISBLANK(Q110),"",
VLOOKUP(Q110,OFFSET(INDIRECT("$A:$B"),0,MATCH(Q$1&amp;"_Verify",INDIRECT("$1:$1"),0)-1),2,0)
))</f>
        <v/>
      </c>
    </row>
    <row r="111" spans="1:23" x14ac:dyDescent="0.3">
      <c r="A111" s="1" t="str">
        <f t="shared" ref="A111:A112" si="132">B111&amp;"_"&amp;TEXT(D111,"00")</f>
        <v>NormalAttackUnicornCharacter_01</v>
      </c>
      <c r="B111" s="10" t="s">
        <v>681</v>
      </c>
      <c r="C111" s="1" t="str">
        <f>IF(ISERROR(VLOOKUP(B111,AffectorValueTable!$A:$A,1,0)),"어펙터밸류없음","")</f>
        <v/>
      </c>
      <c r="D111" s="1">
        <v>1</v>
      </c>
      <c r="E111" s="1" t="str">
        <f>VLOOKUP($B111,AffectorValueTable!$1:$1048576,MATCH(AffectorValueTable!$B$1,AffectorValueTable!$1:$1,0),0)</f>
        <v>BaseDamage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0.54500000000000004</v>
      </c>
      <c r="K111" s="1">
        <v>1</v>
      </c>
      <c r="O111" s="7" t="str">
        <f t="shared" ref="O111:O112" ca="1" si="133">IF(NOT(ISBLANK(N111)),N111,
IF(ISBLANK(M111),"",
VLOOKUP(M111,OFFSET(INDIRECT("$A:$B"),0,MATCH(M$1&amp;"_Verify",INDIRECT("$1:$1"),0)-1),2,0)
))</f>
        <v/>
      </c>
      <c r="S111" s="7" t="str">
        <f t="shared" ref="S111:S112" ca="1" si="134">IF(NOT(ISBLANK(R111)),R111,
IF(ISBLANK(Q111),"",
VLOOKUP(Q111,OFFSET(INDIRECT("$A:$B"),0,MATCH(Q$1&amp;"_Verify",INDIRECT("$1:$1"),0)-1),2,0)
))</f>
        <v/>
      </c>
    </row>
    <row r="112" spans="1:23" x14ac:dyDescent="0.3">
      <c r="A112" s="1" t="str">
        <f t="shared" si="132"/>
        <v>NormalAttackKeepSeries_01</v>
      </c>
      <c r="B112" s="10" t="s">
        <v>762</v>
      </c>
      <c r="C112" s="1" t="str">
        <f>IF(ISERROR(VLOOKUP(B112,AffectorValueTable!$A:$A,1,0)),"어펙터밸류없음","")</f>
        <v/>
      </c>
      <c r="D112" s="1">
        <v>1</v>
      </c>
      <c r="E112" s="1" t="str">
        <f>VLOOKUP($B112,AffectorValueTable!$1:$1048576,MATCH(AffectorValueTable!$B$1,AffectorValueTable!$1:$1,0),0)</f>
        <v>BaseDamage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f>(1/0.8)*0.45</f>
        <v>0.5625</v>
      </c>
      <c r="O112" s="7" t="str">
        <f t="shared" ca="1" si="133"/>
        <v/>
      </c>
      <c r="S112" s="7" t="str">
        <f t="shared" ca="1" si="134"/>
        <v/>
      </c>
    </row>
    <row r="113" spans="1:23" x14ac:dyDescent="0.3">
      <c r="A113" s="1" t="str">
        <f t="shared" ref="A113" si="135">B113&amp;"_"&amp;TEXT(D113,"00")</f>
        <v>NormalAttackAyuko_01</v>
      </c>
      <c r="B113" s="10" t="s">
        <v>763</v>
      </c>
      <c r="C113" s="1" t="str">
        <f>IF(ISERROR(VLOOKUP(B113,AffectorValueTable!$A:$A,1,0)),"어펙터밸류없음","")</f>
        <v/>
      </c>
      <c r="D113" s="1">
        <v>1</v>
      </c>
      <c r="E113" s="1" t="str">
        <f>VLOOKUP($B113,AffectorValueTable!$1:$1048576,MATCH(AffectorValueTable!$B$1,AffectorValueTable!$1:$1,0),0)</f>
        <v>BaseDamage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f>(1/0.8)*0.45</f>
        <v>0.5625</v>
      </c>
      <c r="O113" s="7" t="str">
        <f t="shared" ref="O113" ca="1" si="136">IF(NOT(ISBLANK(N113)),N113,
IF(ISBLANK(M113),"",
VLOOKUP(M113,OFFSET(INDIRECT("$A:$B"),0,MATCH(M$1&amp;"_Verify",INDIRECT("$1:$1"),0)-1),2,0)
))</f>
        <v/>
      </c>
      <c r="S113" s="7" t="str">
        <f t="shared" ref="S113" ca="1" si="137">IF(NOT(ISBLANK(R113)),R113,
IF(ISBLANK(Q113),"",
VLOOKUP(Q113,OFFSET(INDIRECT("$A:$B"),0,MATCH(Q$1&amp;"_Verify",INDIRECT("$1:$1"),0)-1),2,0)
))</f>
        <v/>
      </c>
    </row>
    <row r="114" spans="1:23" x14ac:dyDescent="0.3">
      <c r="A114" s="1" t="str">
        <f t="shared" si="0"/>
        <v>CallInvincibleTortoise_01</v>
      </c>
      <c r="B114" t="s">
        <v>107</v>
      </c>
      <c r="C114" s="1" t="str">
        <f>IF(ISERROR(VLOOKUP(B114,AffectorValueTable!$A:$A,1,0)),"어펙터밸류없음","")</f>
        <v/>
      </c>
      <c r="D114" s="1">
        <v>1</v>
      </c>
      <c r="E114" s="1" t="str">
        <f>VLOOKUP($B114,AffectorValueTable!$1:$1048576,MATCH(AffectorValueTable!$B$1,AffectorValueTable!$1:$1,0),0)</f>
        <v>CallAffectorValue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O114" s="7" t="str">
        <f t="shared" ca="1" si="1"/>
        <v/>
      </c>
      <c r="Q114" s="1" t="s">
        <v>224</v>
      </c>
      <c r="S114" s="7">
        <f t="shared" ca="1" si="2"/>
        <v>4</v>
      </c>
      <c r="U114" s="1" t="s">
        <v>106</v>
      </c>
    </row>
    <row r="115" spans="1:23" x14ac:dyDescent="0.3">
      <c r="A115" s="1" t="str">
        <f t="shared" si="0"/>
        <v>InvincibleTortoise_01</v>
      </c>
      <c r="B115" t="s">
        <v>106</v>
      </c>
      <c r="C115" s="1" t="str">
        <f>IF(ISERROR(VLOOKUP(B115,AffectorValueTable!$A:$A,1,0)),"어펙터밸류없음","")</f>
        <v/>
      </c>
      <c r="D115" s="1">
        <v>1</v>
      </c>
      <c r="E115" s="1" t="str">
        <f>VLOOKUP($B115,AffectorValueTable!$1:$1048576,MATCH(AffectorValueTable!$B$1,AffectorValueTable!$1:$1,0),0)</f>
        <v>InvincibleTortoise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3</v>
      </c>
      <c r="O115" s="7" t="str">
        <f t="shared" ca="1" si="1"/>
        <v/>
      </c>
      <c r="S115" s="7" t="str">
        <f t="shared" ca="1" si="2"/>
        <v/>
      </c>
      <c r="T115" s="1" t="s">
        <v>108</v>
      </c>
      <c r="U115" s="1" t="s">
        <v>109</v>
      </c>
    </row>
    <row r="116" spans="1:23" x14ac:dyDescent="0.3">
      <c r="A116" s="1" t="str">
        <f t="shared" si="0"/>
        <v>CountBarrier5Times_01</v>
      </c>
      <c r="B116" t="s">
        <v>114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CountBarrier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O116" s="7" t="str">
        <f t="shared" ca="1" si="1"/>
        <v/>
      </c>
      <c r="P116" s="1">
        <v>5</v>
      </c>
      <c r="S116" s="7" t="str">
        <f t="shared" ca="1" si="2"/>
        <v/>
      </c>
      <c r="V116" s="1" t="s">
        <v>115</v>
      </c>
    </row>
    <row r="117" spans="1:23" x14ac:dyDescent="0.3">
      <c r="A117" s="1" t="str">
        <f t="shared" si="0"/>
        <v>CallBurrowNinjaAssassin_01</v>
      </c>
      <c r="B117" t="s">
        <v>119</v>
      </c>
      <c r="C117" s="1" t="str">
        <f>IF(ISERROR(VLOOKUP(B117,AffectorValueTable!$A:$A,1,0)),"어펙터밸류없음","")</f>
        <v/>
      </c>
      <c r="D117" s="1">
        <v>1</v>
      </c>
      <c r="E117" s="1" t="str">
        <f>VLOOKUP($B117,AffectorValueTable!$1:$1048576,MATCH(AffectorValueTable!$B$1,AffectorValueTable!$1:$1,0),0)</f>
        <v>CallAffectorValue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O117" s="7" t="str">
        <f t="shared" ca="1" si="1"/>
        <v/>
      </c>
      <c r="Q117" s="1" t="s">
        <v>224</v>
      </c>
      <c r="S117" s="7">
        <f t="shared" ca="1" si="2"/>
        <v>4</v>
      </c>
      <c r="U117" s="1" t="s">
        <v>116</v>
      </c>
    </row>
    <row r="118" spans="1:23" x14ac:dyDescent="0.3">
      <c r="A118" s="1" t="str">
        <f t="shared" si="0"/>
        <v>BurrowNinjaAssassin_01</v>
      </c>
      <c r="B118" t="s">
        <v>116</v>
      </c>
      <c r="C118" s="1" t="str">
        <f>IF(ISERROR(VLOOKUP(B118,AffectorValueTable!$A:$A,1,0)),"어펙터밸류없음","")</f>
        <v/>
      </c>
      <c r="D118" s="1">
        <v>1</v>
      </c>
      <c r="E118" s="1" t="str">
        <f>VLOOKUP($B118,AffectorValueTable!$1:$1048576,MATCH(AffectorValueTable!$B$1,AffectorValueTable!$1:$1,0),0)</f>
        <v>Burrow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3</v>
      </c>
      <c r="K118" s="1">
        <v>0.5</v>
      </c>
      <c r="L118" s="1">
        <v>1</v>
      </c>
      <c r="O118" s="7" t="str">
        <f t="shared" ca="1" si="1"/>
        <v/>
      </c>
      <c r="P118" s="1">
        <v>2</v>
      </c>
      <c r="S118" s="7" t="str">
        <f t="shared" ca="1" si="2"/>
        <v/>
      </c>
      <c r="T118" s="1" t="s">
        <v>129</v>
      </c>
      <c r="U118" s="1" t="s">
        <v>130</v>
      </c>
      <c r="V118" s="1" t="s">
        <v>131</v>
      </c>
      <c r="W118" s="1" t="s">
        <v>132</v>
      </c>
    </row>
    <row r="119" spans="1:23" x14ac:dyDescent="0.3">
      <c r="A119" s="1" t="str">
        <f t="shared" si="0"/>
        <v>RushPigPet_01</v>
      </c>
      <c r="B119" s="10" t="s">
        <v>542</v>
      </c>
      <c r="C119" s="1" t="str">
        <f>IF(ISERROR(VLOOKUP(B119,AffectorValueTable!$A:$A,1,0)),"어펙터밸류없음","")</f>
        <v/>
      </c>
      <c r="D119" s="1">
        <v>1</v>
      </c>
      <c r="E119" s="1" t="str">
        <f>VLOOKUP($B119,AffectorValueTable!$1:$1048576,MATCH(AffectorValueTable!$B$1,AffectorValueTable!$1:$1,0),0)</f>
        <v>Rush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5</v>
      </c>
      <c r="J119" s="1">
        <v>1.5</v>
      </c>
      <c r="K119" s="1">
        <v>-1</v>
      </c>
      <c r="L119" s="1">
        <v>0</v>
      </c>
      <c r="N119" s="1">
        <v>1</v>
      </c>
      <c r="O119" s="7">
        <f t="shared" ca="1" si="1"/>
        <v>1</v>
      </c>
      <c r="P119" s="1">
        <v>-1</v>
      </c>
      <c r="S119" s="7" t="str">
        <f t="shared" ca="1" si="2"/>
        <v/>
      </c>
      <c r="T119" s="1" t="s">
        <v>543</v>
      </c>
      <c r="U119" s="1">
        <f>1/1.25*(3/2)*1.25</f>
        <v>1.5000000000000002</v>
      </c>
    </row>
    <row r="120" spans="1:23" x14ac:dyDescent="0.3">
      <c r="A120" s="1" t="str">
        <f t="shared" ref="A120" si="138">B120&amp;"_"&amp;TEXT(D120,"00")</f>
        <v>RushPigPet_Purple_01</v>
      </c>
      <c r="B120" s="10" t="s">
        <v>588</v>
      </c>
      <c r="C120" s="1" t="str">
        <f>IF(ISERROR(VLOOKUP(B120,AffectorValueTable!$A:$A,1,0)),"어펙터밸류없음","")</f>
        <v/>
      </c>
      <c r="D120" s="1">
        <v>1</v>
      </c>
      <c r="E120" s="1" t="str">
        <f>VLOOKUP($B120,AffectorValueTable!$1:$1048576,MATCH(AffectorValueTable!$B$1,AffectorValueTable!$1:$1,0),0)</f>
        <v>Rush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5</v>
      </c>
      <c r="J120" s="1">
        <v>1.5</v>
      </c>
      <c r="K120" s="1">
        <v>-1</v>
      </c>
      <c r="L120" s="1">
        <v>100</v>
      </c>
      <c r="N120" s="1">
        <v>3</v>
      </c>
      <c r="O120" s="7">
        <f t="shared" ref="O120" ca="1" si="139">IF(NOT(ISBLANK(N120)),N120,
IF(ISBLANK(M120),"",
VLOOKUP(M120,OFFSET(INDIRECT("$A:$B"),0,MATCH(M$1&amp;"_Verify",INDIRECT("$1:$1"),0)-1),2,0)
))</f>
        <v>3</v>
      </c>
      <c r="P120" s="1">
        <v>-1</v>
      </c>
      <c r="S120" s="7" t="str">
        <f t="shared" ref="S120" ca="1" si="140">IF(NOT(ISBLANK(R120)),R120,
IF(ISBLANK(Q120),"",
VLOOKUP(Q120,OFFSET(INDIRECT("$A:$B"),0,MATCH(Q$1&amp;"_Verify",INDIRECT("$1:$1"),0)-1),2,0)
))</f>
        <v/>
      </c>
      <c r="T120" s="1" t="s">
        <v>543</v>
      </c>
      <c r="U120" s="1">
        <f>1/1.25*(3/2)*1.25</f>
        <v>1.5000000000000002</v>
      </c>
    </row>
    <row r="121" spans="1:23" x14ac:dyDescent="0.3">
      <c r="A121" s="1" t="str">
        <f t="shared" ref="A121" si="141">B121&amp;"_"&amp;TEXT(D121,"00")</f>
        <v>RushPolygonalMetalon_Green_01</v>
      </c>
      <c r="B121" s="10" t="s">
        <v>558</v>
      </c>
      <c r="C121" s="1" t="str">
        <f>IF(ISERROR(VLOOKUP(B121,AffectorValueTable!$A:$A,1,0)),"어펙터밸류없음","")</f>
        <v/>
      </c>
      <c r="D121" s="1">
        <v>1</v>
      </c>
      <c r="E121" s="1" t="str">
        <f>VLOOKUP($B121,AffectorValueTable!$1:$1048576,MATCH(AffectorValueTable!$B$1,AffectorValueTable!$1:$1,0),0)</f>
        <v>Rush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8</v>
      </c>
      <c r="J121" s="1">
        <v>1</v>
      </c>
      <c r="K121" s="1">
        <v>0</v>
      </c>
      <c r="L121" s="1">
        <v>0</v>
      </c>
      <c r="N121" s="1">
        <v>1</v>
      </c>
      <c r="O121" s="7">
        <f t="shared" ref="O121" ca="1" si="142">IF(NOT(ISBLANK(N121)),N121,
IF(ISBLANK(M121),"",
VLOOKUP(M121,OFFSET(INDIRECT("$A:$B"),0,MATCH(M$1&amp;"_Verify",INDIRECT("$1:$1"),0)-1),2,0)
))</f>
        <v>1</v>
      </c>
      <c r="P121" s="1">
        <v>250</v>
      </c>
      <c r="S121" s="7" t="str">
        <f t="shared" ref="S121" ca="1" si="143">IF(NOT(ISBLANK(R121)),R121,
IF(ISBLANK(Q121),"",
VLOOKUP(Q121,OFFSET(INDIRECT("$A:$B"),0,MATCH(Q$1&amp;"_Verify",INDIRECT("$1:$1"),0)-1),2,0)
))</f>
        <v/>
      </c>
      <c r="T121" s="1" t="s">
        <v>543</v>
      </c>
      <c r="U121" s="1">
        <f>1/1.25*(6/5)*1.25</f>
        <v>1.2</v>
      </c>
    </row>
    <row r="122" spans="1:23" x14ac:dyDescent="0.3">
      <c r="A122" s="1" t="str">
        <f t="shared" ref="A122" si="144">B122&amp;"_"&amp;TEXT(D122,"00")</f>
        <v>RushCuteUniq_01</v>
      </c>
      <c r="B122" s="10" t="s">
        <v>555</v>
      </c>
      <c r="C122" s="1" t="str">
        <f>IF(ISERROR(VLOOKUP(B122,AffectorValueTable!$A:$A,1,0)),"어펙터밸류없음","")</f>
        <v/>
      </c>
      <c r="D122" s="1">
        <v>1</v>
      </c>
      <c r="E122" s="1" t="str">
        <f>VLOOKUP($B122,AffectorValueTable!$1:$1048576,MATCH(AffectorValueTable!$B$1,AffectorValueTable!$1:$1,0),0)</f>
        <v>Rush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6.5</v>
      </c>
      <c r="J122" s="1">
        <v>2.5</v>
      </c>
      <c r="K122" s="1">
        <v>1</v>
      </c>
      <c r="L122" s="1">
        <v>0</v>
      </c>
      <c r="N122" s="1">
        <v>0</v>
      </c>
      <c r="O122" s="7">
        <f t="shared" ref="O122" ca="1" si="145">IF(NOT(ISBLANK(N122)),N122,
IF(ISBLANK(M122),"",
VLOOKUP(M122,OFFSET(INDIRECT("$A:$B"),0,MATCH(M$1&amp;"_Verify",INDIRECT("$1:$1"),0)-1),2,0)
))</f>
        <v>0</v>
      </c>
      <c r="P122" s="1">
        <v>-1</v>
      </c>
      <c r="S122" s="7" t="str">
        <f t="shared" ref="S122" ca="1" si="146">IF(NOT(ISBLANK(R122)),R122,
IF(ISBLANK(Q122),"",
VLOOKUP(Q122,OFFSET(INDIRECT("$A:$B"),0,MATCH(Q$1&amp;"_Verify",INDIRECT("$1:$1"),0)-1),2,0)
))</f>
        <v/>
      </c>
      <c r="T122" s="1" t="s">
        <v>543</v>
      </c>
      <c r="U122" s="1">
        <f>1/1.25*(6/5)*1.25</f>
        <v>1.2</v>
      </c>
    </row>
    <row r="123" spans="1:23" x14ac:dyDescent="0.3">
      <c r="A123" s="1" t="str">
        <f t="shared" ref="A123:A125" si="147">B123&amp;"_"&amp;TEXT(D123,"00")</f>
        <v>RushRobotSphere_01</v>
      </c>
      <c r="B123" s="10" t="s">
        <v>556</v>
      </c>
      <c r="C123" s="1" t="str">
        <f>IF(ISERROR(VLOOKUP(B123,AffectorValueTable!$A:$A,1,0)),"어펙터밸류없음","")</f>
        <v/>
      </c>
      <c r="D123" s="1">
        <v>1</v>
      </c>
      <c r="E123" s="1" t="str">
        <f>VLOOKUP($B123,AffectorValueTable!$1:$1048576,MATCH(AffectorValueTable!$B$1,AffectorValueTable!$1:$1,0),0)</f>
        <v>Rush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8</v>
      </c>
      <c r="J123" s="1">
        <v>2</v>
      </c>
      <c r="K123" s="1">
        <v>5</v>
      </c>
      <c r="L123" s="1">
        <v>0</v>
      </c>
      <c r="N123" s="1">
        <v>0</v>
      </c>
      <c r="O123" s="7">
        <f t="shared" ref="O123:O125" ca="1" si="148">IF(NOT(ISBLANK(N123)),N123,
IF(ISBLANK(M123),"",
VLOOKUP(M123,OFFSET(INDIRECT("$A:$B"),0,MATCH(M$1&amp;"_Verify",INDIRECT("$1:$1"),0)-1),2,0)
))</f>
        <v>0</v>
      </c>
      <c r="P123" s="1">
        <v>-1</v>
      </c>
      <c r="S123" s="7" t="str">
        <f t="shared" ref="S123:S125" ca="1" si="149">IF(NOT(ISBLANK(R123)),R123,
IF(ISBLANK(Q123),"",
VLOOKUP(Q123,OFFSET(INDIRECT("$A:$B"),0,MATCH(Q$1&amp;"_Verify",INDIRECT("$1:$1"),0)-1),2,0)
))</f>
        <v/>
      </c>
      <c r="T123" s="1" t="s">
        <v>543</v>
      </c>
      <c r="U123" s="1">
        <f>1/1.25*(6/5)*1.25</f>
        <v>1.2</v>
      </c>
    </row>
    <row r="124" spans="1:23" x14ac:dyDescent="0.3">
      <c r="A124" s="1" t="str">
        <f t="shared" si="147"/>
        <v>SlowDebuffCyc_01</v>
      </c>
      <c r="B124" s="10" t="s">
        <v>575</v>
      </c>
      <c r="C124" s="1" t="str">
        <f>IF(ISERROR(VLOOKUP(B124,AffectorValueTable!$A:$A,1,0)),"어펙터밸류없음","")</f>
        <v/>
      </c>
      <c r="D124" s="1">
        <v>1</v>
      </c>
      <c r="E124" s="1" t="str">
        <f>VLOOKUP($B124,AffectorValueTable!$1:$1048576,MATCH(AffectorValueTable!$B$1,AffectorValueTable!$1:$1,0),0)</f>
        <v>AddActorState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O124" s="7" t="str">
        <f t="shared" ca="1" si="148"/>
        <v/>
      </c>
      <c r="S124" s="7" t="str">
        <f t="shared" ca="1" si="149"/>
        <v/>
      </c>
      <c r="T124" s="1" t="s">
        <v>576</v>
      </c>
    </row>
    <row r="125" spans="1:23" x14ac:dyDescent="0.3">
      <c r="A125" s="1" t="str">
        <f t="shared" si="147"/>
        <v>AS_SlowCyc_01</v>
      </c>
      <c r="B125" s="1" t="s">
        <v>577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5</v>
      </c>
      <c r="J125" s="1">
        <v>-0.5</v>
      </c>
      <c r="M125" s="1" t="s">
        <v>155</v>
      </c>
      <c r="O125" s="7">
        <f t="shared" ca="1" si="148"/>
        <v>10</v>
      </c>
      <c r="R125" s="1">
        <v>1</v>
      </c>
      <c r="S125" s="7">
        <f t="shared" ca="1" si="149"/>
        <v>1</v>
      </c>
      <c r="W125" s="1" t="s">
        <v>586</v>
      </c>
    </row>
    <row r="126" spans="1:23" x14ac:dyDescent="0.3">
      <c r="A126" s="1" t="str">
        <f t="shared" ref="A126" si="150">B126&amp;"_"&amp;TEXT(D126,"00")</f>
        <v>TeleportWarAssassin_01</v>
      </c>
      <c r="B126" s="1" t="s">
        <v>583</v>
      </c>
      <c r="C126" s="1" t="str">
        <f>IF(ISERROR(VLOOKUP(B126,AffectorValueTable!$A:$A,1,0)),"어펙터밸류없음","")</f>
        <v/>
      </c>
      <c r="D126" s="1">
        <v>1</v>
      </c>
      <c r="E126" s="1" t="str">
        <f>VLOOKUP($B126,AffectorValueTable!$1:$1048576,MATCH(AffectorValueTable!$B$1,AffectorValueTable!$1:$1,0),0)</f>
        <v>TeleportTargetPosition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0.8</v>
      </c>
      <c r="J126" s="1">
        <v>1.5</v>
      </c>
      <c r="N126" s="1">
        <v>0</v>
      </c>
      <c r="O126" s="7">
        <f t="shared" ref="O126" ca="1" si="151">IF(NOT(ISBLANK(N126)),N126,
IF(ISBLANK(M126),"",
VLOOKUP(M126,OFFSET(INDIRECT("$A:$B"),0,MATCH(M$1&amp;"_Verify",INDIRECT("$1:$1"),0)-1),2,0)
))</f>
        <v>0</v>
      </c>
      <c r="S126" s="7" t="str">
        <f t="shared" ref="S126" ca="1" si="152">IF(NOT(ISBLANK(R126)),R126,
IF(ISBLANK(Q126),"",
VLOOKUP(Q126,OFFSET(INDIRECT("$A:$B"),0,MATCH(Q$1&amp;"_Verify",INDIRECT("$1:$1"),0)-1),2,0)
))</f>
        <v/>
      </c>
      <c r="T126" s="1" t="s">
        <v>580</v>
      </c>
      <c r="W126" s="1" t="s">
        <v>585</v>
      </c>
    </row>
    <row r="127" spans="1:23" x14ac:dyDescent="0.3">
      <c r="A127" s="1" t="str">
        <f t="shared" ref="A127" si="153">B127&amp;"_"&amp;TEXT(D127,"00")</f>
        <v>TeleportWarAssassin_Red_01</v>
      </c>
      <c r="B127" s="1" t="s">
        <v>904</v>
      </c>
      <c r="C127" s="1" t="str">
        <f>IF(ISERROR(VLOOKUP(B127,AffectorValueTable!$A:$A,1,0)),"어펙터밸류없음","")</f>
        <v/>
      </c>
      <c r="D127" s="1">
        <v>1</v>
      </c>
      <c r="E127" s="1" t="str">
        <f>VLOOKUP($B127,AffectorValueTable!$1:$1048576,MATCH(AffectorValueTable!$B$1,AffectorValueTable!$1:$1,0),0)</f>
        <v>TeleportTargetPosition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0.3</v>
      </c>
      <c r="J127" s="1">
        <v>1.5</v>
      </c>
      <c r="N127" s="1">
        <v>0</v>
      </c>
      <c r="O127" s="7">
        <f t="shared" ref="O127" ca="1" si="154">IF(NOT(ISBLANK(N127)),N127,
IF(ISBLANK(M127),"",
VLOOKUP(M127,OFFSET(INDIRECT("$A:$B"),0,MATCH(M$1&amp;"_Verify",INDIRECT("$1:$1"),0)-1),2,0)
))</f>
        <v>0</v>
      </c>
      <c r="S127" s="7" t="str">
        <f t="shared" ref="S127" ca="1" si="155">IF(NOT(ISBLANK(R127)),R127,
IF(ISBLANK(Q127),"",
VLOOKUP(Q127,OFFSET(INDIRECT("$A:$B"),0,MATCH(Q$1&amp;"_Verify",INDIRECT("$1:$1"),0)-1),2,0)
))</f>
        <v/>
      </c>
      <c r="T127" s="1" t="s">
        <v>905</v>
      </c>
      <c r="W127" s="1" t="s">
        <v>842</v>
      </c>
    </row>
    <row r="128" spans="1:23" x14ac:dyDescent="0.3">
      <c r="A128" s="1" t="str">
        <f t="shared" ref="A128" si="156">B128&amp;"_"&amp;TEXT(D128,"00")</f>
        <v>TeleportWarAssassin_RedRandom_01</v>
      </c>
      <c r="B128" s="1" t="s">
        <v>907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TeleportTargetPosition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0.3</v>
      </c>
      <c r="J128" s="1">
        <v>2.2000000000000002</v>
      </c>
      <c r="N128" s="1">
        <v>4</v>
      </c>
      <c r="O128" s="7">
        <f t="shared" ref="O128" ca="1" si="157">IF(NOT(ISBLANK(N128)),N128,
IF(ISBLANK(M128),"",
VLOOKUP(M128,OFFSET(INDIRECT("$A:$B"),0,MATCH(M$1&amp;"_Verify",INDIRECT("$1:$1"),0)-1),2,0)
))</f>
        <v>4</v>
      </c>
      <c r="S128" s="7" t="str">
        <f t="shared" ref="S128" ca="1" si="158">IF(NOT(ISBLANK(R128)),R128,
IF(ISBLANK(Q128),"",
VLOOKUP(Q128,OFFSET(INDIRECT("$A:$B"),0,MATCH(Q$1&amp;"_Verify",INDIRECT("$1:$1"),0)-1),2,0)
))</f>
        <v/>
      </c>
      <c r="T128" s="1" t="s">
        <v>906</v>
      </c>
      <c r="W128" s="1" t="s">
        <v>842</v>
      </c>
    </row>
    <row r="129" spans="1:23" x14ac:dyDescent="0.3">
      <c r="A129" s="1" t="str">
        <f t="shared" ref="A129" si="159">B129&amp;"_"&amp;TEXT(D129,"00")</f>
        <v>TeleportWarAssassin_RedRandom2_01</v>
      </c>
      <c r="B129" s="1" t="s">
        <v>909</v>
      </c>
      <c r="C129" s="1" t="str">
        <f>IF(ISERROR(VLOOKUP(B129,AffectorValueTable!$A:$A,1,0)),"어펙터밸류없음","")</f>
        <v/>
      </c>
      <c r="D129" s="1">
        <v>1</v>
      </c>
      <c r="E129" s="1" t="str">
        <f>VLOOKUP($B129,AffectorValueTable!$1:$1048576,MATCH(AffectorValueTable!$B$1,AffectorValueTable!$1:$1,0),0)</f>
        <v>TeleportTargetPosition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0.3</v>
      </c>
      <c r="J129" s="1">
        <v>2.2000000000000002</v>
      </c>
      <c r="N129" s="1">
        <v>4</v>
      </c>
      <c r="O129" s="7">
        <f t="shared" ref="O129" ca="1" si="160">IF(NOT(ISBLANK(N129)),N129,
IF(ISBLANK(M129),"",
VLOOKUP(M129,OFFSET(INDIRECT("$A:$B"),0,MATCH(M$1&amp;"_Verify",INDIRECT("$1:$1"),0)-1),2,0)
))</f>
        <v>4</v>
      </c>
      <c r="S129" s="7" t="str">
        <f t="shared" ref="S129" ca="1" si="161">IF(NOT(ISBLANK(R129)),R129,
IF(ISBLANK(Q129),"",
VLOOKUP(Q129,OFFSET(INDIRECT("$A:$B"),0,MATCH(Q$1&amp;"_Verify",INDIRECT("$1:$1"),0)-1),2,0)
))</f>
        <v/>
      </c>
      <c r="T129" s="1" t="s">
        <v>908</v>
      </c>
      <c r="W129" s="1" t="s">
        <v>842</v>
      </c>
    </row>
    <row r="130" spans="1:23" x14ac:dyDescent="0.3">
      <c r="A130" s="1" t="str">
        <f t="shared" ref="A130" si="162">B130&amp;"_"&amp;TEXT(D130,"00")</f>
        <v>TeleportZippermouth_Green_01</v>
      </c>
      <c r="B130" s="1" t="s">
        <v>596</v>
      </c>
      <c r="C130" s="1" t="str">
        <f>IF(ISERROR(VLOOKUP(B130,AffectorValueTable!$A:$A,1,0)),"어펙터밸류없음","")</f>
        <v/>
      </c>
      <c r="D130" s="1">
        <v>1</v>
      </c>
      <c r="E130" s="1" t="str">
        <f>VLOOKUP($B130,AffectorValueTable!$1:$1048576,MATCH(AffectorValueTable!$B$1,AffectorValueTable!$1:$1,0),0)</f>
        <v>TeleportTargetPosition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0.8</v>
      </c>
      <c r="K130" s="1">
        <v>0</v>
      </c>
      <c r="L130" s="1">
        <v>0</v>
      </c>
      <c r="N130" s="1">
        <v>1</v>
      </c>
      <c r="O130" s="7">
        <f t="shared" ref="O130" ca="1" si="163">IF(NOT(ISBLANK(N130)),N130,
IF(ISBLANK(M130),"",
VLOOKUP(M130,OFFSET(INDIRECT("$A:$B"),0,MATCH(M$1&amp;"_Verify",INDIRECT("$1:$1"),0)-1),2,0)
))</f>
        <v>1</v>
      </c>
      <c r="S130" s="7" t="str">
        <f t="shared" ref="S130" ca="1" si="164">IF(NOT(ISBLANK(R130)),R130,
IF(ISBLANK(Q130),"",
VLOOKUP(Q130,OFFSET(INDIRECT("$A:$B"),0,MATCH(Q$1&amp;"_Verify",INDIRECT("$1:$1"),0)-1),2,0)
))</f>
        <v/>
      </c>
      <c r="T130" s="1" t="s">
        <v>580</v>
      </c>
      <c r="W130" s="1" t="s">
        <v>585</v>
      </c>
    </row>
    <row r="131" spans="1:23" x14ac:dyDescent="0.3">
      <c r="A131" s="1" t="str">
        <f t="shared" ref="A131:A133" si="165">B131&amp;"_"&amp;TEXT(D131,"00")</f>
        <v>RotateZippermouth_Green_01</v>
      </c>
      <c r="B131" s="1" t="s">
        <v>598</v>
      </c>
      <c r="C131" s="1" t="str">
        <f>IF(ISERROR(VLOOKUP(B131,AffectorValueTable!$A:$A,1,0)),"어펙터밸류없음","")</f>
        <v/>
      </c>
      <c r="D131" s="1">
        <v>1</v>
      </c>
      <c r="E131" s="1" t="str">
        <f>VLOOKUP($B131,AffectorValueTable!$1:$1048576,MATCH(AffectorValueTable!$B$1,AffectorValueTable!$1:$1,0),0)</f>
        <v>Rotate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6</v>
      </c>
      <c r="J131" s="1">
        <v>360</v>
      </c>
      <c r="O131" s="7" t="str">
        <f t="shared" ref="O131:O133" ca="1" si="166">IF(NOT(ISBLANK(N131)),N131,
IF(ISBLANK(M131),"",
VLOOKUP(M131,OFFSET(INDIRECT("$A:$B"),0,MATCH(M$1&amp;"_Verify",INDIRECT("$1:$1"),0)-1),2,0)
))</f>
        <v/>
      </c>
      <c r="S131" s="7" t="str">
        <f t="shared" ref="S131" ca="1" si="167">IF(NOT(ISBLANK(R131)),R131,
IF(ISBLANK(Q131),"",
VLOOKUP(Q131,OFFSET(INDIRECT("$A:$B"),0,MATCH(Q$1&amp;"_Verify",INDIRECT("$1:$1"),0)-1),2,0)
))</f>
        <v/>
      </c>
      <c r="T131" s="1" t="s">
        <v>600</v>
      </c>
    </row>
    <row r="132" spans="1:23" x14ac:dyDescent="0.3">
      <c r="A132" s="1" t="str">
        <f t="shared" ref="A132" si="168">B132&amp;"_"&amp;TEXT(D132,"00")</f>
        <v>RotateZippermouth_Black_01</v>
      </c>
      <c r="B132" s="1" t="s">
        <v>753</v>
      </c>
      <c r="C132" s="1" t="str">
        <f>IF(ISERROR(VLOOKUP(B132,AffectorValueTable!$A:$A,1,0)),"어펙터밸류없음","")</f>
        <v/>
      </c>
      <c r="D132" s="1">
        <v>1</v>
      </c>
      <c r="E132" s="1" t="str">
        <f>VLOOKUP($B132,AffectorValueTable!$1:$1048576,MATCH(AffectorValueTable!$B$1,AffectorValueTable!$1:$1,0),0)</f>
        <v>Rotate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5</v>
      </c>
      <c r="J132" s="1">
        <v>360</v>
      </c>
      <c r="O132" s="7" t="str">
        <f t="shared" ref="O132" ca="1" si="169">IF(NOT(ISBLANK(N132)),N132,
IF(ISBLANK(M132),"",
VLOOKUP(M132,OFFSET(INDIRECT("$A:$B"),0,MATCH(M$1&amp;"_Verify",INDIRECT("$1:$1"),0)-1),2,0)
))</f>
        <v/>
      </c>
      <c r="S132" s="7" t="str">
        <f t="shared" ref="S132" ca="1" si="170">IF(NOT(ISBLANK(R132)),R132,
IF(ISBLANK(Q132),"",
VLOOKUP(Q132,OFFSET(INDIRECT("$A:$B"),0,MATCH(Q$1&amp;"_Verify",INDIRECT("$1:$1"),0)-1),2,0)
))</f>
        <v/>
      </c>
      <c r="T132" s="1" t="s">
        <v>600</v>
      </c>
    </row>
    <row r="133" spans="1:23" x14ac:dyDescent="0.3">
      <c r="A133" s="1" t="str">
        <f t="shared" si="165"/>
        <v>TeleportOneEyedWizard_BlueClose_01</v>
      </c>
      <c r="B133" s="1" t="s">
        <v>604</v>
      </c>
      <c r="C133" s="1" t="str">
        <f>IF(ISERROR(VLOOKUP(B133,AffectorValueTable!$A:$A,1,0)),"어펙터밸류없음","")</f>
        <v/>
      </c>
      <c r="D133" s="1">
        <v>1</v>
      </c>
      <c r="E133" s="1" t="str">
        <f>VLOOKUP($B133,AffectorValueTable!$1:$1048576,MATCH(AffectorValueTable!$B$1,AffectorValueTable!$1:$1,0),0)</f>
        <v>TeleportTargetPosition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0.3</v>
      </c>
      <c r="J133" s="1">
        <v>1</v>
      </c>
      <c r="N133" s="1">
        <v>2</v>
      </c>
      <c r="O133" s="7">
        <f t="shared" ca="1" si="166"/>
        <v>2</v>
      </c>
      <c r="S133" s="7" t="str">
        <f t="shared" ca="1" si="2"/>
        <v/>
      </c>
      <c r="T133" s="1" t="s">
        <v>606</v>
      </c>
      <c r="U133" s="1" t="s">
        <v>617</v>
      </c>
      <c r="W133" s="1" t="s">
        <v>585</v>
      </c>
    </row>
    <row r="134" spans="1:23" x14ac:dyDescent="0.3">
      <c r="A134" s="1" t="str">
        <f t="shared" ref="A134:A137" si="171">B134&amp;"_"&amp;TEXT(D134,"00")</f>
        <v>TeleportOneEyedWizard_BlueFar_01</v>
      </c>
      <c r="B134" s="1" t="s">
        <v>605</v>
      </c>
      <c r="C134" s="1" t="str">
        <f>IF(ISERROR(VLOOKUP(B134,AffectorValueTable!$A:$A,1,0)),"어펙터밸류없음","")</f>
        <v/>
      </c>
      <c r="D134" s="1">
        <v>1</v>
      </c>
      <c r="E134" s="1" t="str">
        <f>VLOOKUP($B134,AffectorValueTable!$1:$1048576,MATCH(AffectorValueTable!$B$1,AffectorValueTable!$1:$1,0),0)</f>
        <v>TeleportTargetPosition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0.3</v>
      </c>
      <c r="J134" s="1">
        <v>1</v>
      </c>
      <c r="N134" s="1">
        <v>3</v>
      </c>
      <c r="O134" s="7">
        <f t="shared" ref="O134:O137" ca="1" si="172">IF(NOT(ISBLANK(N134)),N134,
IF(ISBLANK(M134),"",
VLOOKUP(M134,OFFSET(INDIRECT("$A:$B"),0,MATCH(M$1&amp;"_Verify",INDIRECT("$1:$1"),0)-1),2,0)
))</f>
        <v>3</v>
      </c>
      <c r="S134" s="7" t="str">
        <f t="shared" ca="1" si="2"/>
        <v/>
      </c>
      <c r="T134" s="1" t="s">
        <v>607</v>
      </c>
      <c r="U134" s="1" t="s">
        <v>617</v>
      </c>
      <c r="W134" s="1" t="s">
        <v>585</v>
      </c>
    </row>
    <row r="135" spans="1:23" x14ac:dyDescent="0.3">
      <c r="A135" s="1" t="str">
        <f t="shared" si="171"/>
        <v>TeleportOneEyedWizard_GreenClose_01</v>
      </c>
      <c r="B135" s="1" t="s">
        <v>900</v>
      </c>
      <c r="C135" s="1" t="str">
        <f>IF(ISERROR(VLOOKUP(B135,AffectorValueTable!$A:$A,1,0)),"어펙터밸류없음","")</f>
        <v/>
      </c>
      <c r="D135" s="1">
        <v>1</v>
      </c>
      <c r="E135" s="1" t="str">
        <f>VLOOKUP($B135,AffectorValueTable!$1:$1048576,MATCH(AffectorValueTable!$B$1,AffectorValueTable!$1:$1,0),0)</f>
        <v>TeleportTargetPosition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0.3</v>
      </c>
      <c r="J135" s="1">
        <v>1</v>
      </c>
      <c r="N135" s="1">
        <v>2</v>
      </c>
      <c r="O135" s="7">
        <f t="shared" ca="1" si="172"/>
        <v>2</v>
      </c>
      <c r="S135" s="7" t="str">
        <f t="shared" ref="S135:S136" ca="1" si="173">IF(NOT(ISBLANK(R135)),R135,
IF(ISBLANK(Q135),"",
VLOOKUP(Q135,OFFSET(INDIRECT("$A:$B"),0,MATCH(Q$1&amp;"_Verify",INDIRECT("$1:$1"),0)-1),2,0)
))</f>
        <v/>
      </c>
      <c r="T135" s="1" t="s">
        <v>898</v>
      </c>
      <c r="U135" s="1" t="s">
        <v>902</v>
      </c>
      <c r="W135" s="1" t="s">
        <v>842</v>
      </c>
    </row>
    <row r="136" spans="1:23" x14ac:dyDescent="0.3">
      <c r="A136" s="1" t="str">
        <f t="shared" ref="A136" si="174">B136&amp;"_"&amp;TEXT(D136,"00")</f>
        <v>TeleportOneEyedWizard_GreenFar_01</v>
      </c>
      <c r="B136" s="1" t="s">
        <v>901</v>
      </c>
      <c r="C136" s="1" t="str">
        <f>IF(ISERROR(VLOOKUP(B136,AffectorValueTable!$A:$A,1,0)),"어펙터밸류없음","")</f>
        <v/>
      </c>
      <c r="D136" s="1">
        <v>1</v>
      </c>
      <c r="E136" s="1" t="str">
        <f>VLOOKUP($B136,AffectorValueTable!$1:$1048576,MATCH(AffectorValueTable!$B$1,AffectorValueTable!$1:$1,0),0)</f>
        <v>TeleportTargetPosition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0.3</v>
      </c>
      <c r="J136" s="1">
        <v>1</v>
      </c>
      <c r="N136" s="1">
        <v>3</v>
      </c>
      <c r="O136" s="7">
        <f t="shared" ref="O136" ca="1" si="175">IF(NOT(ISBLANK(N136)),N136,
IF(ISBLANK(M136),"",
VLOOKUP(M136,OFFSET(INDIRECT("$A:$B"),0,MATCH(M$1&amp;"_Verify",INDIRECT("$1:$1"),0)-1),2,0)
))</f>
        <v>3</v>
      </c>
      <c r="S136" s="7" t="str">
        <f t="shared" ca="1" si="173"/>
        <v/>
      </c>
      <c r="T136" s="1" t="s">
        <v>899</v>
      </c>
      <c r="U136" s="1" t="s">
        <v>902</v>
      </c>
      <c r="W136" s="1" t="s">
        <v>842</v>
      </c>
    </row>
    <row r="137" spans="1:23" x14ac:dyDescent="0.3">
      <c r="A137" s="1" t="str">
        <f t="shared" si="171"/>
        <v>RushHeavyKnight_YellowFirst_01</v>
      </c>
      <c r="B137" s="10" t="s">
        <v>609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Rush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4.2</v>
      </c>
      <c r="J137" s="1">
        <v>1.5</v>
      </c>
      <c r="K137" s="1">
        <v>2</v>
      </c>
      <c r="L137" s="1">
        <v>0</v>
      </c>
      <c r="N137" s="1">
        <v>1</v>
      </c>
      <c r="O137" s="7">
        <f t="shared" ca="1" si="172"/>
        <v>1</v>
      </c>
      <c r="P137" s="1">
        <v>-1</v>
      </c>
      <c r="S137" s="7" t="str">
        <f t="shared" ca="1" si="2"/>
        <v/>
      </c>
      <c r="T137" s="1" t="s">
        <v>615</v>
      </c>
      <c r="U137" s="1">
        <f>1/1.25*(6/5)*1.5625</f>
        <v>1.5</v>
      </c>
    </row>
    <row r="138" spans="1:23" x14ac:dyDescent="0.3">
      <c r="A138" s="1" t="str">
        <f t="shared" ref="A138:A172" si="176">B138&amp;"_"&amp;TEXT(D138,"00")</f>
        <v>RushHeavyKnight_YellowSecond_01</v>
      </c>
      <c r="B138" s="10" t="s">
        <v>613</v>
      </c>
      <c r="C138" s="1" t="str">
        <f>IF(ISERROR(VLOOKUP(B138,AffectorValueTable!$A:$A,1,0)),"어펙터밸류없음","")</f>
        <v/>
      </c>
      <c r="D138" s="1">
        <v>1</v>
      </c>
      <c r="E138" s="1" t="str">
        <f>VLOOKUP($B138,AffectorValueTable!$1:$1048576,MATCH(AffectorValueTable!$B$1,AffectorValueTable!$1:$1,0),0)</f>
        <v>Rush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4.2</v>
      </c>
      <c r="J138" s="1">
        <v>1.5</v>
      </c>
      <c r="K138" s="1">
        <v>1</v>
      </c>
      <c r="L138" s="1">
        <v>0</v>
      </c>
      <c r="N138" s="1">
        <v>1</v>
      </c>
      <c r="O138" s="7">
        <f t="shared" ref="O138:O172" ca="1" si="177">IF(NOT(ISBLANK(N138)),N138,
IF(ISBLANK(M138),"",
VLOOKUP(M138,OFFSET(INDIRECT("$A:$B"),0,MATCH(M$1&amp;"_Verify",INDIRECT("$1:$1"),0)-1),2,0)
))</f>
        <v>1</v>
      </c>
      <c r="P138" s="1">
        <v>-1</v>
      </c>
      <c r="S138" s="7" t="str">
        <f t="shared" ca="1" si="2"/>
        <v/>
      </c>
      <c r="T138" s="1" t="s">
        <v>616</v>
      </c>
      <c r="U138" s="1">
        <f t="shared" ref="U138:U139" si="178">1/1.25*(6/5)*1.5625</f>
        <v>1.5</v>
      </c>
    </row>
    <row r="139" spans="1:23" x14ac:dyDescent="0.3">
      <c r="A139" s="1" t="str">
        <f t="shared" si="176"/>
        <v>RushHeavyKnight_YellowThird_01</v>
      </c>
      <c r="B139" s="10" t="s">
        <v>614</v>
      </c>
      <c r="C139" s="1" t="str">
        <f>IF(ISERROR(VLOOKUP(B139,AffectorValueTable!$A:$A,1,0)),"어펙터밸류없음","")</f>
        <v/>
      </c>
      <c r="D139" s="1">
        <v>1</v>
      </c>
      <c r="E139" s="1" t="str">
        <f>VLOOKUP($B139,AffectorValueTable!$1:$1048576,MATCH(AffectorValueTable!$B$1,AffectorValueTable!$1:$1,0),0)</f>
        <v>Rush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4.2</v>
      </c>
      <c r="J139" s="1">
        <v>0.2</v>
      </c>
      <c r="K139" s="1">
        <v>-3</v>
      </c>
      <c r="L139" s="1">
        <v>0</v>
      </c>
      <c r="N139" s="1">
        <v>1</v>
      </c>
      <c r="O139" s="7">
        <f t="shared" ca="1" si="177"/>
        <v>1</v>
      </c>
      <c r="P139" s="1">
        <v>200</v>
      </c>
      <c r="S139" s="7" t="str">
        <f t="shared" ca="1" si="2"/>
        <v/>
      </c>
      <c r="T139" s="1" t="s">
        <v>543</v>
      </c>
      <c r="U139" s="1">
        <f t="shared" si="178"/>
        <v>1.5</v>
      </c>
    </row>
    <row r="140" spans="1:23" x14ac:dyDescent="0.3">
      <c r="A140" s="1" t="str">
        <f>B140&amp;"_"&amp;TEXT(D140,"00")</f>
        <v>SuicidePolygonalMagma_Blue_01</v>
      </c>
      <c r="B140" s="10" t="s">
        <v>644</v>
      </c>
      <c r="C140" s="1" t="str">
        <f>IF(ISERROR(VLOOKUP(B140,AffectorValueTable!$A:$A,1,0)),"어펙터밸류없음","")</f>
        <v/>
      </c>
      <c r="D140" s="1">
        <v>1</v>
      </c>
      <c r="E140" s="1" t="str">
        <f>VLOOKUP($B140,AffectorValueTable!$1:$1048576,MATCH(AffectorValueTable!$B$1,AffectorValueTable!$1:$1,0),0)</f>
        <v>Suicide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N140" s="1">
        <v>1</v>
      </c>
      <c r="O140" s="7">
        <f ca="1">IF(NOT(ISBLANK(N140)),N140,
IF(ISBLANK(M140),"",
VLOOKUP(M140,OFFSET(INDIRECT("$A:$B"),0,MATCH(M$1&amp;"_Verify",INDIRECT("$1:$1"),0)-1),2,0)
))</f>
        <v>1</v>
      </c>
      <c r="S140" s="7" t="str">
        <f t="shared" ca="1" si="2"/>
        <v/>
      </c>
      <c r="T140" s="1" t="s">
        <v>640</v>
      </c>
    </row>
    <row r="141" spans="1:23" x14ac:dyDescent="0.3">
      <c r="A141" s="1" t="str">
        <f>B141&amp;"_"&amp;TEXT(D141,"00")</f>
        <v>SleepingDragonTerrorBringer_Red_01</v>
      </c>
      <c r="B141" s="10" t="s">
        <v>729</v>
      </c>
      <c r="C141" s="1" t="str">
        <f>IF(ISERROR(VLOOKUP(B141,AffectorValueTable!$A:$A,1,0)),"어펙터밸류없음","")</f>
        <v/>
      </c>
      <c r="D141" s="1">
        <v>1</v>
      </c>
      <c r="E141" s="1" t="str">
        <f>VLOOKUP($B141,AffectorValueTable!$1:$1048576,MATCH(AffectorValueTable!$B$1,AffectorValueTable!$1:$1,0),0)</f>
        <v>MonsterSleeping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v>3</v>
      </c>
      <c r="O141" s="7" t="str">
        <f ca="1">IF(NOT(ISBLANK(N141)),N141,
IF(ISBLANK(M141),"",
VLOOKUP(M141,OFFSET(INDIRECT("$A:$B"),0,MATCH(M$1&amp;"_Verify",INDIRECT("$1:$1"),0)-1),2,0)
))</f>
        <v/>
      </c>
      <c r="S141" s="7" t="str">
        <f t="shared" ca="1" si="2"/>
        <v/>
      </c>
      <c r="T141" s="1" t="s">
        <v>731</v>
      </c>
      <c r="U141" s="1" t="s">
        <v>732</v>
      </c>
    </row>
    <row r="142" spans="1:23" x14ac:dyDescent="0.3">
      <c r="A142" s="1" t="str">
        <f>B142&amp;"_"&amp;TEXT(D142,"00")</f>
        <v>BurrowOnStartRtsTurret_01</v>
      </c>
      <c r="B142" s="10" t="s">
        <v>737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BurrowOnStart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O142" s="7" t="str">
        <f ca="1">IF(NOT(ISBLANK(N142)),N142,
IF(ISBLANK(M142),"",
VLOOKUP(M142,OFFSET(INDIRECT("$A:$B"),0,MATCH(M$1&amp;"_Verify",INDIRECT("$1:$1"),0)-1),2,0)
))</f>
        <v/>
      </c>
      <c r="S142" s="7" t="str">
        <f t="shared" ca="1" si="2"/>
        <v/>
      </c>
    </row>
    <row r="143" spans="1:23" x14ac:dyDescent="0.3">
      <c r="A143" s="1" t="str">
        <f t="shared" ref="A143" si="179">B143&amp;"_"&amp;TEXT(D143,"00")</f>
        <v>AddForceDragonTerrorBringer_Red_01</v>
      </c>
      <c r="B143" s="10" t="s">
        <v>733</v>
      </c>
      <c r="C143" s="1" t="str">
        <f>IF(ISERROR(VLOOKUP(B143,AffectorValueTable!$A:$A,1,0)),"어펙터밸류없음","")</f>
        <v/>
      </c>
      <c r="D143" s="1">
        <v>1</v>
      </c>
      <c r="E143" s="1" t="str">
        <f>VLOOKUP($B143,AffectorValueTable!$1:$1048576,MATCH(AffectorValueTable!$B$1,AffectorValueTable!$1:$1,0),0)</f>
        <v>AddForce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8</v>
      </c>
      <c r="N143" s="1">
        <v>0</v>
      </c>
      <c r="O143" s="7">
        <f t="shared" ref="O143" ca="1" si="180">IF(NOT(ISBLANK(N143)),N143,
IF(ISBLANK(M143),"",
VLOOKUP(M143,OFFSET(INDIRECT("$A:$B"),0,MATCH(M$1&amp;"_Verify",INDIRECT("$1:$1"),0)-1),2,0)
))</f>
        <v>0</v>
      </c>
      <c r="S143" s="7" t="str">
        <f t="shared" ca="1" si="2"/>
        <v/>
      </c>
    </row>
    <row r="144" spans="1:23" x14ac:dyDescent="0.3">
      <c r="A144" s="1" t="str">
        <f t="shared" ref="A144:A148" si="181">B144&amp;"_"&amp;TEXT(D144,"00")</f>
        <v>JumpAttackRobotTwo_01</v>
      </c>
      <c r="B144" s="10" t="s">
        <v>748</v>
      </c>
      <c r="C144" s="1" t="str">
        <f>IF(ISERROR(VLOOKUP(B144,AffectorValueTable!$A:$A,1,0)),"어펙터밸류없음","")</f>
        <v/>
      </c>
      <c r="D144" s="1">
        <v>1</v>
      </c>
      <c r="E144" s="1" t="str">
        <f>VLOOKUP($B144,AffectorValueTable!$1:$1048576,MATCH(AffectorValueTable!$B$1,AffectorValueTable!$1:$1,0),0)</f>
        <v>Jump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6.5</v>
      </c>
      <c r="J144" s="1">
        <v>2</v>
      </c>
      <c r="L144" s="1">
        <v>0.4</v>
      </c>
      <c r="N144" s="1">
        <v>1</v>
      </c>
      <c r="O144" s="7">
        <f t="shared" ref="O144:O148" ca="1" si="182">IF(NOT(ISBLANK(N144)),N144,
IF(ISBLANK(M144),"",
VLOOKUP(M144,OFFSET(INDIRECT("$A:$B"),0,MATCH(M$1&amp;"_Verify",INDIRECT("$1:$1"),0)-1),2,0)
))</f>
        <v>1</v>
      </c>
      <c r="S144" s="7" t="str">
        <f t="shared" ref="S144:S148" ca="1" si="183">IF(NOT(ISBLANK(R144)),R144,
IF(ISBLANK(Q144),"",
VLOOKUP(Q144,OFFSET(INDIRECT("$A:$B"),0,MATCH(Q$1&amp;"_Verify",INDIRECT("$1:$1"),0)-1),2,0)
))</f>
        <v/>
      </c>
      <c r="T144" s="1" t="s">
        <v>752</v>
      </c>
    </row>
    <row r="145" spans="1:23" x14ac:dyDescent="0.3">
      <c r="A145" s="1" t="str">
        <f t="shared" si="181"/>
        <v>JumpRunRobotTwo_01</v>
      </c>
      <c r="B145" s="10" t="s">
        <v>750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Jump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6.5</v>
      </c>
      <c r="J145" s="1">
        <v>2</v>
      </c>
      <c r="L145" s="1">
        <v>8</v>
      </c>
      <c r="N145" s="1">
        <v>2</v>
      </c>
      <c r="O145" s="7">
        <f t="shared" ca="1" si="182"/>
        <v>2</v>
      </c>
      <c r="S145" s="7" t="str">
        <f t="shared" ca="1" si="183"/>
        <v/>
      </c>
      <c r="T145" s="1" t="s">
        <v>752</v>
      </c>
    </row>
    <row r="146" spans="1:23" x14ac:dyDescent="0.3">
      <c r="A146" s="1" t="str">
        <f t="shared" si="181"/>
        <v>TeleportArcherySamuraiUp_01</v>
      </c>
      <c r="B146" s="1" t="s">
        <v>771</v>
      </c>
      <c r="C146" s="1" t="str">
        <f>IF(ISERROR(VLOOKUP(B146,AffectorValueTable!$A:$A,1,0)),"어펙터밸류없음","")</f>
        <v/>
      </c>
      <c r="D146" s="1">
        <v>1</v>
      </c>
      <c r="E146" s="1" t="str">
        <f>VLOOKUP($B146,AffectorValueTable!$1:$1048576,MATCH(AffectorValueTable!$B$1,AffectorValueTable!$1:$1,0),0)</f>
        <v>TeleportTargetPosition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0.5</v>
      </c>
      <c r="K146" s="1">
        <v>0</v>
      </c>
      <c r="L146" s="1">
        <v>6</v>
      </c>
      <c r="N146" s="1">
        <v>1</v>
      </c>
      <c r="O146" s="7">
        <f t="shared" ca="1" si="182"/>
        <v>1</v>
      </c>
      <c r="S146" s="7" t="str">
        <f t="shared" ca="1" si="183"/>
        <v/>
      </c>
      <c r="T146" s="1" t="s">
        <v>580</v>
      </c>
      <c r="W146" s="1" t="s">
        <v>585</v>
      </c>
    </row>
    <row r="147" spans="1:23" x14ac:dyDescent="0.3">
      <c r="A147" s="1" t="str">
        <f t="shared" si="181"/>
        <v>TeleportArcherySamuraiDown_01</v>
      </c>
      <c r="B147" s="1" t="s">
        <v>773</v>
      </c>
      <c r="C147" s="1" t="str">
        <f>IF(ISERROR(VLOOKUP(B147,AffectorValueTable!$A:$A,1,0)),"어펙터밸류없음","")</f>
        <v/>
      </c>
      <c r="D147" s="1">
        <v>1</v>
      </c>
      <c r="E147" s="1" t="str">
        <f>VLOOKUP($B147,AffectorValueTable!$1:$1048576,MATCH(AffectorValueTable!$B$1,AffectorValueTable!$1:$1,0),0)</f>
        <v>TeleportTargetPosition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0.5</v>
      </c>
      <c r="K147" s="1">
        <v>0</v>
      </c>
      <c r="L147" s="1">
        <v>-7</v>
      </c>
      <c r="N147" s="1">
        <v>1</v>
      </c>
      <c r="O147" s="7">
        <f t="shared" ca="1" si="182"/>
        <v>1</v>
      </c>
      <c r="S147" s="7" t="str">
        <f t="shared" ca="1" si="183"/>
        <v/>
      </c>
      <c r="T147" s="1" t="s">
        <v>580</v>
      </c>
      <c r="W147" s="1" t="s">
        <v>585</v>
      </c>
    </row>
    <row r="148" spans="1:23" x14ac:dyDescent="0.3">
      <c r="A148" s="1" t="str">
        <f t="shared" si="181"/>
        <v>RotateArcherySamurai_01</v>
      </c>
      <c r="B148" s="1" t="s">
        <v>774</v>
      </c>
      <c r="C148" s="1" t="str">
        <f>IF(ISERROR(VLOOKUP(B148,AffectorValueTable!$A:$A,1,0)),"어펙터밸류없음","")</f>
        <v/>
      </c>
      <c r="D148" s="1">
        <v>1</v>
      </c>
      <c r="E148" s="1" t="str">
        <f>VLOOKUP($B148,AffectorValueTable!$1:$1048576,MATCH(AffectorValueTable!$B$1,AffectorValueTable!$1:$1,0),0)</f>
        <v>Rotate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2.5</v>
      </c>
      <c r="J148" s="1">
        <v>0</v>
      </c>
      <c r="O148" s="7" t="str">
        <f t="shared" ca="1" si="182"/>
        <v/>
      </c>
      <c r="S148" s="7" t="str">
        <f t="shared" ca="1" si="183"/>
        <v/>
      </c>
      <c r="T148" s="1" t="s">
        <v>600</v>
      </c>
    </row>
    <row r="149" spans="1:23" x14ac:dyDescent="0.3">
      <c r="A149" s="1" t="str">
        <f t="shared" ref="A149:A152" si="184">B149&amp;"_"&amp;TEXT(D149,"00")</f>
        <v>GiveAffectorValueMushroomDee_01</v>
      </c>
      <c r="B149" s="1" t="s">
        <v>829</v>
      </c>
      <c r="C149" s="1" t="str">
        <f>IF(ISERROR(VLOOKUP(B149,AffectorValueTable!$A:$A,1,0)),"어펙터밸류없음","")</f>
        <v/>
      </c>
      <c r="D149" s="1">
        <v>1</v>
      </c>
      <c r="E149" s="1" t="str">
        <f>VLOOKUP($B149,AffectorValueTable!$1:$1048576,MATCH(AffectorValueTable!$B$1,AffectorValueTable!$1:$1,0),0)</f>
        <v>GiveAffectorValue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N149" s="1">
        <v>1</v>
      </c>
      <c r="O149" s="7">
        <f t="shared" ref="O149:O152" ca="1" si="185">IF(NOT(ISBLANK(N149)),N149,
IF(ISBLANK(M149),"",
VLOOKUP(M149,OFFSET(INDIRECT("$A:$B"),0,MATCH(M$1&amp;"_Verify",INDIRECT("$1:$1"),0)-1),2,0)
))</f>
        <v>1</v>
      </c>
      <c r="S149" s="7" t="str">
        <f t="shared" ref="S149:S152" ca="1" si="186">IF(NOT(ISBLANK(R149)),R149,
IF(ISBLANK(Q149),"",
VLOOKUP(Q149,OFFSET(INDIRECT("$A:$B"),0,MATCH(Q$1&amp;"_Verify",INDIRECT("$1:$1"),0)-1),2,0)
))</f>
        <v/>
      </c>
      <c r="T149" s="1" t="s">
        <v>831</v>
      </c>
      <c r="U149" s="1" t="s">
        <v>854</v>
      </c>
      <c r="W149" s="1" t="s">
        <v>833</v>
      </c>
    </row>
    <row r="150" spans="1:23" x14ac:dyDescent="0.3">
      <c r="A150" s="1" t="str">
        <f t="shared" si="184"/>
        <v>AS_AngryDee_01</v>
      </c>
      <c r="B150" s="1" t="s">
        <v>856</v>
      </c>
      <c r="C150" s="1" t="str">
        <f>IF(ISERROR(VLOOKUP(B150,AffectorValueTable!$A:$A,1,0)),"어펙터밸류없음","")</f>
        <v/>
      </c>
      <c r="D150" s="1">
        <v>1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15</v>
      </c>
      <c r="J150" s="1">
        <v>0.75</v>
      </c>
      <c r="M150" s="1" t="s">
        <v>163</v>
      </c>
      <c r="O150" s="7">
        <f t="shared" ca="1" si="185"/>
        <v>19</v>
      </c>
      <c r="S150" s="7" t="str">
        <f t="shared" ca="1" si="186"/>
        <v/>
      </c>
    </row>
    <row r="151" spans="1:23" x14ac:dyDescent="0.3">
      <c r="A151" s="1" t="str">
        <f t="shared" si="184"/>
        <v>TeleportLadyPirateIn_01</v>
      </c>
      <c r="B151" s="1" t="s">
        <v>838</v>
      </c>
      <c r="C151" s="1" t="str">
        <f>IF(ISERROR(VLOOKUP(B151,AffectorValueTable!$A:$A,1,0)),"어펙터밸류없음","")</f>
        <v/>
      </c>
      <c r="D151" s="1">
        <v>1</v>
      </c>
      <c r="E151" s="1" t="str">
        <f>VLOOKUP($B151,AffectorValueTable!$1:$1048576,MATCH(AffectorValueTable!$B$1,AffectorValueTable!$1:$1,0),0)</f>
        <v>TeleportTargetPosition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0.5</v>
      </c>
      <c r="K151" s="1">
        <v>0</v>
      </c>
      <c r="L151" s="1">
        <v>-0.5</v>
      </c>
      <c r="N151" s="1">
        <v>1</v>
      </c>
      <c r="O151" s="7">
        <f t="shared" ca="1" si="185"/>
        <v>1</v>
      </c>
      <c r="S151" s="7" t="str">
        <f t="shared" ca="1" si="186"/>
        <v/>
      </c>
      <c r="T151" s="1" t="s">
        <v>843</v>
      </c>
      <c r="W151" s="1" t="s">
        <v>842</v>
      </c>
    </row>
    <row r="152" spans="1:23" x14ac:dyDescent="0.3">
      <c r="A152" s="1" t="str">
        <f t="shared" si="184"/>
        <v>TeleportLadyPirateOut_01</v>
      </c>
      <c r="B152" s="1" t="s">
        <v>840</v>
      </c>
      <c r="C152" s="1" t="str">
        <f>IF(ISERROR(VLOOKUP(B152,AffectorValueTable!$A:$A,1,0)),"어펙터밸류없음","")</f>
        <v/>
      </c>
      <c r="D152" s="1">
        <v>1</v>
      </c>
      <c r="E152" s="1" t="str">
        <f>VLOOKUP($B152,AffectorValueTable!$1:$1048576,MATCH(AffectorValueTable!$B$1,AffectorValueTable!$1:$1,0),0)</f>
        <v>TeleportTargetPosition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0.5</v>
      </c>
      <c r="K152" s="1">
        <v>0</v>
      </c>
      <c r="L152" s="1">
        <v>2.5</v>
      </c>
      <c r="N152" s="1">
        <v>1</v>
      </c>
      <c r="O152" s="7">
        <f t="shared" ca="1" si="185"/>
        <v>1</v>
      </c>
      <c r="S152" s="7" t="str">
        <f t="shared" ca="1" si="186"/>
        <v/>
      </c>
      <c r="T152" s="1" t="s">
        <v>844</v>
      </c>
      <c r="W152" s="1" t="s">
        <v>842</v>
      </c>
    </row>
    <row r="153" spans="1:23" x14ac:dyDescent="0.3">
      <c r="A153" s="1" t="str">
        <f t="shared" ref="A153:A154" si="187">B153&amp;"_"&amp;TEXT(D153,"00")</f>
        <v>CastLadyPirate_01</v>
      </c>
      <c r="B153" s="1" t="s">
        <v>846</v>
      </c>
      <c r="C153" s="1" t="str">
        <f>IF(ISERROR(VLOOKUP(B153,AffectorValueTable!$A:$A,1,0)),"어펙터밸류없음","")</f>
        <v/>
      </c>
      <c r="D153" s="1">
        <v>1</v>
      </c>
      <c r="E153" s="1" t="str">
        <f>VLOOKUP($B153,AffectorValueTable!$1:$1048576,MATCH(AffectorValueTable!$B$1,AffectorValueTable!$1:$1,0),0)</f>
        <v>Cast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4.5</v>
      </c>
      <c r="O153" s="7" t="str">
        <f t="shared" ref="O153:O154" ca="1" si="188">IF(NOT(ISBLANK(N153)),N153,
IF(ISBLANK(M153),"",
VLOOKUP(M153,OFFSET(INDIRECT("$A:$B"),0,MATCH(M$1&amp;"_Verify",INDIRECT("$1:$1"),0)-1),2,0)
))</f>
        <v/>
      </c>
      <c r="S153" s="7" t="str">
        <f t="shared" ref="S153:S154" ca="1" si="189">IF(NOT(ISBLANK(R153)),R153,
IF(ISBLANK(Q153),"",
VLOOKUP(Q153,OFFSET(INDIRECT("$A:$B"),0,MATCH(Q$1&amp;"_Verify",INDIRECT("$1:$1"),0)-1),2,0)
))</f>
        <v/>
      </c>
      <c r="T153" s="1" t="s">
        <v>849</v>
      </c>
      <c r="U153" s="1" t="s">
        <v>850</v>
      </c>
    </row>
    <row r="154" spans="1:23" x14ac:dyDescent="0.3">
      <c r="A154" s="1" t="str">
        <f t="shared" si="187"/>
        <v>RushBeholder_01</v>
      </c>
      <c r="B154" s="1" t="s">
        <v>860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Rush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5</v>
      </c>
      <c r="J154" s="1">
        <v>4</v>
      </c>
      <c r="K154" s="1">
        <v>3</v>
      </c>
      <c r="L154" s="1">
        <v>0</v>
      </c>
      <c r="N154" s="1">
        <v>1</v>
      </c>
      <c r="O154" s="7">
        <f t="shared" ca="1" si="188"/>
        <v>1</v>
      </c>
      <c r="P154" s="1">
        <v>-1</v>
      </c>
      <c r="S154" s="7" t="str">
        <f t="shared" ca="1" si="189"/>
        <v/>
      </c>
      <c r="T154" s="1" t="s">
        <v>858</v>
      </c>
      <c r="U154" s="1">
        <f>1/1.25*(6/5)*1.25</f>
        <v>1.2</v>
      </c>
    </row>
    <row r="155" spans="1:23" x14ac:dyDescent="0.3">
      <c r="A155" s="1" t="str">
        <f t="shared" ref="A155:A159" si="190">B155&amp;"_"&amp;TEXT(D155,"00")</f>
        <v>RushBeholderCenter_01</v>
      </c>
      <c r="B155" s="1" t="s">
        <v>863</v>
      </c>
      <c r="C155" s="1" t="str">
        <f>IF(ISERROR(VLOOKUP(B155,AffectorValueTable!$A:$A,1,0)),"어펙터밸류없음","")</f>
        <v/>
      </c>
      <c r="D155" s="1">
        <v>1</v>
      </c>
      <c r="E155" s="1" t="str">
        <f>VLOOKUP($B155,AffectorValueTable!$1:$1048576,MATCH(AffectorValueTable!$B$1,AffectorValueTable!$1:$1,0),0)</f>
        <v>Rush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5</v>
      </c>
      <c r="J155" s="1">
        <v>0.1</v>
      </c>
      <c r="K155" s="1">
        <v>0</v>
      </c>
      <c r="N155" s="1">
        <v>4</v>
      </c>
      <c r="O155" s="7">
        <f t="shared" ref="O155:O159" ca="1" si="191">IF(NOT(ISBLANK(N155)),N155,
IF(ISBLANK(M155),"",
VLOOKUP(M155,OFFSET(INDIRECT("$A:$B"),0,MATCH(M$1&amp;"_Verify",INDIRECT("$1:$1"),0)-1),2,0)
))</f>
        <v>4</v>
      </c>
      <c r="P155" s="1">
        <v>-1</v>
      </c>
      <c r="S155" s="7" t="str">
        <f t="shared" ref="S155:S159" ca="1" si="192">IF(NOT(ISBLANK(R155)),R155,
IF(ISBLANK(Q155),"",
VLOOKUP(Q155,OFFSET(INDIRECT("$A:$B"),0,MATCH(Q$1&amp;"_Verify",INDIRECT("$1:$1"),0)-1),2,0)
))</f>
        <v/>
      </c>
      <c r="T155" s="1" t="s">
        <v>867</v>
      </c>
      <c r="U155" s="1">
        <f>1/1.25*(6/5)*1.25</f>
        <v>1.2</v>
      </c>
      <c r="V155" s="1" t="s">
        <v>866</v>
      </c>
    </row>
    <row r="156" spans="1:23" x14ac:dyDescent="0.3">
      <c r="A156" s="1" t="str">
        <f t="shared" si="190"/>
        <v>HealOverTimeDruidTent_01</v>
      </c>
      <c r="B156" s="1" t="s">
        <v>869</v>
      </c>
      <c r="C156" s="1" t="str">
        <f>IF(ISERROR(VLOOKUP(B156,AffectorValueTable!$A:$A,1,0)),"어펙터밸류없음","")</f>
        <v/>
      </c>
      <c r="D156" s="1">
        <v>1</v>
      </c>
      <c r="E156" s="1" t="str">
        <f>VLOOKUP($B156,AffectorValueTable!$1:$1048576,MATCH(AffectorValueTable!$B$1,AffectorValueTable!$1:$1,0),0)</f>
        <v>HealOverTime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60</v>
      </c>
      <c r="J156" s="1">
        <v>1</v>
      </c>
      <c r="K156" s="1">
        <v>-1.6667000000000001E-2</v>
      </c>
      <c r="O156" s="7" t="str">
        <f t="shared" ca="1" si="191"/>
        <v/>
      </c>
      <c r="S156" s="7" t="str">
        <f t="shared" ca="1" si="192"/>
        <v/>
      </c>
    </row>
    <row r="157" spans="1:23" x14ac:dyDescent="0.3">
      <c r="A157" s="1" t="str">
        <f t="shared" si="190"/>
        <v>StunDebuffLancer_01</v>
      </c>
      <c r="B157" s="1" t="s">
        <v>879</v>
      </c>
      <c r="C157" s="1" t="str">
        <f>IF(ISERROR(VLOOKUP(B157,AffectorValueTable!$A:$A,1,0)),"어펙터밸류없음","")</f>
        <v/>
      </c>
      <c r="D157" s="1">
        <v>1</v>
      </c>
      <c r="E157" s="1" t="str">
        <f>VLOOKUP($B157,AffectorValueTable!$1:$1048576,MATCH(AffectorValueTable!$B$1,AffectorValueTable!$1:$1,0),0)</f>
        <v>AddActorState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O157" s="7" t="str">
        <f t="shared" ca="1" si="191"/>
        <v/>
      </c>
      <c r="S157" s="7" t="str">
        <f t="shared" ca="1" si="192"/>
        <v/>
      </c>
      <c r="T157" s="1" t="s">
        <v>876</v>
      </c>
    </row>
    <row r="158" spans="1:23" x14ac:dyDescent="0.3">
      <c r="A158" s="1" t="str">
        <f t="shared" si="190"/>
        <v>GiveAffectorValuePlant_01</v>
      </c>
      <c r="B158" s="1" t="s">
        <v>886</v>
      </c>
      <c r="C158" s="1" t="str">
        <f>IF(ISERROR(VLOOKUP(B158,AffectorValueTable!$A:$A,1,0)),"어펙터밸류없음","")</f>
        <v/>
      </c>
      <c r="D158" s="1">
        <v>1</v>
      </c>
      <c r="E158" s="1" t="str">
        <f>VLOOKUP($B158,AffectorValueTable!$1:$1048576,MATCH(AffectorValueTable!$B$1,AffectorValueTable!$1:$1,0),0)</f>
        <v>GiveAffectorValue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N158" s="1">
        <v>1</v>
      </c>
      <c r="O158" s="7">
        <f t="shared" ca="1" si="191"/>
        <v>1</v>
      </c>
      <c r="S158" s="7" t="str">
        <f t="shared" ca="1" si="192"/>
        <v/>
      </c>
      <c r="T158" s="1" t="s">
        <v>888</v>
      </c>
      <c r="U158" s="1" t="s">
        <v>881</v>
      </c>
    </row>
    <row r="159" spans="1:23" x14ac:dyDescent="0.3">
      <c r="A159" s="1" t="str">
        <f t="shared" si="190"/>
        <v>AS_LoseTankerPlant_01</v>
      </c>
      <c r="B159" s="1" t="s">
        <v>884</v>
      </c>
      <c r="C159" s="1" t="str">
        <f>IF(ISERROR(VLOOKUP(B159,AffectorValueTable!$A:$A,1,0)),"어펙터밸류없음","")</f>
        <v/>
      </c>
      <c r="D159" s="1">
        <v>1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v>0.1</v>
      </c>
      <c r="M159" s="1" t="s">
        <v>163</v>
      </c>
      <c r="O159" s="7">
        <f t="shared" ca="1" si="191"/>
        <v>19</v>
      </c>
      <c r="S159" s="7" t="str">
        <f t="shared" ca="1" si="192"/>
        <v/>
      </c>
    </row>
    <row r="160" spans="1:23" x14ac:dyDescent="0.3">
      <c r="A160" s="1" t="str">
        <f t="shared" ref="A160:A161" si="193">B160&amp;"_"&amp;TEXT(D160,"00")</f>
        <v>OnOffColliderWizard_01</v>
      </c>
      <c r="B160" s="1" t="s">
        <v>897</v>
      </c>
      <c r="C160" s="1" t="str">
        <f>IF(ISERROR(VLOOKUP(B160,AffectorValueTable!$A:$A,1,0)),"어펙터밸류없음","")</f>
        <v/>
      </c>
      <c r="D160" s="1">
        <v>1</v>
      </c>
      <c r="E160" s="1" t="str">
        <f>VLOOKUP($B160,AffectorValueTable!$1:$1048576,MATCH(AffectorValueTable!$B$1,AffectorValueTable!$1:$1,0),0)</f>
        <v>OnOffCollider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N160" s="1">
        <v>1</v>
      </c>
      <c r="O160" s="7">
        <f t="shared" ref="O160:O161" ca="1" si="194">IF(NOT(ISBLANK(N160)),N160,
IF(ISBLANK(M160),"",
VLOOKUP(M160,OFFSET(INDIRECT("$A:$B"),0,MATCH(M$1&amp;"_Verify",INDIRECT("$1:$1"),0)-1),2,0)
))</f>
        <v>1</v>
      </c>
      <c r="S160" s="7" t="str">
        <f t="shared" ref="S160:S161" ca="1" si="195">IF(NOT(ISBLANK(R160)),R160,
IF(ISBLANK(Q160),"",
VLOOKUP(Q160,OFFSET(INDIRECT("$A:$B"),0,MATCH(Q$1&amp;"_Verify",INDIRECT("$1:$1"),0)-1),2,0)
))</f>
        <v/>
      </c>
      <c r="V160" s="1" t="s">
        <v>895</v>
      </c>
      <c r="W160" s="1" t="s">
        <v>896</v>
      </c>
    </row>
    <row r="161" spans="1:23" x14ac:dyDescent="0.3">
      <c r="A161" s="1" t="str">
        <f t="shared" si="193"/>
        <v>RushDroidHeavy_White_01</v>
      </c>
      <c r="B161" s="1" t="s">
        <v>910</v>
      </c>
      <c r="C161" s="1" t="str">
        <f>IF(ISERROR(VLOOKUP(B161,AffectorValueTable!$A:$A,1,0)),"어펙터밸류없음","")</f>
        <v/>
      </c>
      <c r="D161" s="1">
        <v>1</v>
      </c>
      <c r="E161" s="1" t="str">
        <f>VLOOKUP($B161,AffectorValueTable!$1:$1048576,MATCH(AffectorValueTable!$B$1,AffectorValueTable!$1:$1,0),0)</f>
        <v>Rush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3</v>
      </c>
      <c r="J161" s="1">
        <v>0.1</v>
      </c>
      <c r="N161" s="1">
        <v>4</v>
      </c>
      <c r="O161" s="7">
        <f t="shared" ca="1" si="194"/>
        <v>4</v>
      </c>
      <c r="P161" s="1">
        <v>-1</v>
      </c>
      <c r="S161" s="7" t="str">
        <f t="shared" ca="1" si="195"/>
        <v/>
      </c>
      <c r="T161" s="1" t="s">
        <v>912</v>
      </c>
      <c r="U161" s="1">
        <f>1/1.25*(6/5)*1.25</f>
        <v>1.2</v>
      </c>
      <c r="V161" s="1" t="s">
        <v>913</v>
      </c>
    </row>
    <row r="162" spans="1:23" x14ac:dyDescent="0.3">
      <c r="A162" s="1" t="str">
        <f t="shared" ref="A162:A169" si="196">B162&amp;"_"&amp;TEXT(D162,"00")</f>
        <v>RushTrollGiant_01</v>
      </c>
      <c r="B162" s="1" t="s">
        <v>945</v>
      </c>
      <c r="C162" s="1" t="str">
        <f>IF(ISERROR(VLOOKUP(B162,AffectorValueTable!$A:$A,1,0)),"어펙터밸류없음","")</f>
        <v/>
      </c>
      <c r="D162" s="1">
        <v>1</v>
      </c>
      <c r="E162" s="1" t="str">
        <f>VLOOKUP($B162,AffectorValueTable!$1:$1048576,MATCH(AffectorValueTable!$B$1,AffectorValueTable!$1:$1,0),0)</f>
        <v>Rush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6</v>
      </c>
      <c r="J162" s="1">
        <v>2</v>
      </c>
      <c r="K162" s="1">
        <v>7</v>
      </c>
      <c r="L162" s="1">
        <v>0</v>
      </c>
      <c r="N162" s="1">
        <v>0</v>
      </c>
      <c r="O162" s="7">
        <f t="shared" ref="O162:O169" ca="1" si="197">IF(NOT(ISBLANK(N162)),N162,
IF(ISBLANK(M162),"",
VLOOKUP(M162,OFFSET(INDIRECT("$A:$B"),0,MATCH(M$1&amp;"_Verify",INDIRECT("$1:$1"),0)-1),2,0)
))</f>
        <v>0</v>
      </c>
      <c r="P162" s="1">
        <v>-1</v>
      </c>
      <c r="S162" s="7" t="str">
        <f t="shared" ref="S162:S169" ca="1" si="198">IF(NOT(ISBLANK(R162)),R162,
IF(ISBLANK(Q162),"",
VLOOKUP(Q162,OFFSET(INDIRECT("$A:$B"),0,MATCH(Q$1&amp;"_Verify",INDIRECT("$1:$1"),0)-1),2,0)
))</f>
        <v/>
      </c>
      <c r="T162" s="1" t="s">
        <v>858</v>
      </c>
      <c r="U162" s="1">
        <f>1/1.5*(3/4)*1.5</f>
        <v>0.75</v>
      </c>
    </row>
    <row r="163" spans="1:23" x14ac:dyDescent="0.3">
      <c r="A163" s="1" t="str">
        <f t="shared" si="196"/>
        <v>AddForceTrollGiant_01</v>
      </c>
      <c r="B163" s="1" t="s">
        <v>946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AddForce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5</v>
      </c>
      <c r="L163" s="1">
        <v>0.16</v>
      </c>
      <c r="N163" s="1">
        <v>0</v>
      </c>
      <c r="O163" s="7">
        <f t="shared" ca="1" si="197"/>
        <v>0</v>
      </c>
      <c r="R163" s="1">
        <v>1</v>
      </c>
      <c r="S163" s="7">
        <f t="shared" ca="1" si="198"/>
        <v>1</v>
      </c>
    </row>
    <row r="164" spans="1:23" x14ac:dyDescent="0.3">
      <c r="A164" s="1" t="str">
        <f t="shared" si="196"/>
        <v>TeleportArcherySamurai_Black_01</v>
      </c>
      <c r="B164" s="1" t="s">
        <v>950</v>
      </c>
      <c r="C164" s="1" t="str">
        <f>IF(ISERROR(VLOOKUP(B164,AffectorValueTable!$A:$A,1,0)),"어펙터밸류없음","")</f>
        <v/>
      </c>
      <c r="D164" s="1">
        <v>1</v>
      </c>
      <c r="E164" s="1" t="str">
        <f>VLOOKUP($B164,AffectorValueTable!$1:$1048576,MATCH(AffectorValueTable!$B$1,AffectorValueTable!$1:$1,0),0)</f>
        <v>TeleportTargetPosition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0.5</v>
      </c>
      <c r="N164" s="1">
        <v>2</v>
      </c>
      <c r="O164" s="7">
        <f t="shared" ca="1" si="197"/>
        <v>2</v>
      </c>
      <c r="S164" s="7" t="str">
        <f t="shared" ca="1" si="198"/>
        <v/>
      </c>
      <c r="T164" s="1" t="s">
        <v>952</v>
      </c>
      <c r="U164" s="1" t="s">
        <v>953</v>
      </c>
      <c r="W164" s="1" t="s">
        <v>842</v>
      </c>
    </row>
    <row r="165" spans="1:23" x14ac:dyDescent="0.3">
      <c r="A165" s="1" t="str">
        <f t="shared" si="196"/>
        <v>InvincibleFallenAngel_Yellow_01</v>
      </c>
      <c r="B165" s="1" t="s">
        <v>955</v>
      </c>
      <c r="C165" s="1" t="str">
        <f>IF(ISERROR(VLOOKUP(B165,AffectorValueTable!$A:$A,1,0)),"어펙터밸류없음","")</f>
        <v/>
      </c>
      <c r="D165" s="1">
        <v>1</v>
      </c>
      <c r="E165" s="1" t="str">
        <f>VLOOKUP($B165,AffectorValueTable!$1:$1048576,MATCH(AffectorValueTable!$B$1,AffectorValueTable!$1:$1,0),0)</f>
        <v>Invincible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1.1000000000000001</v>
      </c>
      <c r="O165" s="7" t="str">
        <f t="shared" ca="1" si="197"/>
        <v/>
      </c>
      <c r="S165" s="7" t="str">
        <f t="shared" ca="1" si="198"/>
        <v/>
      </c>
    </row>
    <row r="166" spans="1:23" x14ac:dyDescent="0.3">
      <c r="A166" s="1" t="str">
        <f t="shared" si="196"/>
        <v>CallBurrowNinjaAssassin_Red_01</v>
      </c>
      <c r="B166" s="1" t="s">
        <v>962</v>
      </c>
      <c r="C166" s="1" t="str">
        <f>IF(ISERROR(VLOOKUP(B166,AffectorValueTable!$A:$A,1,0)),"어펙터밸류없음","")</f>
        <v/>
      </c>
      <c r="D166" s="1">
        <v>1</v>
      </c>
      <c r="E166" s="1" t="str">
        <f>VLOOKUP($B166,AffectorValueTable!$1:$1048576,MATCH(AffectorValueTable!$B$1,AffectorValueTable!$1:$1,0),0)</f>
        <v>CallAffectorValue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O166" s="7" t="str">
        <f t="shared" ca="1" si="197"/>
        <v/>
      </c>
      <c r="Q166" s="1" t="s">
        <v>224</v>
      </c>
      <c r="S166" s="7">
        <f t="shared" ca="1" si="198"/>
        <v>4</v>
      </c>
      <c r="U166" s="1" t="s">
        <v>964</v>
      </c>
    </row>
    <row r="167" spans="1:23" x14ac:dyDescent="0.3">
      <c r="A167" s="1" t="str">
        <f t="shared" si="196"/>
        <v>BurrowNinjaAssassin_Red_01</v>
      </c>
      <c r="B167" s="1" t="s">
        <v>964</v>
      </c>
      <c r="C167" s="1" t="str">
        <f>IF(ISERROR(VLOOKUP(B167,AffectorValueTable!$A:$A,1,0)),"어펙터밸류없음","")</f>
        <v/>
      </c>
      <c r="D167" s="1">
        <v>1</v>
      </c>
      <c r="E167" s="1" t="str">
        <f>VLOOKUP($B167,AffectorValueTable!$1:$1048576,MATCH(AffectorValueTable!$B$1,AffectorValueTable!$1:$1,0),0)</f>
        <v>Burrow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3</v>
      </c>
      <c r="K167" s="1">
        <v>0.5</v>
      </c>
      <c r="L167" s="1">
        <v>1</v>
      </c>
      <c r="O167" s="7" t="str">
        <f t="shared" ca="1" si="197"/>
        <v/>
      </c>
      <c r="P167" s="1">
        <v>7</v>
      </c>
      <c r="R167" s="1">
        <v>10</v>
      </c>
      <c r="S167" s="7">
        <f t="shared" ca="1" si="198"/>
        <v>10</v>
      </c>
      <c r="T167" s="1" t="s">
        <v>957</v>
      </c>
      <c r="U167" s="1" t="s">
        <v>958</v>
      </c>
      <c r="V167" s="1" t="s">
        <v>959</v>
      </c>
      <c r="W167" s="1" t="s">
        <v>960</v>
      </c>
    </row>
    <row r="168" spans="1:23" x14ac:dyDescent="0.3">
      <c r="A168" s="1" t="str">
        <f t="shared" si="196"/>
        <v>RotateRobotFive_Purple_01</v>
      </c>
      <c r="B168" s="1" t="s">
        <v>983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Rotate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I168" s="1">
        <v>4</v>
      </c>
      <c r="J168" s="1">
        <v>-360</v>
      </c>
      <c r="O168" s="7" t="str">
        <f t="shared" ca="1" si="197"/>
        <v/>
      </c>
      <c r="S168" s="7" t="str">
        <f t="shared" ca="1" si="198"/>
        <v/>
      </c>
      <c r="T168" s="1" t="s">
        <v>981</v>
      </c>
    </row>
    <row r="169" spans="1:23" x14ac:dyDescent="0.3">
      <c r="A169" s="1" t="str">
        <f t="shared" si="196"/>
        <v>RotateRobotFive_PurpleZero_01</v>
      </c>
      <c r="B169" s="1" t="s">
        <v>984</v>
      </c>
      <c r="C169" s="1" t="str">
        <f>IF(ISERROR(VLOOKUP(B169,AffectorValueTable!$A:$A,1,0)),"어펙터밸류없음","")</f>
        <v/>
      </c>
      <c r="D169" s="1">
        <v>1</v>
      </c>
      <c r="E169" s="1" t="str">
        <f>VLOOKUP($B169,AffectorValueTable!$1:$1048576,MATCH(AffectorValueTable!$B$1,AffectorValueTable!$1:$1,0),0)</f>
        <v>Rotate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I169" s="1">
        <v>9.5</v>
      </c>
      <c r="J169" s="1">
        <v>0</v>
      </c>
      <c r="O169" s="7" t="str">
        <f t="shared" ca="1" si="197"/>
        <v/>
      </c>
      <c r="S169" s="7" t="str">
        <f t="shared" ca="1" si="198"/>
        <v/>
      </c>
      <c r="T169" s="1" t="s">
        <v>985</v>
      </c>
    </row>
    <row r="170" spans="1:23" x14ac:dyDescent="0.3">
      <c r="A170" s="1" t="str">
        <f t="shared" ref="A170" si="199">B170&amp;"_"&amp;TEXT(D170,"00")</f>
        <v>ResurrectAncientGuard_01</v>
      </c>
      <c r="B170" s="1" t="s">
        <v>992</v>
      </c>
      <c r="C170" s="1" t="str">
        <f>IF(ISERROR(VLOOKUP(B170,AffectorValueTable!$A:$A,1,0)),"어펙터밸류없음","")</f>
        <v/>
      </c>
      <c r="D170" s="1">
        <v>1</v>
      </c>
      <c r="E170" s="1" t="str">
        <f>VLOOKUP($B170,AffectorValueTable!$1:$1048576,MATCH(AffectorValueTable!$B$1,AffectorValueTable!$1:$1,0),0)</f>
        <v>Resurrect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I170" s="1">
        <v>-1</v>
      </c>
      <c r="O170" s="7" t="str">
        <f t="shared" ref="O170" ca="1" si="200">IF(NOT(ISBLANK(N170)),N170,
IF(ISBLANK(M170),"",
VLOOKUP(M170,OFFSET(INDIRECT("$A:$B"),0,MATCH(M$1&amp;"_Verify",INDIRECT("$1:$1"),0)-1),2,0)
))</f>
        <v/>
      </c>
      <c r="S170" s="7" t="str">
        <f t="shared" ref="S170" ca="1" si="201">IF(NOT(ISBLANK(R170)),R170,
IF(ISBLANK(Q170),"",
VLOOKUP(Q170,OFFSET(INDIRECT("$A:$B"),0,MATCH(Q$1&amp;"_Verify",INDIRECT("$1:$1"),0)-1),2,0)
))</f>
        <v/>
      </c>
      <c r="T170" s="1" t="s">
        <v>994</v>
      </c>
    </row>
    <row r="171" spans="1:23" x14ac:dyDescent="0.3">
      <c r="A171" s="1" t="str">
        <f t="shared" ref="A171" si="202">B171&amp;"_"&amp;TEXT(D171,"00")</f>
        <v>ChargingAncientGuard_01</v>
      </c>
      <c r="B171" s="1" t="s">
        <v>1003</v>
      </c>
      <c r="C171" s="1" t="str">
        <f>IF(ISERROR(VLOOKUP(B171,AffectorValueTable!$A:$A,1,0)),"어펙터밸류없음","")</f>
        <v/>
      </c>
      <c r="D171" s="1">
        <v>1</v>
      </c>
      <c r="E171" s="1" t="str">
        <f>VLOOKUP($B171,AffectorValueTable!$1:$1048576,MATCH(AffectorValueTable!$B$1,AffectorValueTable!$1:$1,0),0)</f>
        <v>ChargingAction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I171" s="1">
        <v>7.5</v>
      </c>
      <c r="J171" s="1">
        <v>0.05</v>
      </c>
      <c r="O171" s="7" t="str">
        <f t="shared" ref="O171" ca="1" si="203">IF(NOT(ISBLANK(N171)),N171,
IF(ISBLANK(M171),"",
VLOOKUP(M171,OFFSET(INDIRECT("$A:$B"),0,MATCH(M$1&amp;"_Verify",INDIRECT("$1:$1"),0)-1),2,0)
))</f>
        <v/>
      </c>
      <c r="S171" s="7" t="str">
        <f t="shared" ref="S171" ca="1" si="204">IF(NOT(ISBLANK(R171)),R171,
IF(ISBLANK(Q171),"",
VLOOKUP(Q171,OFFSET(INDIRECT("$A:$B"),0,MATCH(Q$1&amp;"_Verify",INDIRECT("$1:$1"),0)-1),2,0)
))</f>
        <v/>
      </c>
      <c r="T171" s="1" t="s">
        <v>1005</v>
      </c>
      <c r="U171" s="1" t="s">
        <v>1006</v>
      </c>
    </row>
    <row r="172" spans="1:23" x14ac:dyDescent="0.3">
      <c r="A172" s="1" t="str">
        <f t="shared" si="176"/>
        <v>AddForceCommon_01</v>
      </c>
      <c r="B172" s="10" t="s">
        <v>621</v>
      </c>
      <c r="C172" s="1" t="str">
        <f>IF(ISERROR(VLOOKUP(B172,AffectorValueTable!$A:$A,1,0)),"어펙터밸류없음","")</f>
        <v/>
      </c>
      <c r="D172" s="1">
        <v>1</v>
      </c>
      <c r="E172" s="1" t="str">
        <f>VLOOKUP($B172,AffectorValueTable!$1:$1048576,MATCH(AffectorValueTable!$B$1,AffectorValueTable!$1:$1,0),0)</f>
        <v>AddForce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I172" s="1">
        <v>3</v>
      </c>
      <c r="N172" s="1">
        <v>0</v>
      </c>
      <c r="O172" s="7">
        <f t="shared" ca="1" si="177"/>
        <v>0</v>
      </c>
      <c r="S172" s="7" t="str">
        <f t="shared" ca="1" si="2"/>
        <v/>
      </c>
    </row>
    <row r="173" spans="1:23" x14ac:dyDescent="0.3">
      <c r="A173" s="1" t="str">
        <f t="shared" ref="A173" si="205">B173&amp;"_"&amp;TEXT(D173,"00")</f>
        <v>AddForceCommonWeak_01</v>
      </c>
      <c r="B173" s="10" t="s">
        <v>627</v>
      </c>
      <c r="C173" s="1" t="str">
        <f>IF(ISERROR(VLOOKUP(B173,AffectorValueTable!$A:$A,1,0)),"어펙터밸류없음","")</f>
        <v/>
      </c>
      <c r="D173" s="1">
        <v>1</v>
      </c>
      <c r="E173" s="1" t="str">
        <f>VLOOKUP($B173,AffectorValueTable!$1:$1048576,MATCH(AffectorValueTable!$B$1,AffectorValueTable!$1:$1,0),0)</f>
        <v>AddForce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I173" s="1">
        <v>2.5</v>
      </c>
      <c r="N173" s="1">
        <v>0</v>
      </c>
      <c r="O173" s="7">
        <f t="shared" ref="O173" ca="1" si="206">IF(NOT(ISBLANK(N173)),N173,
IF(ISBLANK(M173),"",
VLOOKUP(M173,OFFSET(INDIRECT("$A:$B"),0,MATCH(M$1&amp;"_Verify",INDIRECT("$1:$1"),0)-1),2,0)
))</f>
        <v>0</v>
      </c>
      <c r="S173" s="7" t="str">
        <f t="shared" ca="1" si="2"/>
        <v/>
      </c>
    </row>
    <row r="174" spans="1:23" x14ac:dyDescent="0.3">
      <c r="A174" s="1" t="str">
        <f t="shared" ref="A174:A176" si="207">B174&amp;"_"&amp;TEXT(D174,"00")</f>
        <v>AddForceCommonStrong_01</v>
      </c>
      <c r="B174" s="10" t="s">
        <v>629</v>
      </c>
      <c r="C174" s="1" t="str">
        <f>IF(ISERROR(VLOOKUP(B174,AffectorValueTable!$A:$A,1,0)),"어펙터밸류없음","")</f>
        <v/>
      </c>
      <c r="D174" s="1">
        <v>1</v>
      </c>
      <c r="E174" s="1" t="str">
        <f>VLOOKUP($B174,AffectorValueTable!$1:$1048576,MATCH(AffectorValueTable!$B$1,AffectorValueTable!$1:$1,0),0)</f>
        <v>AddForce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I174" s="1">
        <v>5</v>
      </c>
      <c r="N174" s="1">
        <v>0</v>
      </c>
      <c r="O174" s="7">
        <f t="shared" ref="O174:O176" ca="1" si="208">IF(NOT(ISBLANK(N174)),N174,
IF(ISBLANK(M174),"",
VLOOKUP(M174,OFFSET(INDIRECT("$A:$B"),0,MATCH(M$1&amp;"_Verify",INDIRECT("$1:$1"),0)-1),2,0)
))</f>
        <v>0</v>
      </c>
      <c r="S174" s="7" t="str">
        <f t="shared" ca="1" si="2"/>
        <v/>
      </c>
    </row>
    <row r="175" spans="1:23" x14ac:dyDescent="0.3">
      <c r="A175" s="1" t="str">
        <f t="shared" si="207"/>
        <v>CreateChildTransform_01</v>
      </c>
      <c r="B175" s="10" t="s">
        <v>987</v>
      </c>
      <c r="C175" s="1" t="str">
        <f>IF(ISERROR(VLOOKUP(B175,AffectorValueTable!$A:$A,1,0)),"어펙터밸류없음","")</f>
        <v/>
      </c>
      <c r="D175" s="1">
        <v>1</v>
      </c>
      <c r="E175" s="1" t="str">
        <f>VLOOKUP($B175,AffectorValueTable!$1:$1048576,MATCH(AffectorValueTable!$B$1,AffectorValueTable!$1:$1,0),0)</f>
        <v>CreateHitObject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O175" s="7" t="str">
        <f t="shared" ca="1" si="208"/>
        <v/>
      </c>
      <c r="S175" s="7" t="str">
        <f t="shared" ca="1" si="2"/>
        <v/>
      </c>
      <c r="T175" s="1" t="s">
        <v>986</v>
      </c>
    </row>
    <row r="176" spans="1:23" x14ac:dyDescent="0.3">
      <c r="A176" s="1" t="str">
        <f t="shared" si="207"/>
        <v>CannotActionCommon_01</v>
      </c>
      <c r="B176" s="1" t="s">
        <v>861</v>
      </c>
      <c r="C176" s="1" t="str">
        <f>IF(ISERROR(VLOOKUP(B176,AffectorValueTable!$A:$A,1,0)),"어펙터밸류없음","")</f>
        <v/>
      </c>
      <c r="D176" s="1">
        <v>1</v>
      </c>
      <c r="E176" s="1" t="str">
        <f>VLOOKUP($B176,AffectorValueTable!$1:$1048576,MATCH(AffectorValueTable!$B$1,AffectorValueTable!$1:$1,0),0)</f>
        <v>CannotAction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I176" s="1">
        <v>3</v>
      </c>
      <c r="O176" s="7" t="str">
        <f t="shared" ca="1" si="208"/>
        <v/>
      </c>
      <c r="S176" s="7" t="str">
        <f t="shared" ca="1" si="2"/>
        <v/>
      </c>
    </row>
    <row r="177" spans="1:19" x14ac:dyDescent="0.3">
      <c r="A177" s="1" t="str">
        <f t="shared" ref="A177:A178" si="209">B177&amp;"_"&amp;TEXT(D177,"00")</f>
        <v>CannotActionCommonShort_01</v>
      </c>
      <c r="B177" s="1" t="s">
        <v>874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CannotAction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I177" s="1">
        <v>2</v>
      </c>
      <c r="O177" s="7" t="str">
        <f t="shared" ref="O177:O178" ca="1" si="210">IF(NOT(ISBLANK(N177)),N177,
IF(ISBLANK(M177),"",
VLOOKUP(M177,OFFSET(INDIRECT("$A:$B"),0,MATCH(M$1&amp;"_Verify",INDIRECT("$1:$1"),0)-1),2,0)
))</f>
        <v/>
      </c>
      <c r="S177" s="7" t="str">
        <f t="shared" ref="S177:S178" ca="1" si="211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209"/>
        <v>CannotActionCommonLong_01</v>
      </c>
      <c r="B178" s="1" t="s">
        <v>875</v>
      </c>
      <c r="C178" s="1" t="str">
        <f>IF(ISERROR(VLOOKUP(B178,AffectorValueTable!$A:$A,1,0)),"어펙터밸류없음","")</f>
        <v/>
      </c>
      <c r="D178" s="1">
        <v>1</v>
      </c>
      <c r="E178" s="1" t="str">
        <f>VLOOKUP($B178,AffectorValueTable!$1:$1048576,MATCH(AffectorValueTable!$B$1,AffectorValueTable!$1:$1,0),0)</f>
        <v>CannotAction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I178" s="1">
        <v>5</v>
      </c>
      <c r="O178" s="7" t="str">
        <f t="shared" ca="1" si="210"/>
        <v/>
      </c>
      <c r="S178" s="7" t="str">
        <f t="shared" ca="1" si="211"/>
        <v/>
      </c>
    </row>
    <row r="179" spans="1:19" x14ac:dyDescent="0.3">
      <c r="A179" s="1" t="str">
        <f t="shared" si="0"/>
        <v>LP_Atk_01</v>
      </c>
      <c r="B179" s="1" t="s">
        <v>254</v>
      </c>
      <c r="C179" s="1" t="str">
        <f>IF(ISERROR(VLOOKUP(B179,AffectorValueTable!$A:$A,1,0)),"어펙터밸류없음","")</f>
        <v/>
      </c>
      <c r="D179" s="1">
        <v>1</v>
      </c>
      <c r="E179" s="1" t="str">
        <f>VLOOKUP($B179,AffectorValueTable!$1:$1048576,MATCH(AffectorValueTable!$B$1,AffectorValueTable!$1:$1,0),0)</f>
        <v>ChangeActorStatus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I179" s="1">
        <v>-1</v>
      </c>
      <c r="J179" s="1">
        <v>0.15</v>
      </c>
      <c r="M179" s="1" t="s">
        <v>163</v>
      </c>
      <c r="O179" s="7">
        <f t="shared" ca="1" si="1"/>
        <v>19</v>
      </c>
      <c r="S179" s="7" t="str">
        <f t="shared" ca="1" si="2"/>
        <v/>
      </c>
    </row>
    <row r="180" spans="1:19" x14ac:dyDescent="0.3">
      <c r="A180" s="1" t="str">
        <f t="shared" si="0"/>
        <v>LP_Atk_02</v>
      </c>
      <c r="B180" s="1" t="s">
        <v>254</v>
      </c>
      <c r="C180" s="1" t="str">
        <f>IF(ISERROR(VLOOKUP(B180,AffectorValueTable!$A:$A,1,0)),"어펙터밸류없음","")</f>
        <v/>
      </c>
      <c r="D180" s="1">
        <v>2</v>
      </c>
      <c r="E180" s="1" t="str">
        <f>VLOOKUP($B180,AffectorValueTable!$1:$1048576,MATCH(AffectorValueTable!$B$1,AffectorValueTable!$1:$1,0),0)</f>
        <v>ChangeActorStatus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I180" s="1">
        <v>-1</v>
      </c>
      <c r="J180" s="1">
        <v>0.315</v>
      </c>
      <c r="M180" s="1" t="s">
        <v>163</v>
      </c>
      <c r="O180" s="7">
        <f t="shared" ca="1" si="1"/>
        <v>19</v>
      </c>
      <c r="S180" s="7" t="str">
        <f t="shared" ca="1" si="2"/>
        <v/>
      </c>
    </row>
    <row r="181" spans="1:19" x14ac:dyDescent="0.3">
      <c r="A181" s="1" t="str">
        <f t="shared" ref="A181:A189" si="212">B181&amp;"_"&amp;TEXT(D181,"00")</f>
        <v>LP_Atk_03</v>
      </c>
      <c r="B181" s="1" t="s">
        <v>254</v>
      </c>
      <c r="C181" s="1" t="str">
        <f>IF(ISERROR(VLOOKUP(B181,AffectorValueTable!$A:$A,1,0)),"어펙터밸류없음","")</f>
        <v/>
      </c>
      <c r="D181" s="1">
        <v>3</v>
      </c>
      <c r="E181" s="1" t="str">
        <f>VLOOKUP($B181,AffectorValueTable!$1:$1048576,MATCH(AffectorValueTable!$B$1,AffectorValueTable!$1:$1,0),0)</f>
        <v>ChangeActorStatus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I181" s="1">
        <v>-1</v>
      </c>
      <c r="J181" s="1">
        <v>0.49500000000000005</v>
      </c>
      <c r="M181" s="1" t="s">
        <v>163</v>
      </c>
      <c r="N181" s="6"/>
      <c r="O181" s="7">
        <f t="shared" ca="1" si="1"/>
        <v>19</v>
      </c>
      <c r="S181" s="7" t="str">
        <f t="shared" ca="1" si="2"/>
        <v/>
      </c>
    </row>
    <row r="182" spans="1:19" x14ac:dyDescent="0.3">
      <c r="A182" s="1" t="str">
        <f t="shared" si="212"/>
        <v>LP_Atk_04</v>
      </c>
      <c r="B182" s="1" t="s">
        <v>254</v>
      </c>
      <c r="C182" s="1" t="str">
        <f>IF(ISERROR(VLOOKUP(B182,AffectorValueTable!$A:$A,1,0)),"어펙터밸류없음","")</f>
        <v/>
      </c>
      <c r="D182" s="1">
        <v>4</v>
      </c>
      <c r="E182" s="1" t="str">
        <f>VLOOKUP($B182,AffectorValueTable!$1:$1048576,MATCH(AffectorValueTable!$B$1,AffectorValueTable!$1:$1,0),0)</f>
        <v>ChangeActorStatus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I182" s="1">
        <v>-1</v>
      </c>
      <c r="J182" s="1">
        <v>0.69</v>
      </c>
      <c r="M182" s="1" t="s">
        <v>163</v>
      </c>
      <c r="O182" s="7">
        <f t="shared" ca="1" si="1"/>
        <v>19</v>
      </c>
      <c r="S182" s="7" t="str">
        <f t="shared" ca="1" si="2"/>
        <v/>
      </c>
    </row>
    <row r="183" spans="1:19" x14ac:dyDescent="0.3">
      <c r="A183" s="1" t="str">
        <f t="shared" si="212"/>
        <v>LP_Atk_05</v>
      </c>
      <c r="B183" s="1" t="s">
        <v>254</v>
      </c>
      <c r="C183" s="1" t="str">
        <f>IF(ISERROR(VLOOKUP(B183,AffectorValueTable!$A:$A,1,0)),"어펙터밸류없음","")</f>
        <v/>
      </c>
      <c r="D183" s="1">
        <v>5</v>
      </c>
      <c r="E183" s="1" t="str">
        <f>VLOOKUP($B183,AffectorValueTable!$1:$1048576,MATCH(AffectorValueTable!$B$1,AffectorValueTable!$1:$1,0),0)</f>
        <v>ChangeActorStatus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I183" s="1">
        <v>-1</v>
      </c>
      <c r="J183" s="1">
        <v>0.89999999999999991</v>
      </c>
      <c r="M183" s="1" t="s">
        <v>163</v>
      </c>
      <c r="O183" s="7">
        <f ca="1">IF(NOT(ISBLANK(N183)),N183,
IF(ISBLANK(M183),"",
VLOOKUP(M183,OFFSET(INDIRECT("$A:$B"),0,MATCH(M$1&amp;"_Verify",INDIRECT("$1:$1"),0)-1),2,0)
))</f>
        <v>19</v>
      </c>
      <c r="S183" s="7" t="str">
        <f t="shared" ca="1" si="2"/>
        <v/>
      </c>
    </row>
    <row r="184" spans="1:19" x14ac:dyDescent="0.3">
      <c r="A184" s="1" t="str">
        <f t="shared" si="212"/>
        <v>LP_Atk_06</v>
      </c>
      <c r="B184" s="1" t="s">
        <v>254</v>
      </c>
      <c r="C184" s="1" t="str">
        <f>IF(ISERROR(VLOOKUP(B184,AffectorValueTable!$A:$A,1,0)),"어펙터밸류없음","")</f>
        <v/>
      </c>
      <c r="D184" s="1">
        <v>6</v>
      </c>
      <c r="E184" s="1" t="str">
        <f>VLOOKUP($B184,AffectorValueTable!$1:$1048576,MATCH(AffectorValueTable!$B$1,AffectorValueTable!$1:$1,0),0)</f>
        <v>ChangeActorStatus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I184" s="1">
        <v>-1</v>
      </c>
      <c r="J184" s="1">
        <v>1.125</v>
      </c>
      <c r="M184" s="1" t="s">
        <v>163</v>
      </c>
      <c r="O184" s="7">
        <f t="shared" ref="O184:O240" ca="1" si="213">IF(NOT(ISBLANK(N184)),N184,
IF(ISBLANK(M184),"",
VLOOKUP(M184,OFFSET(INDIRECT("$A:$B"),0,MATCH(M$1&amp;"_Verify",INDIRECT("$1:$1"),0)-1),2,0)
))</f>
        <v>19</v>
      </c>
      <c r="S184" s="7" t="str">
        <f t="shared" ca="1" si="2"/>
        <v/>
      </c>
    </row>
    <row r="185" spans="1:19" x14ac:dyDescent="0.3">
      <c r="A185" s="1" t="str">
        <f t="shared" si="212"/>
        <v>LP_Atk_07</v>
      </c>
      <c r="B185" s="1" t="s">
        <v>254</v>
      </c>
      <c r="C185" s="1" t="str">
        <f>IF(ISERROR(VLOOKUP(B185,AffectorValueTable!$A:$A,1,0)),"어펙터밸류없음","")</f>
        <v/>
      </c>
      <c r="D185" s="1">
        <v>7</v>
      </c>
      <c r="E185" s="1" t="str">
        <f>VLOOKUP($B185,AffectorValueTable!$1:$1048576,MATCH(AffectorValueTable!$B$1,AffectorValueTable!$1:$1,0),0)</f>
        <v>ChangeActorStatus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I185" s="1">
        <v>-1</v>
      </c>
      <c r="J185" s="1">
        <v>1.3650000000000002</v>
      </c>
      <c r="M185" s="1" t="s">
        <v>163</v>
      </c>
      <c r="O185" s="7">
        <f t="shared" ca="1" si="213"/>
        <v>19</v>
      </c>
      <c r="S185" s="7" t="str">
        <f t="shared" ca="1" si="2"/>
        <v/>
      </c>
    </row>
    <row r="186" spans="1:19" x14ac:dyDescent="0.3">
      <c r="A186" s="1" t="str">
        <f t="shared" si="212"/>
        <v>LP_Atk_08</v>
      </c>
      <c r="B186" s="1" t="s">
        <v>254</v>
      </c>
      <c r="C186" s="1" t="str">
        <f>IF(ISERROR(VLOOKUP(B186,AffectorValueTable!$A:$A,1,0)),"어펙터밸류없음","")</f>
        <v/>
      </c>
      <c r="D186" s="1">
        <v>8</v>
      </c>
      <c r="E186" s="1" t="str">
        <f>VLOOKUP($B186,AffectorValueTable!$1:$1048576,MATCH(AffectorValueTable!$B$1,AffectorValueTable!$1:$1,0),0)</f>
        <v>ChangeActorStatus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v>-1</v>
      </c>
      <c r="J186" s="1">
        <v>1.62</v>
      </c>
      <c r="M186" s="1" t="s">
        <v>163</v>
      </c>
      <c r="O186" s="7">
        <f t="shared" ca="1" si="213"/>
        <v>19</v>
      </c>
      <c r="S186" s="7" t="str">
        <f t="shared" ca="1" si="2"/>
        <v/>
      </c>
    </row>
    <row r="187" spans="1:19" x14ac:dyDescent="0.3">
      <c r="A187" s="1" t="str">
        <f t="shared" si="212"/>
        <v>LP_Atk_09</v>
      </c>
      <c r="B187" s="1" t="s">
        <v>254</v>
      </c>
      <c r="C187" s="1" t="str">
        <f>IF(ISERROR(VLOOKUP(B187,AffectorValueTable!$A:$A,1,0)),"어펙터밸류없음","")</f>
        <v/>
      </c>
      <c r="D187" s="1">
        <v>9</v>
      </c>
      <c r="E187" s="1" t="str">
        <f>VLOOKUP($B187,AffectorValueTable!$1:$1048576,MATCH(AffectorValueTable!$B$1,AffectorValueTable!$1:$1,0),0)</f>
        <v>ChangeActorStatus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v>-1</v>
      </c>
      <c r="J187" s="1">
        <v>1.89</v>
      </c>
      <c r="M187" s="1" t="s">
        <v>163</v>
      </c>
      <c r="O187" s="7">
        <f t="shared" ca="1" si="213"/>
        <v>19</v>
      </c>
      <c r="S187" s="7" t="str">
        <f t="shared" ca="1" si="2"/>
        <v/>
      </c>
    </row>
    <row r="188" spans="1:19" x14ac:dyDescent="0.3">
      <c r="A188" s="1" t="str">
        <f t="shared" si="212"/>
        <v>LP_AtkBetter_01</v>
      </c>
      <c r="B188" s="1" t="s">
        <v>255</v>
      </c>
      <c r="C188" s="1" t="str">
        <f>IF(ISERROR(VLOOKUP(B188,AffectorValueTable!$A:$A,1,0)),"어펙터밸류없음","")</f>
        <v/>
      </c>
      <c r="D188" s="1">
        <v>1</v>
      </c>
      <c r="E188" s="1" t="str">
        <f>VLOOKUP($B188,AffectorValueTable!$1:$1048576,MATCH(AffectorValueTable!$B$1,AffectorValueTable!$1:$1,0),0)</f>
        <v>ChangeActorStatus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v>-1</v>
      </c>
      <c r="J188" s="1">
        <v>0.25</v>
      </c>
      <c r="M188" s="1" t="s">
        <v>163</v>
      </c>
      <c r="O188" s="7">
        <f t="shared" ca="1" si="213"/>
        <v>19</v>
      </c>
      <c r="S188" s="7" t="str">
        <f t="shared" ca="1" si="2"/>
        <v/>
      </c>
    </row>
    <row r="189" spans="1:19" x14ac:dyDescent="0.3">
      <c r="A189" s="1" t="str">
        <f t="shared" si="212"/>
        <v>LP_AtkBetter_02</v>
      </c>
      <c r="B189" s="1" t="s">
        <v>255</v>
      </c>
      <c r="C189" s="1" t="str">
        <f>IF(ISERROR(VLOOKUP(B189,AffectorValueTable!$A:$A,1,0)),"어펙터밸류없음","")</f>
        <v/>
      </c>
      <c r="D189" s="1">
        <v>2</v>
      </c>
      <c r="E189" s="1" t="str">
        <f>VLOOKUP($B189,AffectorValueTable!$1:$1048576,MATCH(AffectorValueTable!$B$1,AffectorValueTable!$1:$1,0),0)</f>
        <v>ChangeActorStatus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v>-1</v>
      </c>
      <c r="J189" s="1">
        <v>0.52500000000000002</v>
      </c>
      <c r="M189" s="1" t="s">
        <v>163</v>
      </c>
      <c r="O189" s="7">
        <f t="shared" ca="1" si="213"/>
        <v>19</v>
      </c>
      <c r="S189" s="7" t="str">
        <f t="shared" ca="1" si="2"/>
        <v/>
      </c>
    </row>
    <row r="190" spans="1:19" x14ac:dyDescent="0.3">
      <c r="A190" s="1" t="str">
        <f t="shared" ref="A190:A212" si="214">B190&amp;"_"&amp;TEXT(D190,"00")</f>
        <v>LP_AtkBetter_03</v>
      </c>
      <c r="B190" s="1" t="s">
        <v>255</v>
      </c>
      <c r="C190" s="1" t="str">
        <f>IF(ISERROR(VLOOKUP(B190,AffectorValueTable!$A:$A,1,0)),"어펙터밸류없음","")</f>
        <v/>
      </c>
      <c r="D190" s="1">
        <v>3</v>
      </c>
      <c r="E190" s="1" t="str">
        <f>VLOOKUP($B190,AffectorValueTable!$1:$1048576,MATCH(AffectorValueTable!$B$1,AffectorValueTable!$1:$1,0),0)</f>
        <v>ChangeActorStatus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v>-1</v>
      </c>
      <c r="J190" s="1">
        <v>0.82500000000000007</v>
      </c>
      <c r="M190" s="1" t="s">
        <v>163</v>
      </c>
      <c r="O190" s="7">
        <f t="shared" ca="1" si="213"/>
        <v>19</v>
      </c>
      <c r="S190" s="7" t="str">
        <f t="shared" ca="1" si="2"/>
        <v/>
      </c>
    </row>
    <row r="191" spans="1:19" x14ac:dyDescent="0.3">
      <c r="A191" s="1" t="str">
        <f t="shared" si="214"/>
        <v>LP_AtkBetter_04</v>
      </c>
      <c r="B191" s="1" t="s">
        <v>255</v>
      </c>
      <c r="C191" s="1" t="str">
        <f>IF(ISERROR(VLOOKUP(B191,AffectorValueTable!$A:$A,1,0)),"어펙터밸류없음","")</f>
        <v/>
      </c>
      <c r="D191" s="1">
        <v>4</v>
      </c>
      <c r="E191" s="1" t="str">
        <f>VLOOKUP($B191,AffectorValueTable!$1:$1048576,MATCH(AffectorValueTable!$B$1,AffectorValueTable!$1:$1,0),0)</f>
        <v>ChangeActorStatus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v>-1</v>
      </c>
      <c r="J191" s="1">
        <v>1.1499999999999999</v>
      </c>
      <c r="M191" s="1" t="s">
        <v>163</v>
      </c>
      <c r="O191" s="7">
        <f t="shared" ca="1" si="213"/>
        <v>19</v>
      </c>
      <c r="S191" s="7" t="str">
        <f t="shared" ca="1" si="2"/>
        <v/>
      </c>
    </row>
    <row r="192" spans="1:19" x14ac:dyDescent="0.3">
      <c r="A192" s="1" t="str">
        <f t="shared" si="214"/>
        <v>LP_AtkBetter_05</v>
      </c>
      <c r="B192" s="1" t="s">
        <v>255</v>
      </c>
      <c r="C192" s="1" t="str">
        <f>IF(ISERROR(VLOOKUP(B192,AffectorValueTable!$A:$A,1,0)),"어펙터밸류없음","")</f>
        <v/>
      </c>
      <c r="D192" s="1">
        <v>5</v>
      </c>
      <c r="E192" s="1" t="str">
        <f>VLOOKUP($B192,AffectorValueTable!$1:$1048576,MATCH(AffectorValueTable!$B$1,AffectorValueTable!$1:$1,0),0)</f>
        <v>ChangeActorStatus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v>-1</v>
      </c>
      <c r="J192" s="1">
        <v>1.5</v>
      </c>
      <c r="M192" s="1" t="s">
        <v>163</v>
      </c>
      <c r="O192" s="7">
        <f t="shared" ca="1" si="213"/>
        <v>19</v>
      </c>
      <c r="S192" s="7" t="str">
        <f t="shared" ca="1" si="2"/>
        <v/>
      </c>
    </row>
    <row r="193" spans="1:19" x14ac:dyDescent="0.3">
      <c r="A193" s="1" t="str">
        <f t="shared" si="214"/>
        <v>LP_AtkBetter_06</v>
      </c>
      <c r="B193" s="1" t="s">
        <v>255</v>
      </c>
      <c r="C193" s="1" t="str">
        <f>IF(ISERROR(VLOOKUP(B193,AffectorValueTable!$A:$A,1,0)),"어펙터밸류없음","")</f>
        <v/>
      </c>
      <c r="D193" s="1">
        <v>6</v>
      </c>
      <c r="E193" s="1" t="str">
        <f>VLOOKUP($B193,AffectorValueTable!$1:$1048576,MATCH(AffectorValueTable!$B$1,AffectorValueTable!$1:$1,0),0)</f>
        <v>ChangeActorStatus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v>-1</v>
      </c>
      <c r="J193" s="1">
        <v>1.875</v>
      </c>
      <c r="M193" s="1" t="s">
        <v>163</v>
      </c>
      <c r="O193" s="7">
        <f t="shared" ca="1" si="213"/>
        <v>19</v>
      </c>
      <c r="S193" s="7" t="str">
        <f t="shared" ca="1" si="2"/>
        <v/>
      </c>
    </row>
    <row r="194" spans="1:19" x14ac:dyDescent="0.3">
      <c r="A194" s="1" t="str">
        <f t="shared" si="214"/>
        <v>LP_AtkBetter_07</v>
      </c>
      <c r="B194" s="1" t="s">
        <v>255</v>
      </c>
      <c r="C194" s="1" t="str">
        <f>IF(ISERROR(VLOOKUP(B194,AffectorValueTable!$A:$A,1,0)),"어펙터밸류없음","")</f>
        <v/>
      </c>
      <c r="D194" s="1">
        <v>7</v>
      </c>
      <c r="E194" s="1" t="str">
        <f>VLOOKUP($B194,AffectorValueTable!$1:$1048576,MATCH(AffectorValueTable!$B$1,AffectorValueTable!$1:$1,0),0)</f>
        <v>ChangeActorStatus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v>-1</v>
      </c>
      <c r="J194" s="1">
        <v>2.2749999999999999</v>
      </c>
      <c r="M194" s="1" t="s">
        <v>163</v>
      </c>
      <c r="O194" s="7">
        <f t="shared" ca="1" si="213"/>
        <v>19</v>
      </c>
      <c r="S194" s="7" t="str">
        <f t="shared" ca="1" si="2"/>
        <v/>
      </c>
    </row>
    <row r="195" spans="1:19" x14ac:dyDescent="0.3">
      <c r="A195" s="1" t="str">
        <f t="shared" si="214"/>
        <v>LP_AtkBetter_08</v>
      </c>
      <c r="B195" s="1" t="s">
        <v>255</v>
      </c>
      <c r="C195" s="1" t="str">
        <f>IF(ISERROR(VLOOKUP(B195,AffectorValueTable!$A:$A,1,0)),"어펙터밸류없음","")</f>
        <v/>
      </c>
      <c r="D195" s="1">
        <v>8</v>
      </c>
      <c r="E195" s="1" t="str">
        <f>VLOOKUP($B195,AffectorValueTable!$1:$1048576,MATCH(AffectorValueTable!$B$1,AffectorValueTable!$1:$1,0),0)</f>
        <v>ChangeActorStatus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v>-1</v>
      </c>
      <c r="J195" s="1">
        <v>2.7</v>
      </c>
      <c r="M195" s="1" t="s">
        <v>163</v>
      </c>
      <c r="O195" s="7">
        <f t="shared" ca="1" si="213"/>
        <v>19</v>
      </c>
      <c r="S195" s="7" t="str">
        <f t="shared" ca="1" si="2"/>
        <v/>
      </c>
    </row>
    <row r="196" spans="1:19" x14ac:dyDescent="0.3">
      <c r="A196" s="1" t="str">
        <f t="shared" si="214"/>
        <v>LP_AtkBetter_09</v>
      </c>
      <c r="B196" s="1" t="s">
        <v>255</v>
      </c>
      <c r="C196" s="1" t="str">
        <f>IF(ISERROR(VLOOKUP(B196,AffectorValueTable!$A:$A,1,0)),"어펙터밸류없음","")</f>
        <v/>
      </c>
      <c r="D196" s="1">
        <v>9</v>
      </c>
      <c r="E196" s="1" t="str">
        <f>VLOOKUP($B196,AffectorValueTable!$1:$1048576,MATCH(AffectorValueTable!$B$1,AffectorValueTable!$1:$1,0),0)</f>
        <v>ChangeActorStatus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v>-1</v>
      </c>
      <c r="J196" s="1">
        <v>3.15</v>
      </c>
      <c r="M196" s="1" t="s">
        <v>163</v>
      </c>
      <c r="O196" s="7">
        <f t="shared" ca="1" si="213"/>
        <v>19</v>
      </c>
      <c r="S196" s="7" t="str">
        <f t="shared" ca="1" si="2"/>
        <v/>
      </c>
    </row>
    <row r="197" spans="1:19" x14ac:dyDescent="0.3">
      <c r="A197" s="1" t="str">
        <f t="shared" ref="A197" si="215">B197&amp;"_"&amp;TEXT(D197,"00")</f>
        <v>LP_AtkBetter_10</v>
      </c>
      <c r="B197" s="1" t="s">
        <v>243</v>
      </c>
      <c r="C197" s="1" t="str">
        <f>IF(ISERROR(VLOOKUP(B197,AffectorValueTable!$A:$A,1,0)),"어펙터밸류없음","")</f>
        <v/>
      </c>
      <c r="D197" s="1">
        <v>10</v>
      </c>
      <c r="E197" s="1" t="str">
        <f>VLOOKUP($B197,AffectorValueTable!$1:$1048576,MATCH(AffectorValueTable!$B$1,AffectorValueTable!$1:$1,0),0)</f>
        <v>ChangeActorStatus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v>-1</v>
      </c>
      <c r="J197" s="1">
        <v>3.15</v>
      </c>
      <c r="M197" s="1" t="s">
        <v>163</v>
      </c>
      <c r="O197" s="7">
        <f t="shared" ref="O197" ca="1" si="216">IF(NOT(ISBLANK(N197)),N197,
IF(ISBLANK(M197),"",
VLOOKUP(M197,OFFSET(INDIRECT("$A:$B"),0,MATCH(M$1&amp;"_Verify",INDIRECT("$1:$1"),0)-1),2,0)
))</f>
        <v>19</v>
      </c>
      <c r="S197" s="7" t="str">
        <f t="shared" ref="S197" ca="1" si="217">IF(NOT(ISBLANK(R197)),R197,
IF(ISBLANK(Q197),"",
VLOOKUP(Q197,OFFSET(INDIRECT("$A:$B"),0,MATCH(Q$1&amp;"_Verify",INDIRECT("$1:$1"),0)-1),2,0)
))</f>
        <v/>
      </c>
    </row>
    <row r="198" spans="1:19" x14ac:dyDescent="0.3">
      <c r="A198" s="1" t="str">
        <f t="shared" si="214"/>
        <v>LP_AtkBest_01</v>
      </c>
      <c r="B198" s="1" t="s">
        <v>256</v>
      </c>
      <c r="C198" s="1" t="str">
        <f>IF(ISERROR(VLOOKUP(B198,AffectorValueTable!$A:$A,1,0)),"어펙터밸류없음","")</f>
        <v/>
      </c>
      <c r="D198" s="1">
        <v>1</v>
      </c>
      <c r="E198" s="1" t="str">
        <f>VLOOKUP($B198,AffectorValueTable!$1:$1048576,MATCH(AffectorValueTable!$B$1,AffectorValueTable!$1:$1,0),0)</f>
        <v>ChangeActorStatus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v>-1</v>
      </c>
      <c r="J198" s="1">
        <v>0.45</v>
      </c>
      <c r="M198" s="1" t="s">
        <v>163</v>
      </c>
      <c r="O198" s="7">
        <f t="shared" ca="1" si="213"/>
        <v>19</v>
      </c>
      <c r="S198" s="7" t="str">
        <f t="shared" ca="1" si="2"/>
        <v/>
      </c>
    </row>
    <row r="199" spans="1:19" x14ac:dyDescent="0.3">
      <c r="A199" s="1" t="str">
        <f t="shared" ref="A199:A200" si="218">B199&amp;"_"&amp;TEXT(D199,"00")</f>
        <v>LP_AtkBest_02</v>
      </c>
      <c r="B199" s="1" t="s">
        <v>256</v>
      </c>
      <c r="C199" s="1" t="str">
        <f>IF(ISERROR(VLOOKUP(B199,AffectorValueTable!$A:$A,1,0)),"어펙터밸류없음","")</f>
        <v/>
      </c>
      <c r="D199" s="1">
        <v>2</v>
      </c>
      <c r="E199" s="1" t="str">
        <f>VLOOKUP($B199,AffectorValueTable!$1:$1048576,MATCH(AffectorValueTable!$B$1,AffectorValueTable!$1:$1,0),0)</f>
        <v>ChangeActorStatus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v>-1</v>
      </c>
      <c r="J199" s="1">
        <v>0.94500000000000006</v>
      </c>
      <c r="M199" s="1" t="s">
        <v>163</v>
      </c>
      <c r="O199" s="7">
        <f t="shared" ref="O199:O200" ca="1" si="219">IF(NOT(ISBLANK(N199)),N199,
IF(ISBLANK(M199),"",
VLOOKUP(M199,OFFSET(INDIRECT("$A:$B"),0,MATCH(M$1&amp;"_Verify",INDIRECT("$1:$1"),0)-1),2,0)
))</f>
        <v>19</v>
      </c>
      <c r="S199" s="7" t="str">
        <f t="shared" ca="1" si="2"/>
        <v/>
      </c>
    </row>
    <row r="200" spans="1:19" x14ac:dyDescent="0.3">
      <c r="A200" s="1" t="str">
        <f t="shared" si="218"/>
        <v>LP_AtkBest_03</v>
      </c>
      <c r="B200" s="1" t="s">
        <v>256</v>
      </c>
      <c r="C200" s="1" t="str">
        <f>IF(ISERROR(VLOOKUP(B200,AffectorValueTable!$A:$A,1,0)),"어펙터밸류없음","")</f>
        <v/>
      </c>
      <c r="D200" s="1">
        <v>3</v>
      </c>
      <c r="E200" s="1" t="str">
        <f>VLOOKUP($B200,AffectorValueTable!$1:$1048576,MATCH(AffectorValueTable!$B$1,AffectorValueTable!$1:$1,0),0)</f>
        <v>ChangeActorStatus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v>-1</v>
      </c>
      <c r="J200" s="1">
        <v>1.4850000000000003</v>
      </c>
      <c r="M200" s="1" t="s">
        <v>163</v>
      </c>
      <c r="O200" s="7">
        <f t="shared" ca="1" si="219"/>
        <v>19</v>
      </c>
      <c r="S200" s="7" t="str">
        <f t="shared" ca="1" si="2"/>
        <v/>
      </c>
    </row>
    <row r="201" spans="1:19" x14ac:dyDescent="0.3">
      <c r="A201" s="1" t="str">
        <f t="shared" ref="A201" si="220">B201&amp;"_"&amp;TEXT(D201,"00")</f>
        <v>LP_AtkBest_04</v>
      </c>
      <c r="B201" s="1" t="s">
        <v>244</v>
      </c>
      <c r="C201" s="1" t="str">
        <f>IF(ISERROR(VLOOKUP(B201,AffectorValueTable!$A:$A,1,0)),"어펙터밸류없음","")</f>
        <v/>
      </c>
      <c r="D201" s="1">
        <v>4</v>
      </c>
      <c r="E201" s="1" t="str">
        <f>VLOOKUP($B201,AffectorValueTable!$1:$1048576,MATCH(AffectorValueTable!$B$1,AffectorValueTable!$1:$1,0),0)</f>
        <v>ChangeActorStatus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v>-1</v>
      </c>
      <c r="J201" s="1">
        <v>1.4850000000000003</v>
      </c>
      <c r="M201" s="1" t="s">
        <v>163</v>
      </c>
      <c r="O201" s="7">
        <f t="shared" ref="O201" ca="1" si="221">IF(NOT(ISBLANK(N201)),N201,
IF(ISBLANK(M201),"",
VLOOKUP(M201,OFFSET(INDIRECT("$A:$B"),0,MATCH(M$1&amp;"_Verify",INDIRECT("$1:$1"),0)-1),2,0)
))</f>
        <v>19</v>
      </c>
      <c r="S201" s="7" t="str">
        <f t="shared" ref="S201" ca="1" si="222">IF(NOT(ISBLANK(R201)),R201,
IF(ISBLANK(Q201),"",
VLOOKUP(Q201,OFFSET(INDIRECT("$A:$B"),0,MATCH(Q$1&amp;"_Verify",INDIRECT("$1:$1"),0)-1),2,0)
))</f>
        <v/>
      </c>
    </row>
    <row r="202" spans="1:19" x14ac:dyDescent="0.3">
      <c r="A202" s="1" t="str">
        <f t="shared" si="214"/>
        <v>LP_AtkSpeed_01</v>
      </c>
      <c r="B202" s="1" t="s">
        <v>257</v>
      </c>
      <c r="C202" s="1" t="str">
        <f>IF(ISERROR(VLOOKUP(B202,AffectorValueTable!$A:$A,1,0)),"어펙터밸류없음","")</f>
        <v/>
      </c>
      <c r="D202" s="1">
        <v>1</v>
      </c>
      <c r="E202" s="1" t="str">
        <f>VLOOKUP($B202,AffectorValueTable!$1:$1048576,MATCH(AffectorValueTable!$B$1,AffectorValueTable!$1:$1,0),0)</f>
        <v>ChangeActorStatus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v>-1</v>
      </c>
      <c r="J202" s="1">
        <f t="shared" ref="J202:J224" si="223">J179*4.75/6</f>
        <v>0.11875000000000001</v>
      </c>
      <c r="M202" s="1" t="s">
        <v>148</v>
      </c>
      <c r="O202" s="7">
        <f t="shared" ca="1" si="213"/>
        <v>3</v>
      </c>
      <c r="S202" s="7" t="str">
        <f t="shared" ca="1" si="2"/>
        <v/>
      </c>
    </row>
    <row r="203" spans="1:19" x14ac:dyDescent="0.3">
      <c r="A203" s="1" t="str">
        <f t="shared" si="214"/>
        <v>LP_AtkSpeed_02</v>
      </c>
      <c r="B203" s="1" t="s">
        <v>257</v>
      </c>
      <c r="C203" s="1" t="str">
        <f>IF(ISERROR(VLOOKUP(B203,AffectorValueTable!$A:$A,1,0)),"어펙터밸류없음","")</f>
        <v/>
      </c>
      <c r="D203" s="1">
        <v>2</v>
      </c>
      <c r="E203" s="1" t="str">
        <f>VLOOKUP($B203,AffectorValueTable!$1:$1048576,MATCH(AffectorValueTable!$B$1,AffectorValueTable!$1:$1,0),0)</f>
        <v>ChangeActorStatus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v>-1</v>
      </c>
      <c r="J203" s="1">
        <f t="shared" si="223"/>
        <v>0.24937500000000001</v>
      </c>
      <c r="M203" s="1" t="s">
        <v>148</v>
      </c>
      <c r="O203" s="7">
        <f t="shared" ca="1" si="213"/>
        <v>3</v>
      </c>
      <c r="S203" s="7" t="str">
        <f t="shared" ca="1" si="2"/>
        <v/>
      </c>
    </row>
    <row r="204" spans="1:19" x14ac:dyDescent="0.3">
      <c r="A204" s="1" t="str">
        <f t="shared" si="214"/>
        <v>LP_AtkSpeed_03</v>
      </c>
      <c r="B204" s="1" t="s">
        <v>257</v>
      </c>
      <c r="C204" s="1" t="str">
        <f>IF(ISERROR(VLOOKUP(B204,AffectorValueTable!$A:$A,1,0)),"어펙터밸류없음","")</f>
        <v/>
      </c>
      <c r="D204" s="1">
        <v>3</v>
      </c>
      <c r="E204" s="1" t="str">
        <f>VLOOKUP($B204,AffectorValueTable!$1:$1048576,MATCH(AffectorValueTable!$B$1,AffectorValueTable!$1:$1,0),0)</f>
        <v>ChangeActorStatus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I204" s="1">
        <v>-1</v>
      </c>
      <c r="J204" s="1">
        <f t="shared" si="223"/>
        <v>0.39187500000000003</v>
      </c>
      <c r="M204" s="1" t="s">
        <v>148</v>
      </c>
      <c r="O204" s="7">
        <f t="shared" ca="1" si="213"/>
        <v>3</v>
      </c>
      <c r="S204" s="7" t="str">
        <f t="shared" ca="1" si="2"/>
        <v/>
      </c>
    </row>
    <row r="205" spans="1:19" x14ac:dyDescent="0.3">
      <c r="A205" s="1" t="str">
        <f t="shared" si="214"/>
        <v>LP_AtkSpeed_04</v>
      </c>
      <c r="B205" s="1" t="s">
        <v>257</v>
      </c>
      <c r="C205" s="1" t="str">
        <f>IF(ISERROR(VLOOKUP(B205,AffectorValueTable!$A:$A,1,0)),"어펙터밸류없음","")</f>
        <v/>
      </c>
      <c r="D205" s="1">
        <v>4</v>
      </c>
      <c r="E205" s="1" t="str">
        <f>VLOOKUP($B205,AffectorValueTable!$1:$1048576,MATCH(AffectorValueTable!$B$1,AffectorValueTable!$1:$1,0),0)</f>
        <v>ChangeActorStatus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I205" s="1">
        <v>-1</v>
      </c>
      <c r="J205" s="1">
        <f t="shared" si="223"/>
        <v>0.54625000000000001</v>
      </c>
      <c r="M205" s="1" t="s">
        <v>148</v>
      </c>
      <c r="O205" s="7">
        <f t="shared" ca="1" si="213"/>
        <v>3</v>
      </c>
      <c r="S205" s="7" t="str">
        <f t="shared" ca="1" si="2"/>
        <v/>
      </c>
    </row>
    <row r="206" spans="1:19" x14ac:dyDescent="0.3">
      <c r="A206" s="1" t="str">
        <f t="shared" si="214"/>
        <v>LP_AtkSpeed_05</v>
      </c>
      <c r="B206" s="1" t="s">
        <v>257</v>
      </c>
      <c r="C206" s="1" t="str">
        <f>IF(ISERROR(VLOOKUP(B206,AffectorValueTable!$A:$A,1,0)),"어펙터밸류없음","")</f>
        <v/>
      </c>
      <c r="D206" s="1">
        <v>5</v>
      </c>
      <c r="E206" s="1" t="str">
        <f>VLOOKUP($B206,AffectorValueTable!$1:$1048576,MATCH(AffectorValueTable!$B$1,AffectorValueTable!$1:$1,0),0)</f>
        <v>ChangeActorStatus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I206" s="1">
        <v>-1</v>
      </c>
      <c r="J206" s="1">
        <f t="shared" si="223"/>
        <v>0.71249999999999991</v>
      </c>
      <c r="M206" s="1" t="s">
        <v>148</v>
      </c>
      <c r="O206" s="7">
        <f t="shared" ca="1" si="213"/>
        <v>3</v>
      </c>
      <c r="S206" s="7" t="str">
        <f t="shared" ca="1" si="2"/>
        <v/>
      </c>
    </row>
    <row r="207" spans="1:19" x14ac:dyDescent="0.3">
      <c r="A207" s="1" t="str">
        <f t="shared" si="214"/>
        <v>LP_AtkSpeed_06</v>
      </c>
      <c r="B207" s="1" t="s">
        <v>257</v>
      </c>
      <c r="C207" s="1" t="str">
        <f>IF(ISERROR(VLOOKUP(B207,AffectorValueTable!$A:$A,1,0)),"어펙터밸류없음","")</f>
        <v/>
      </c>
      <c r="D207" s="1">
        <v>6</v>
      </c>
      <c r="E207" s="1" t="str">
        <f>VLOOKUP($B207,AffectorValueTable!$1:$1048576,MATCH(AffectorValueTable!$B$1,AffectorValueTable!$1:$1,0),0)</f>
        <v>ChangeActorStatus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I207" s="1">
        <v>-1</v>
      </c>
      <c r="J207" s="1">
        <f t="shared" si="223"/>
        <v>0.890625</v>
      </c>
      <c r="M207" s="1" t="s">
        <v>148</v>
      </c>
      <c r="O207" s="7">
        <f t="shared" ca="1" si="213"/>
        <v>3</v>
      </c>
      <c r="S207" s="7" t="str">
        <f t="shared" ca="1" si="2"/>
        <v/>
      </c>
    </row>
    <row r="208" spans="1:19" x14ac:dyDescent="0.3">
      <c r="A208" s="1" t="str">
        <f t="shared" si="214"/>
        <v>LP_AtkSpeed_07</v>
      </c>
      <c r="B208" s="1" t="s">
        <v>257</v>
      </c>
      <c r="C208" s="1" t="str">
        <f>IF(ISERROR(VLOOKUP(B208,AffectorValueTable!$A:$A,1,0)),"어펙터밸류없음","")</f>
        <v/>
      </c>
      <c r="D208" s="1">
        <v>7</v>
      </c>
      <c r="E208" s="1" t="str">
        <f>VLOOKUP($B208,AffectorValueTable!$1:$1048576,MATCH(AffectorValueTable!$B$1,AffectorValueTable!$1:$1,0),0)</f>
        <v>ChangeActorStatus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I208" s="1">
        <v>-1</v>
      </c>
      <c r="J208" s="1">
        <f t="shared" si="223"/>
        <v>1.0806250000000002</v>
      </c>
      <c r="M208" s="1" t="s">
        <v>148</v>
      </c>
      <c r="O208" s="7">
        <f t="shared" ca="1" si="213"/>
        <v>3</v>
      </c>
      <c r="S208" s="7" t="str">
        <f t="shared" ca="1" si="2"/>
        <v/>
      </c>
    </row>
    <row r="209" spans="1:19" x14ac:dyDescent="0.3">
      <c r="A209" s="1" t="str">
        <f t="shared" si="214"/>
        <v>LP_AtkSpeed_08</v>
      </c>
      <c r="B209" s="1" t="s">
        <v>257</v>
      </c>
      <c r="C209" s="1" t="str">
        <f>IF(ISERROR(VLOOKUP(B209,AffectorValueTable!$A:$A,1,0)),"어펙터밸류없음","")</f>
        <v/>
      </c>
      <c r="D209" s="1">
        <v>8</v>
      </c>
      <c r="E209" s="1" t="str">
        <f>VLOOKUP($B209,AffectorValueTable!$1:$1048576,MATCH(AffectorValueTable!$B$1,AffectorValueTable!$1:$1,0),0)</f>
        <v>ChangeActorStatus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I209" s="1">
        <v>-1</v>
      </c>
      <c r="J209" s="1">
        <f t="shared" si="223"/>
        <v>1.2825</v>
      </c>
      <c r="M209" s="1" t="s">
        <v>148</v>
      </c>
      <c r="O209" s="7">
        <f t="shared" ca="1" si="213"/>
        <v>3</v>
      </c>
      <c r="S209" s="7" t="str">
        <f t="shared" ca="1" si="2"/>
        <v/>
      </c>
    </row>
    <row r="210" spans="1:19" x14ac:dyDescent="0.3">
      <c r="A210" s="1" t="str">
        <f t="shared" si="214"/>
        <v>LP_AtkSpeed_09</v>
      </c>
      <c r="B210" s="1" t="s">
        <v>257</v>
      </c>
      <c r="C210" s="1" t="str">
        <f>IF(ISERROR(VLOOKUP(B210,AffectorValueTable!$A:$A,1,0)),"어펙터밸류없음","")</f>
        <v/>
      </c>
      <c r="D210" s="1">
        <v>9</v>
      </c>
      <c r="E210" s="1" t="str">
        <f>VLOOKUP($B210,AffectorValueTable!$1:$1048576,MATCH(AffectorValueTable!$B$1,AffectorValueTable!$1:$1,0),0)</f>
        <v>ChangeActorStatus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I210" s="1">
        <v>-1</v>
      </c>
      <c r="J210" s="1">
        <f t="shared" si="223"/>
        <v>1.4962499999999999</v>
      </c>
      <c r="M210" s="1" t="s">
        <v>148</v>
      </c>
      <c r="O210" s="7">
        <f t="shared" ca="1" si="213"/>
        <v>3</v>
      </c>
      <c r="S210" s="7" t="str">
        <f t="shared" ca="1" si="2"/>
        <v/>
      </c>
    </row>
    <row r="211" spans="1:19" x14ac:dyDescent="0.3">
      <c r="A211" s="1" t="str">
        <f t="shared" si="214"/>
        <v>LP_AtkSpeedBetter_01</v>
      </c>
      <c r="B211" s="1" t="s">
        <v>258</v>
      </c>
      <c r="C211" s="1" t="str">
        <f>IF(ISERROR(VLOOKUP(B211,AffectorValueTable!$A:$A,1,0)),"어펙터밸류없음","")</f>
        <v/>
      </c>
      <c r="D211" s="1">
        <v>1</v>
      </c>
      <c r="E211" s="1" t="str">
        <f>VLOOKUP($B211,AffectorValueTable!$1:$1048576,MATCH(AffectorValueTable!$B$1,AffectorValueTable!$1:$1,0),0)</f>
        <v>ChangeActorStatus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I211" s="1">
        <v>-1</v>
      </c>
      <c r="J211" s="1">
        <f t="shared" si="223"/>
        <v>0.19791666666666666</v>
      </c>
      <c r="M211" s="1" t="s">
        <v>148</v>
      </c>
      <c r="O211" s="7">
        <f t="shared" ca="1" si="213"/>
        <v>3</v>
      </c>
      <c r="S211" s="7" t="str">
        <f t="shared" ca="1" si="2"/>
        <v/>
      </c>
    </row>
    <row r="212" spans="1:19" x14ac:dyDescent="0.3">
      <c r="A212" s="1" t="str">
        <f t="shared" si="214"/>
        <v>LP_AtkSpeedBetter_02</v>
      </c>
      <c r="B212" s="1" t="s">
        <v>258</v>
      </c>
      <c r="C212" s="1" t="str">
        <f>IF(ISERROR(VLOOKUP(B212,AffectorValueTable!$A:$A,1,0)),"어펙터밸류없음","")</f>
        <v/>
      </c>
      <c r="D212" s="1">
        <v>2</v>
      </c>
      <c r="E212" s="1" t="str">
        <f>VLOOKUP($B212,AffectorValueTable!$1:$1048576,MATCH(AffectorValueTable!$B$1,AffectorValueTable!$1:$1,0),0)</f>
        <v>ChangeActorStatus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I212" s="1">
        <v>-1</v>
      </c>
      <c r="J212" s="1">
        <f t="shared" si="223"/>
        <v>0.41562499999999997</v>
      </c>
      <c r="M212" s="1" t="s">
        <v>148</v>
      </c>
      <c r="O212" s="7">
        <f t="shared" ca="1" si="213"/>
        <v>3</v>
      </c>
      <c r="S212" s="7" t="str">
        <f t="shared" ca="1" si="2"/>
        <v/>
      </c>
    </row>
    <row r="213" spans="1:19" x14ac:dyDescent="0.3">
      <c r="A213" s="1" t="str">
        <f t="shared" ref="A213:A235" si="224">B213&amp;"_"&amp;TEXT(D213,"00")</f>
        <v>LP_AtkSpeedBetter_03</v>
      </c>
      <c r="B213" s="1" t="s">
        <v>258</v>
      </c>
      <c r="C213" s="1" t="str">
        <f>IF(ISERROR(VLOOKUP(B213,AffectorValueTable!$A:$A,1,0)),"어펙터밸류없음","")</f>
        <v/>
      </c>
      <c r="D213" s="1">
        <v>3</v>
      </c>
      <c r="E213" s="1" t="str">
        <f>VLOOKUP($B213,AffectorValueTable!$1:$1048576,MATCH(AffectorValueTable!$B$1,AffectorValueTable!$1:$1,0),0)</f>
        <v>ChangeActorStatus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I213" s="1">
        <v>-1</v>
      </c>
      <c r="J213" s="1">
        <f t="shared" si="223"/>
        <v>0.65312500000000007</v>
      </c>
      <c r="M213" s="1" t="s">
        <v>148</v>
      </c>
      <c r="O213" s="7">
        <f t="shared" ca="1" si="213"/>
        <v>3</v>
      </c>
      <c r="S213" s="7" t="str">
        <f t="shared" ca="1" si="2"/>
        <v/>
      </c>
    </row>
    <row r="214" spans="1:19" x14ac:dyDescent="0.3">
      <c r="A214" s="1" t="str">
        <f t="shared" si="224"/>
        <v>LP_AtkSpeedBetter_04</v>
      </c>
      <c r="B214" s="1" t="s">
        <v>258</v>
      </c>
      <c r="C214" s="1" t="str">
        <f>IF(ISERROR(VLOOKUP(B214,AffectorValueTable!$A:$A,1,0)),"어펙터밸류없음","")</f>
        <v/>
      </c>
      <c r="D214" s="1">
        <v>4</v>
      </c>
      <c r="E214" s="1" t="str">
        <f>VLOOKUP($B214,AffectorValueTable!$1:$1048576,MATCH(AffectorValueTable!$B$1,AffectorValueTable!$1:$1,0),0)</f>
        <v>ChangeActorStatus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I214" s="1">
        <v>-1</v>
      </c>
      <c r="J214" s="1">
        <f t="shared" si="223"/>
        <v>0.91041666666666654</v>
      </c>
      <c r="M214" s="1" t="s">
        <v>148</v>
      </c>
      <c r="O214" s="7">
        <f t="shared" ca="1" si="213"/>
        <v>3</v>
      </c>
      <c r="S214" s="7" t="str">
        <f t="shared" ca="1" si="2"/>
        <v/>
      </c>
    </row>
    <row r="215" spans="1:19" x14ac:dyDescent="0.3">
      <c r="A215" s="1" t="str">
        <f t="shared" si="224"/>
        <v>LP_AtkSpeedBetter_05</v>
      </c>
      <c r="B215" s="1" t="s">
        <v>258</v>
      </c>
      <c r="C215" s="1" t="str">
        <f>IF(ISERROR(VLOOKUP(B215,AffectorValueTable!$A:$A,1,0)),"어펙터밸류없음","")</f>
        <v/>
      </c>
      <c r="D215" s="1">
        <v>5</v>
      </c>
      <c r="E215" s="1" t="str">
        <f>VLOOKUP($B215,AffectorValueTable!$1:$1048576,MATCH(AffectorValueTable!$B$1,AffectorValueTable!$1:$1,0),0)</f>
        <v>ChangeActorStatus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I215" s="1">
        <v>-1</v>
      </c>
      <c r="J215" s="1">
        <f t="shared" si="223"/>
        <v>1.1875</v>
      </c>
      <c r="M215" s="1" t="s">
        <v>148</v>
      </c>
      <c r="O215" s="7">
        <f t="shared" ca="1" si="213"/>
        <v>3</v>
      </c>
      <c r="S215" s="7" t="str">
        <f t="shared" ca="1" si="2"/>
        <v/>
      </c>
    </row>
    <row r="216" spans="1:19" x14ac:dyDescent="0.3">
      <c r="A216" s="1" t="str">
        <f t="shared" si="224"/>
        <v>LP_AtkSpeedBetter_06</v>
      </c>
      <c r="B216" s="1" t="s">
        <v>258</v>
      </c>
      <c r="C216" s="1" t="str">
        <f>IF(ISERROR(VLOOKUP(B216,AffectorValueTable!$A:$A,1,0)),"어펙터밸류없음","")</f>
        <v/>
      </c>
      <c r="D216" s="1">
        <v>6</v>
      </c>
      <c r="E216" s="1" t="str">
        <f>VLOOKUP($B216,AffectorValueTable!$1:$1048576,MATCH(AffectorValueTable!$B$1,AffectorValueTable!$1:$1,0),0)</f>
        <v>ChangeActorStatus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I216" s="1">
        <v>-1</v>
      </c>
      <c r="J216" s="1">
        <f t="shared" si="223"/>
        <v>1.484375</v>
      </c>
      <c r="M216" s="1" t="s">
        <v>148</v>
      </c>
      <c r="O216" s="7">
        <f t="shared" ca="1" si="213"/>
        <v>3</v>
      </c>
      <c r="S216" s="7" t="str">
        <f t="shared" ca="1" si="2"/>
        <v/>
      </c>
    </row>
    <row r="217" spans="1:19" x14ac:dyDescent="0.3">
      <c r="A217" s="1" t="str">
        <f t="shared" si="224"/>
        <v>LP_AtkSpeedBetter_07</v>
      </c>
      <c r="B217" s="1" t="s">
        <v>258</v>
      </c>
      <c r="C217" s="1" t="str">
        <f>IF(ISERROR(VLOOKUP(B217,AffectorValueTable!$A:$A,1,0)),"어펙터밸류없음","")</f>
        <v/>
      </c>
      <c r="D217" s="1">
        <v>7</v>
      </c>
      <c r="E217" s="1" t="str">
        <f>VLOOKUP($B217,AffectorValueTable!$1:$1048576,MATCH(AffectorValueTable!$B$1,AffectorValueTable!$1:$1,0),0)</f>
        <v>ChangeActorStatus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I217" s="1">
        <v>-1</v>
      </c>
      <c r="J217" s="1">
        <f t="shared" si="223"/>
        <v>1.8010416666666667</v>
      </c>
      <c r="M217" s="1" t="s">
        <v>148</v>
      </c>
      <c r="O217" s="7">
        <f t="shared" ca="1" si="213"/>
        <v>3</v>
      </c>
      <c r="S217" s="7" t="str">
        <f t="shared" ca="1" si="2"/>
        <v/>
      </c>
    </row>
    <row r="218" spans="1:19" x14ac:dyDescent="0.3">
      <c r="A218" s="1" t="str">
        <f t="shared" si="224"/>
        <v>LP_AtkSpeedBetter_08</v>
      </c>
      <c r="B218" s="1" t="s">
        <v>258</v>
      </c>
      <c r="C218" s="1" t="str">
        <f>IF(ISERROR(VLOOKUP(B218,AffectorValueTable!$A:$A,1,0)),"어펙터밸류없음","")</f>
        <v/>
      </c>
      <c r="D218" s="1">
        <v>8</v>
      </c>
      <c r="E218" s="1" t="str">
        <f>VLOOKUP($B218,AffectorValueTable!$1:$1048576,MATCH(AffectorValueTable!$B$1,AffectorValueTable!$1:$1,0),0)</f>
        <v>ChangeActorStatus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I218" s="1">
        <v>-1</v>
      </c>
      <c r="J218" s="1">
        <f t="shared" si="223"/>
        <v>2.1375000000000002</v>
      </c>
      <c r="M218" s="1" t="s">
        <v>148</v>
      </c>
      <c r="O218" s="7">
        <f t="shared" ca="1" si="213"/>
        <v>3</v>
      </c>
      <c r="S218" s="7" t="str">
        <f t="shared" ca="1" si="2"/>
        <v/>
      </c>
    </row>
    <row r="219" spans="1:19" x14ac:dyDescent="0.3">
      <c r="A219" s="1" t="str">
        <f t="shared" si="224"/>
        <v>LP_AtkSpeedBetter_09</v>
      </c>
      <c r="B219" s="1" t="s">
        <v>258</v>
      </c>
      <c r="C219" s="1" t="str">
        <f>IF(ISERROR(VLOOKUP(B219,AffectorValueTable!$A:$A,1,0)),"어펙터밸류없음","")</f>
        <v/>
      </c>
      <c r="D219" s="1">
        <v>9</v>
      </c>
      <c r="E219" s="1" t="str">
        <f>VLOOKUP($B219,AffectorValueTable!$1:$1048576,MATCH(AffectorValueTable!$B$1,AffectorValueTable!$1:$1,0),0)</f>
        <v>ChangeActorStatus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I219" s="1">
        <v>-1</v>
      </c>
      <c r="J219" s="1">
        <f t="shared" si="223"/>
        <v>2.4937499999999999</v>
      </c>
      <c r="M219" s="1" t="s">
        <v>148</v>
      </c>
      <c r="O219" s="7">
        <f t="shared" ca="1" si="213"/>
        <v>3</v>
      </c>
      <c r="S219" s="7" t="str">
        <f t="shared" ca="1" si="2"/>
        <v/>
      </c>
    </row>
    <row r="220" spans="1:19" x14ac:dyDescent="0.3">
      <c r="A220" s="1" t="str">
        <f t="shared" ref="A220" si="225">B220&amp;"_"&amp;TEXT(D220,"00")</f>
        <v>LP_AtkSpeedBetter_10</v>
      </c>
      <c r="B220" s="1" t="s">
        <v>246</v>
      </c>
      <c r="C220" s="1" t="str">
        <f>IF(ISERROR(VLOOKUP(B220,AffectorValueTable!$A:$A,1,0)),"어펙터밸류없음","")</f>
        <v/>
      </c>
      <c r="D220" s="1">
        <v>10</v>
      </c>
      <c r="E220" s="1" t="str">
        <f>VLOOKUP($B220,AffectorValueTable!$1:$1048576,MATCH(AffectorValueTable!$B$1,AffectorValueTable!$1:$1,0),0)</f>
        <v>ChangeActorStatus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I220" s="1">
        <v>-1</v>
      </c>
      <c r="J220" s="1">
        <f t="shared" si="223"/>
        <v>2.4937499999999999</v>
      </c>
      <c r="M220" s="1" t="s">
        <v>148</v>
      </c>
      <c r="O220" s="7">
        <f t="shared" ref="O220" ca="1" si="226">IF(NOT(ISBLANK(N220)),N220,
IF(ISBLANK(M220),"",
VLOOKUP(M220,OFFSET(INDIRECT("$A:$B"),0,MATCH(M$1&amp;"_Verify",INDIRECT("$1:$1"),0)-1),2,0)
))</f>
        <v>3</v>
      </c>
      <c r="S220" s="7" t="str">
        <f t="shared" ref="S220" ca="1" si="227">IF(NOT(ISBLANK(R220)),R220,
IF(ISBLANK(Q220),"",
VLOOKUP(Q220,OFFSET(INDIRECT("$A:$B"),0,MATCH(Q$1&amp;"_Verify",INDIRECT("$1:$1"),0)-1),2,0)
))</f>
        <v/>
      </c>
    </row>
    <row r="221" spans="1:19" x14ac:dyDescent="0.3">
      <c r="A221" s="1" t="str">
        <f t="shared" si="224"/>
        <v>LP_AtkSpeedBest_01</v>
      </c>
      <c r="B221" s="1" t="s">
        <v>259</v>
      </c>
      <c r="C221" s="1" t="str">
        <f>IF(ISERROR(VLOOKUP(B221,AffectorValueTable!$A:$A,1,0)),"어펙터밸류없음","")</f>
        <v/>
      </c>
      <c r="D221" s="1">
        <v>1</v>
      </c>
      <c r="E221" s="1" t="str">
        <f>VLOOKUP($B221,AffectorValueTable!$1:$1048576,MATCH(AffectorValueTable!$B$1,AffectorValueTable!$1:$1,0),0)</f>
        <v>ChangeActorStatus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I221" s="1">
        <v>-1</v>
      </c>
      <c r="J221" s="1">
        <f t="shared" si="223"/>
        <v>0.35625000000000001</v>
      </c>
      <c r="M221" s="1" t="s">
        <v>148</v>
      </c>
      <c r="O221" s="7">
        <f t="shared" ca="1" si="213"/>
        <v>3</v>
      </c>
      <c r="S221" s="7" t="str">
        <f t="shared" ca="1" si="2"/>
        <v/>
      </c>
    </row>
    <row r="222" spans="1:19" x14ac:dyDescent="0.3">
      <c r="A222" s="1" t="str">
        <f t="shared" ref="A222:A223" si="228">B222&amp;"_"&amp;TEXT(D222,"00")</f>
        <v>LP_AtkSpeedBest_02</v>
      </c>
      <c r="B222" s="1" t="s">
        <v>259</v>
      </c>
      <c r="C222" s="1" t="str">
        <f>IF(ISERROR(VLOOKUP(B222,AffectorValueTable!$A:$A,1,0)),"어펙터밸류없음","")</f>
        <v/>
      </c>
      <c r="D222" s="1">
        <v>2</v>
      </c>
      <c r="E222" s="1" t="str">
        <f>VLOOKUP($B222,AffectorValueTable!$1:$1048576,MATCH(AffectorValueTable!$B$1,AffectorValueTable!$1:$1,0),0)</f>
        <v>ChangeActorStatus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I222" s="1">
        <v>-1</v>
      </c>
      <c r="J222" s="1">
        <f t="shared" si="223"/>
        <v>0.74812500000000004</v>
      </c>
      <c r="M222" s="1" t="s">
        <v>148</v>
      </c>
      <c r="O222" s="7">
        <f t="shared" ref="O222:O223" ca="1" si="229">IF(NOT(ISBLANK(N222)),N222,
IF(ISBLANK(M222),"",
VLOOKUP(M222,OFFSET(INDIRECT("$A:$B"),0,MATCH(M$1&amp;"_Verify",INDIRECT("$1:$1"),0)-1),2,0)
))</f>
        <v>3</v>
      </c>
      <c r="S222" s="7" t="str">
        <f t="shared" ca="1" si="2"/>
        <v/>
      </c>
    </row>
    <row r="223" spans="1:19" x14ac:dyDescent="0.3">
      <c r="A223" s="1" t="str">
        <f t="shared" si="228"/>
        <v>LP_AtkSpeedBest_03</v>
      </c>
      <c r="B223" s="1" t="s">
        <v>259</v>
      </c>
      <c r="C223" s="1" t="str">
        <f>IF(ISERROR(VLOOKUP(B223,AffectorValueTable!$A:$A,1,0)),"어펙터밸류없음","")</f>
        <v/>
      </c>
      <c r="D223" s="1">
        <v>3</v>
      </c>
      <c r="E223" s="1" t="str">
        <f>VLOOKUP($B223,AffectorValueTable!$1:$1048576,MATCH(AffectorValueTable!$B$1,AffectorValueTable!$1:$1,0),0)</f>
        <v>ChangeActorStatus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I223" s="1">
        <v>-1</v>
      </c>
      <c r="J223" s="1">
        <f t="shared" si="223"/>
        <v>1.1756250000000004</v>
      </c>
      <c r="M223" s="1" t="s">
        <v>148</v>
      </c>
      <c r="O223" s="7">
        <f t="shared" ca="1" si="229"/>
        <v>3</v>
      </c>
      <c r="S223" s="7" t="str">
        <f t="shared" ca="1" si="2"/>
        <v/>
      </c>
    </row>
    <row r="224" spans="1:19" x14ac:dyDescent="0.3">
      <c r="A224" s="1" t="str">
        <f t="shared" ref="A224" si="230">B224&amp;"_"&amp;TEXT(D224,"00")</f>
        <v>LP_AtkSpeedBest_04</v>
      </c>
      <c r="B224" s="1" t="s">
        <v>247</v>
      </c>
      <c r="C224" s="1" t="str">
        <f>IF(ISERROR(VLOOKUP(B224,AffectorValueTable!$A:$A,1,0)),"어펙터밸류없음","")</f>
        <v/>
      </c>
      <c r="D224" s="1">
        <v>4</v>
      </c>
      <c r="E224" s="1" t="str">
        <f>VLOOKUP($B224,AffectorValueTable!$1:$1048576,MATCH(AffectorValueTable!$B$1,AffectorValueTable!$1:$1,0),0)</f>
        <v>ChangeActorStatus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I224" s="1">
        <v>-1</v>
      </c>
      <c r="J224" s="1">
        <f t="shared" si="223"/>
        <v>1.1756250000000004</v>
      </c>
      <c r="M224" s="1" t="s">
        <v>148</v>
      </c>
      <c r="O224" s="7">
        <f t="shared" ref="O224" ca="1" si="231">IF(NOT(ISBLANK(N224)),N224,
IF(ISBLANK(M224),"",
VLOOKUP(M224,OFFSET(INDIRECT("$A:$B"),0,MATCH(M$1&amp;"_Verify",INDIRECT("$1:$1"),0)-1),2,0)
))</f>
        <v>3</v>
      </c>
      <c r="S224" s="7" t="str">
        <f t="shared" ref="S224" ca="1" si="232">IF(NOT(ISBLANK(R224)),R224,
IF(ISBLANK(Q224),"",
VLOOKUP(Q224,OFFSET(INDIRECT("$A:$B"),0,MATCH(Q$1&amp;"_Verify",INDIRECT("$1:$1"),0)-1),2,0)
))</f>
        <v/>
      </c>
    </row>
    <row r="225" spans="1:19" x14ac:dyDescent="0.3">
      <c r="A225" s="1" t="str">
        <f t="shared" si="224"/>
        <v>LP_Crit_01</v>
      </c>
      <c r="B225" s="1" t="s">
        <v>260</v>
      </c>
      <c r="C225" s="1" t="str">
        <f>IF(ISERROR(VLOOKUP(B225,AffectorValueTable!$A:$A,1,0)),"어펙터밸류없음","")</f>
        <v/>
      </c>
      <c r="D225" s="1">
        <v>1</v>
      </c>
      <c r="E225" s="1" t="str">
        <f>VLOOKUP($B225,AffectorValueTable!$1:$1048576,MATCH(AffectorValueTable!$B$1,AffectorValueTable!$1:$1,0),0)</f>
        <v>ChangeActorStatus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I225" s="1">
        <v>-1</v>
      </c>
      <c r="J225" s="1">
        <f t="shared" ref="J225:J238" si="233">J179*4.5/6</f>
        <v>0.11249999999999999</v>
      </c>
      <c r="M225" s="1" t="s">
        <v>536</v>
      </c>
      <c r="O225" s="7">
        <f t="shared" ca="1" si="213"/>
        <v>20</v>
      </c>
      <c r="S225" s="7" t="str">
        <f t="shared" ca="1" si="2"/>
        <v/>
      </c>
    </row>
    <row r="226" spans="1:19" x14ac:dyDescent="0.3">
      <c r="A226" s="1" t="str">
        <f t="shared" si="224"/>
        <v>LP_Crit_02</v>
      </c>
      <c r="B226" s="1" t="s">
        <v>260</v>
      </c>
      <c r="C226" s="1" t="str">
        <f>IF(ISERROR(VLOOKUP(B226,AffectorValueTable!$A:$A,1,0)),"어펙터밸류없음","")</f>
        <v/>
      </c>
      <c r="D226" s="1">
        <v>2</v>
      </c>
      <c r="E226" s="1" t="str">
        <f>VLOOKUP($B226,AffectorValueTable!$1:$1048576,MATCH(AffectorValueTable!$B$1,AffectorValueTable!$1:$1,0),0)</f>
        <v>ChangeActorStatus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I226" s="1">
        <v>-1</v>
      </c>
      <c r="J226" s="1">
        <f t="shared" si="233"/>
        <v>0.23624999999999999</v>
      </c>
      <c r="M226" s="1" t="s">
        <v>536</v>
      </c>
      <c r="O226" s="7">
        <f t="shared" ca="1" si="213"/>
        <v>20</v>
      </c>
      <c r="S226" s="7" t="str">
        <f t="shared" ca="1" si="2"/>
        <v/>
      </c>
    </row>
    <row r="227" spans="1:19" x14ac:dyDescent="0.3">
      <c r="A227" s="1" t="str">
        <f t="shared" si="224"/>
        <v>LP_Crit_03</v>
      </c>
      <c r="B227" s="1" t="s">
        <v>260</v>
      </c>
      <c r="C227" s="1" t="str">
        <f>IF(ISERROR(VLOOKUP(B227,AffectorValueTable!$A:$A,1,0)),"어펙터밸류없음","")</f>
        <v/>
      </c>
      <c r="D227" s="1">
        <v>3</v>
      </c>
      <c r="E227" s="1" t="str">
        <f>VLOOKUP($B227,AffectorValueTable!$1:$1048576,MATCH(AffectorValueTable!$B$1,AffectorValueTable!$1:$1,0),0)</f>
        <v>ChangeActorStatus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I227" s="1">
        <v>-1</v>
      </c>
      <c r="J227" s="1">
        <f t="shared" si="233"/>
        <v>0.37125000000000002</v>
      </c>
      <c r="M227" s="1" t="s">
        <v>536</v>
      </c>
      <c r="O227" s="7">
        <f t="shared" ca="1" si="213"/>
        <v>20</v>
      </c>
      <c r="S227" s="7" t="str">
        <f t="shared" ca="1" si="2"/>
        <v/>
      </c>
    </row>
    <row r="228" spans="1:19" x14ac:dyDescent="0.3">
      <c r="A228" s="1" t="str">
        <f t="shared" si="224"/>
        <v>LP_Crit_04</v>
      </c>
      <c r="B228" s="1" t="s">
        <v>260</v>
      </c>
      <c r="C228" s="1" t="str">
        <f>IF(ISERROR(VLOOKUP(B228,AffectorValueTable!$A:$A,1,0)),"어펙터밸류없음","")</f>
        <v/>
      </c>
      <c r="D228" s="1">
        <v>4</v>
      </c>
      <c r="E228" s="1" t="str">
        <f>VLOOKUP($B228,AffectorValueTable!$1:$1048576,MATCH(AffectorValueTable!$B$1,AffectorValueTable!$1:$1,0),0)</f>
        <v>ChangeActorStatus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I228" s="1">
        <v>-1</v>
      </c>
      <c r="J228" s="1">
        <f t="shared" si="233"/>
        <v>0.51749999999999996</v>
      </c>
      <c r="M228" s="1" t="s">
        <v>536</v>
      </c>
      <c r="O228" s="7">
        <f t="shared" ca="1" si="213"/>
        <v>20</v>
      </c>
      <c r="S228" s="7" t="str">
        <f t="shared" ca="1" si="2"/>
        <v/>
      </c>
    </row>
    <row r="229" spans="1:19" x14ac:dyDescent="0.3">
      <c r="A229" s="1" t="str">
        <f t="shared" si="224"/>
        <v>LP_Crit_05</v>
      </c>
      <c r="B229" s="1" t="s">
        <v>260</v>
      </c>
      <c r="C229" s="1" t="str">
        <f>IF(ISERROR(VLOOKUP(B229,AffectorValueTable!$A:$A,1,0)),"어펙터밸류없음","")</f>
        <v/>
      </c>
      <c r="D229" s="1">
        <v>5</v>
      </c>
      <c r="E229" s="1" t="str">
        <f>VLOOKUP($B229,AffectorValueTable!$1:$1048576,MATCH(AffectorValueTable!$B$1,AffectorValueTable!$1:$1,0),0)</f>
        <v>ChangeActorStatus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I229" s="1">
        <v>-1</v>
      </c>
      <c r="J229" s="1">
        <f t="shared" si="233"/>
        <v>0.67499999999999993</v>
      </c>
      <c r="M229" s="1" t="s">
        <v>536</v>
      </c>
      <c r="O229" s="7">
        <f t="shared" ca="1" si="213"/>
        <v>20</v>
      </c>
      <c r="S229" s="7" t="str">
        <f t="shared" ca="1" si="2"/>
        <v/>
      </c>
    </row>
    <row r="230" spans="1:19" x14ac:dyDescent="0.3">
      <c r="A230" s="1" t="str">
        <f t="shared" ref="A230:A233" si="234">B230&amp;"_"&amp;TEXT(D230,"00")</f>
        <v>LP_Crit_06</v>
      </c>
      <c r="B230" s="1" t="s">
        <v>260</v>
      </c>
      <c r="C230" s="1" t="str">
        <f>IF(ISERROR(VLOOKUP(B230,AffectorValueTable!$A:$A,1,0)),"어펙터밸류없음","")</f>
        <v/>
      </c>
      <c r="D230" s="1">
        <v>6</v>
      </c>
      <c r="E230" s="1" t="str">
        <f>VLOOKUP($B230,AffectorValueTable!$1:$1048576,MATCH(AffectorValueTable!$B$1,AffectorValueTable!$1:$1,0),0)</f>
        <v>ChangeActorStatus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I230" s="1">
        <v>-1</v>
      </c>
      <c r="J230" s="1">
        <f t="shared" si="233"/>
        <v>0.84375</v>
      </c>
      <c r="M230" s="1" t="s">
        <v>536</v>
      </c>
      <c r="O230" s="7">
        <f t="shared" ref="O230:O233" ca="1" si="235">IF(NOT(ISBLANK(N230)),N230,
IF(ISBLANK(M230),"",
VLOOKUP(M230,OFFSET(INDIRECT("$A:$B"),0,MATCH(M$1&amp;"_Verify",INDIRECT("$1:$1"),0)-1),2,0)
))</f>
        <v>20</v>
      </c>
      <c r="S230" s="7" t="str">
        <f t="shared" ca="1" si="2"/>
        <v/>
      </c>
    </row>
    <row r="231" spans="1:19" x14ac:dyDescent="0.3">
      <c r="A231" s="1" t="str">
        <f t="shared" si="234"/>
        <v>LP_Crit_07</v>
      </c>
      <c r="B231" s="1" t="s">
        <v>260</v>
      </c>
      <c r="C231" s="1" t="str">
        <f>IF(ISERROR(VLOOKUP(B231,AffectorValueTable!$A:$A,1,0)),"어펙터밸류없음","")</f>
        <v/>
      </c>
      <c r="D231" s="1">
        <v>7</v>
      </c>
      <c r="E231" s="1" t="str">
        <f>VLOOKUP($B231,AffectorValueTable!$1:$1048576,MATCH(AffectorValueTable!$B$1,AffectorValueTable!$1:$1,0),0)</f>
        <v>ChangeActorStatus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I231" s="1">
        <v>-1</v>
      </c>
      <c r="J231" s="1">
        <f t="shared" si="233"/>
        <v>1.0237500000000002</v>
      </c>
      <c r="M231" s="1" t="s">
        <v>536</v>
      </c>
      <c r="O231" s="7">
        <f t="shared" ca="1" si="235"/>
        <v>20</v>
      </c>
      <c r="S231" s="7" t="str">
        <f t="shared" ca="1" si="2"/>
        <v/>
      </c>
    </row>
    <row r="232" spans="1:19" x14ac:dyDescent="0.3">
      <c r="A232" s="1" t="str">
        <f t="shared" si="234"/>
        <v>LP_Crit_08</v>
      </c>
      <c r="B232" s="1" t="s">
        <v>260</v>
      </c>
      <c r="C232" s="1" t="str">
        <f>IF(ISERROR(VLOOKUP(B232,AffectorValueTable!$A:$A,1,0)),"어펙터밸류없음","")</f>
        <v/>
      </c>
      <c r="D232" s="1">
        <v>8</v>
      </c>
      <c r="E232" s="1" t="str">
        <f>VLOOKUP($B232,AffectorValueTable!$1:$1048576,MATCH(AffectorValueTable!$B$1,AffectorValueTable!$1:$1,0),0)</f>
        <v>ChangeActorStatus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I232" s="1">
        <v>-1</v>
      </c>
      <c r="J232" s="1">
        <f t="shared" si="233"/>
        <v>1.2150000000000001</v>
      </c>
      <c r="M232" s="1" t="s">
        <v>536</v>
      </c>
      <c r="O232" s="7">
        <f t="shared" ca="1" si="235"/>
        <v>20</v>
      </c>
      <c r="S232" s="7" t="str">
        <f t="shared" ca="1" si="2"/>
        <v/>
      </c>
    </row>
    <row r="233" spans="1:19" x14ac:dyDescent="0.3">
      <c r="A233" s="1" t="str">
        <f t="shared" si="234"/>
        <v>LP_Crit_09</v>
      </c>
      <c r="B233" s="1" t="s">
        <v>260</v>
      </c>
      <c r="C233" s="1" t="str">
        <f>IF(ISERROR(VLOOKUP(B233,AffectorValueTable!$A:$A,1,0)),"어펙터밸류없음","")</f>
        <v/>
      </c>
      <c r="D233" s="1">
        <v>9</v>
      </c>
      <c r="E233" s="1" t="str">
        <f>VLOOKUP($B233,AffectorValueTable!$1:$1048576,MATCH(AffectorValueTable!$B$1,AffectorValueTable!$1:$1,0),0)</f>
        <v>ChangeActorStatus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I233" s="1">
        <v>-1</v>
      </c>
      <c r="J233" s="1">
        <f t="shared" si="233"/>
        <v>1.4174999999999998</v>
      </c>
      <c r="M233" s="1" t="s">
        <v>536</v>
      </c>
      <c r="O233" s="7">
        <f t="shared" ca="1" si="235"/>
        <v>20</v>
      </c>
      <c r="S233" s="7" t="str">
        <f t="shared" ca="1" si="2"/>
        <v/>
      </c>
    </row>
    <row r="234" spans="1:19" x14ac:dyDescent="0.3">
      <c r="A234" s="1" t="str">
        <f t="shared" si="224"/>
        <v>LP_CritBetter_01</v>
      </c>
      <c r="B234" s="1" t="s">
        <v>261</v>
      </c>
      <c r="C234" s="1" t="str">
        <f>IF(ISERROR(VLOOKUP(B234,AffectorValueTable!$A:$A,1,0)),"어펙터밸류없음","")</f>
        <v/>
      </c>
      <c r="D234" s="1">
        <v>1</v>
      </c>
      <c r="E234" s="1" t="str">
        <f>VLOOKUP($B234,AffectorValueTable!$1:$1048576,MATCH(AffectorValueTable!$B$1,AffectorValueTable!$1:$1,0),0)</f>
        <v>ChangeActorStatus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I234" s="1">
        <v>-1</v>
      </c>
      <c r="J234" s="1">
        <f t="shared" si="233"/>
        <v>0.1875</v>
      </c>
      <c r="M234" s="1" t="s">
        <v>536</v>
      </c>
      <c r="O234" s="7">
        <f t="shared" ca="1" si="213"/>
        <v>20</v>
      </c>
      <c r="S234" s="7" t="str">
        <f t="shared" ca="1" si="2"/>
        <v/>
      </c>
    </row>
    <row r="235" spans="1:19" x14ac:dyDescent="0.3">
      <c r="A235" s="1" t="str">
        <f t="shared" si="224"/>
        <v>LP_CritBetter_02</v>
      </c>
      <c r="B235" s="1" t="s">
        <v>261</v>
      </c>
      <c r="C235" s="1" t="str">
        <f>IF(ISERROR(VLOOKUP(B235,AffectorValueTable!$A:$A,1,0)),"어펙터밸류없음","")</f>
        <v/>
      </c>
      <c r="D235" s="1">
        <v>2</v>
      </c>
      <c r="E235" s="1" t="str">
        <f>VLOOKUP($B235,AffectorValueTable!$1:$1048576,MATCH(AffectorValueTable!$B$1,AffectorValueTable!$1:$1,0),0)</f>
        <v>ChangeActorStatus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I235" s="1">
        <v>-1</v>
      </c>
      <c r="J235" s="1">
        <f t="shared" si="233"/>
        <v>0.39375000000000004</v>
      </c>
      <c r="M235" s="1" t="s">
        <v>536</v>
      </c>
      <c r="O235" s="7">
        <f t="shared" ca="1" si="213"/>
        <v>20</v>
      </c>
      <c r="S235" s="7" t="str">
        <f t="shared" ca="1" si="2"/>
        <v/>
      </c>
    </row>
    <row r="236" spans="1:19" x14ac:dyDescent="0.3">
      <c r="A236" s="1" t="str">
        <f t="shared" ref="A236:A240" si="236">B236&amp;"_"&amp;TEXT(D236,"00")</f>
        <v>LP_CritBetter_03</v>
      </c>
      <c r="B236" s="1" t="s">
        <v>261</v>
      </c>
      <c r="C236" s="1" t="str">
        <f>IF(ISERROR(VLOOKUP(B236,AffectorValueTable!$A:$A,1,0)),"어펙터밸류없음","")</f>
        <v/>
      </c>
      <c r="D236" s="1">
        <v>3</v>
      </c>
      <c r="E236" s="1" t="str">
        <f>VLOOKUP($B236,AffectorValueTable!$1:$1048576,MATCH(AffectorValueTable!$B$1,AffectorValueTable!$1:$1,0),0)</f>
        <v>ChangeActorStatus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I236" s="1">
        <v>-1</v>
      </c>
      <c r="J236" s="1">
        <f t="shared" si="233"/>
        <v>0.61875000000000002</v>
      </c>
      <c r="M236" s="1" t="s">
        <v>536</v>
      </c>
      <c r="O236" s="7">
        <f t="shared" ca="1" si="213"/>
        <v>20</v>
      </c>
      <c r="S236" s="7" t="str">
        <f t="shared" ca="1" si="2"/>
        <v/>
      </c>
    </row>
    <row r="237" spans="1:19" x14ac:dyDescent="0.3">
      <c r="A237" s="1" t="str">
        <f t="shared" ref="A237:A238" si="237">B237&amp;"_"&amp;TEXT(D237,"00")</f>
        <v>LP_CritBetter_04</v>
      </c>
      <c r="B237" s="1" t="s">
        <v>261</v>
      </c>
      <c r="C237" s="1" t="str">
        <f>IF(ISERROR(VLOOKUP(B237,AffectorValueTable!$A:$A,1,0)),"어펙터밸류없음","")</f>
        <v/>
      </c>
      <c r="D237" s="1">
        <v>4</v>
      </c>
      <c r="E237" s="1" t="str">
        <f>VLOOKUP($B237,AffectorValueTable!$1:$1048576,MATCH(AffectorValueTable!$B$1,AffectorValueTable!$1:$1,0),0)</f>
        <v>ChangeActorStatus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I237" s="1">
        <v>-1</v>
      </c>
      <c r="J237" s="1">
        <f t="shared" si="233"/>
        <v>0.86249999999999993</v>
      </c>
      <c r="M237" s="1" t="s">
        <v>536</v>
      </c>
      <c r="O237" s="7">
        <f t="shared" ref="O237:O238" ca="1" si="238">IF(NOT(ISBLANK(N237)),N237,
IF(ISBLANK(M237),"",
VLOOKUP(M237,OFFSET(INDIRECT("$A:$B"),0,MATCH(M$1&amp;"_Verify",INDIRECT("$1:$1"),0)-1),2,0)
))</f>
        <v>20</v>
      </c>
      <c r="S237" s="7" t="str">
        <f t="shared" ca="1" si="2"/>
        <v/>
      </c>
    </row>
    <row r="238" spans="1:19" x14ac:dyDescent="0.3">
      <c r="A238" s="1" t="str">
        <f t="shared" si="237"/>
        <v>LP_CritBetter_05</v>
      </c>
      <c r="B238" s="1" t="s">
        <v>261</v>
      </c>
      <c r="C238" s="1" t="str">
        <f>IF(ISERROR(VLOOKUP(B238,AffectorValueTable!$A:$A,1,0)),"어펙터밸류없음","")</f>
        <v/>
      </c>
      <c r="D238" s="1">
        <v>5</v>
      </c>
      <c r="E238" s="1" t="str">
        <f>VLOOKUP($B238,AffectorValueTable!$1:$1048576,MATCH(AffectorValueTable!$B$1,AffectorValueTable!$1:$1,0),0)</f>
        <v>ChangeActorStatus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I238" s="1">
        <v>-1</v>
      </c>
      <c r="J238" s="1">
        <f t="shared" si="233"/>
        <v>1.125</v>
      </c>
      <c r="M238" s="1" t="s">
        <v>536</v>
      </c>
      <c r="O238" s="7">
        <f t="shared" ca="1" si="238"/>
        <v>20</v>
      </c>
      <c r="S238" s="7" t="str">
        <f t="shared" ca="1" si="2"/>
        <v/>
      </c>
    </row>
    <row r="239" spans="1:19" x14ac:dyDescent="0.3">
      <c r="A239" s="1" t="str">
        <f t="shared" ref="A239" si="239">B239&amp;"_"&amp;TEXT(D239,"00")</f>
        <v>LP_CritBetter_06</v>
      </c>
      <c r="B239" s="1" t="s">
        <v>249</v>
      </c>
      <c r="C239" s="1" t="str">
        <f>IF(ISERROR(VLOOKUP(B239,AffectorValueTable!$A:$A,1,0)),"어펙터밸류없음","")</f>
        <v/>
      </c>
      <c r="D239" s="1">
        <v>6</v>
      </c>
      <c r="E239" s="1" t="str">
        <f>VLOOKUP($B239,AffectorValueTable!$1:$1048576,MATCH(AffectorValueTable!$B$1,AffectorValueTable!$1:$1,0),0)</f>
        <v>ChangeActorStatus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I239" s="1">
        <v>-1</v>
      </c>
      <c r="J239" s="1">
        <f>J238</f>
        <v>1.125</v>
      </c>
      <c r="M239" s="1" t="s">
        <v>834</v>
      </c>
      <c r="O239" s="7">
        <f t="shared" ref="O239" ca="1" si="240">IF(NOT(ISBLANK(N239)),N239,
IF(ISBLANK(M239),"",
VLOOKUP(M239,OFFSET(INDIRECT("$A:$B"),0,MATCH(M$1&amp;"_Verify",INDIRECT("$1:$1"),0)-1),2,0)
))</f>
        <v>20</v>
      </c>
      <c r="S239" s="7" t="str">
        <f t="shared" ref="S239" ca="1" si="241">IF(NOT(ISBLANK(R239)),R239,
IF(ISBLANK(Q239),"",
VLOOKUP(Q239,OFFSET(INDIRECT("$A:$B"),0,MATCH(Q$1&amp;"_Verify",INDIRECT("$1:$1"),0)-1),2,0)
))</f>
        <v/>
      </c>
    </row>
    <row r="240" spans="1:19" x14ac:dyDescent="0.3">
      <c r="A240" s="1" t="str">
        <f t="shared" si="236"/>
        <v>LP_CritBest_01</v>
      </c>
      <c r="B240" s="1" t="s">
        <v>262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ChangeActorStatus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f>J198*4.5/6</f>
        <v>0.33749999999999997</v>
      </c>
      <c r="M240" s="1" t="s">
        <v>536</v>
      </c>
      <c r="O240" s="7">
        <f t="shared" ca="1" si="213"/>
        <v>20</v>
      </c>
      <c r="S240" s="7" t="str">
        <f t="shared" ca="1" si="2"/>
        <v/>
      </c>
    </row>
    <row r="241" spans="1:19" x14ac:dyDescent="0.3">
      <c r="A241" s="1" t="str">
        <f t="shared" ref="A241:A242" si="242">B241&amp;"_"&amp;TEXT(D241,"00")</f>
        <v>LP_CritBest_02</v>
      </c>
      <c r="B241" s="1" t="s">
        <v>262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ChangeActorStatus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f>J199*4.5/6</f>
        <v>0.7087500000000001</v>
      </c>
      <c r="M241" s="1" t="s">
        <v>536</v>
      </c>
      <c r="O241" s="7">
        <f t="shared" ref="O241:O242" ca="1" si="243">IF(NOT(ISBLANK(N241)),N241,
IF(ISBLANK(M241),"",
VLOOKUP(M241,OFFSET(INDIRECT("$A:$B"),0,MATCH(M$1&amp;"_Verify",INDIRECT("$1:$1"),0)-1),2,0)
))</f>
        <v>20</v>
      </c>
      <c r="S241" s="7" t="str">
        <f t="shared" ref="S241:S312" ca="1" si="244">IF(NOT(ISBLANK(R241)),R241,
IF(ISBLANK(Q241),"",
VLOOKUP(Q241,OFFSET(INDIRECT("$A:$B"),0,MATCH(Q$1&amp;"_Verify",INDIRECT("$1:$1"),0)-1),2,0)
))</f>
        <v/>
      </c>
    </row>
    <row r="242" spans="1:19" x14ac:dyDescent="0.3">
      <c r="A242" s="1" t="str">
        <f t="shared" si="242"/>
        <v>LP_CritBest_03</v>
      </c>
      <c r="B242" s="1" t="s">
        <v>262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ChangeActorStatus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f>J200*4.5/6</f>
        <v>1.1137500000000002</v>
      </c>
      <c r="M242" s="1" t="s">
        <v>536</v>
      </c>
      <c r="O242" s="7">
        <f t="shared" ca="1" si="243"/>
        <v>20</v>
      </c>
      <c r="S242" s="7" t="str">
        <f t="shared" ca="1" si="244"/>
        <v/>
      </c>
    </row>
    <row r="243" spans="1:19" x14ac:dyDescent="0.3">
      <c r="A243" s="1" t="str">
        <f t="shared" ref="A243" si="245">B243&amp;"_"&amp;TEXT(D243,"00")</f>
        <v>LP_CritBest_04</v>
      </c>
      <c r="B243" s="1" t="s">
        <v>250</v>
      </c>
      <c r="C243" s="1" t="str">
        <f>IF(ISERROR(VLOOKUP(B243,AffectorValueTable!$A:$A,1,0)),"어펙터밸류없음","")</f>
        <v/>
      </c>
      <c r="D243" s="1">
        <v>4</v>
      </c>
      <c r="E243" s="1" t="str">
        <f>VLOOKUP($B243,AffectorValueTable!$1:$1048576,MATCH(AffectorValueTable!$B$1,AffectorValueTable!$1:$1,0),0)</f>
        <v>ChangeActorStatus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f>J242</f>
        <v>1.1137500000000002</v>
      </c>
      <c r="M243" s="1" t="s">
        <v>834</v>
      </c>
      <c r="O243" s="7">
        <f t="shared" ref="O243" ca="1" si="246">IF(NOT(ISBLANK(N243)),N243,
IF(ISBLANK(M243),"",
VLOOKUP(M243,OFFSET(INDIRECT("$A:$B"),0,MATCH(M$1&amp;"_Verify",INDIRECT("$1:$1"),0)-1),2,0)
))</f>
        <v>20</v>
      </c>
      <c r="S243" s="7" t="str">
        <f t="shared" ref="S243" ca="1" si="247">IF(NOT(ISBLANK(R243)),R243,
IF(ISBLANK(Q243),"",
VLOOKUP(Q243,OFFSET(INDIRECT("$A:$B"),0,MATCH(Q$1&amp;"_Verify",INDIRECT("$1:$1"),0)-1),2,0)
))</f>
        <v/>
      </c>
    </row>
    <row r="244" spans="1:19" x14ac:dyDescent="0.3">
      <c r="A244" s="1" t="str">
        <f t="shared" ref="A244:A263" si="248">B244&amp;"_"&amp;TEXT(D244,"00")</f>
        <v>LP_MaxHp_01</v>
      </c>
      <c r="B244" s="1" t="s">
        <v>263</v>
      </c>
      <c r="C244" s="1" t="str">
        <f>IF(ISERROR(VLOOKUP(B244,AffectorValueTable!$A:$A,1,0)),"어펙터밸류없음","")</f>
        <v/>
      </c>
      <c r="D244" s="1">
        <v>1</v>
      </c>
      <c r="E244" s="1" t="str">
        <f>VLOOKUP($B244,AffectorValueTable!$1:$1048576,MATCH(AffectorValueTable!$B$1,AffectorValueTable!$1:$1,0),0)</f>
        <v>ChangeActorStatus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f t="shared" ref="J244:J265" si="249">J179*2.5/6</f>
        <v>6.25E-2</v>
      </c>
      <c r="M244" s="1" t="s">
        <v>162</v>
      </c>
      <c r="O244" s="7">
        <f t="shared" ref="O244:O387" ca="1" si="250">IF(NOT(ISBLANK(N244)),N244,
IF(ISBLANK(M244),"",
VLOOKUP(M244,OFFSET(INDIRECT("$A:$B"),0,MATCH(M$1&amp;"_Verify",INDIRECT("$1:$1"),0)-1),2,0)
))</f>
        <v>18</v>
      </c>
      <c r="S244" s="7" t="str">
        <f t="shared" ca="1" si="244"/>
        <v/>
      </c>
    </row>
    <row r="245" spans="1:19" x14ac:dyDescent="0.3">
      <c r="A245" s="1" t="str">
        <f t="shared" si="248"/>
        <v>LP_MaxHp_02</v>
      </c>
      <c r="B245" s="1" t="s">
        <v>263</v>
      </c>
      <c r="C245" s="1" t="str">
        <f>IF(ISERROR(VLOOKUP(B245,AffectorValueTable!$A:$A,1,0)),"어펙터밸류없음","")</f>
        <v/>
      </c>
      <c r="D245" s="1">
        <v>2</v>
      </c>
      <c r="E245" s="1" t="str">
        <f>VLOOKUP($B245,AffectorValueTable!$1:$1048576,MATCH(AffectorValueTable!$B$1,AffectorValueTable!$1:$1,0),0)</f>
        <v>ChangeActorStatus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f t="shared" si="249"/>
        <v>0.13125000000000001</v>
      </c>
      <c r="M245" s="1" t="s">
        <v>162</v>
      </c>
      <c r="O245" s="7">
        <f t="shared" ca="1" si="250"/>
        <v>18</v>
      </c>
      <c r="S245" s="7" t="str">
        <f t="shared" ca="1" si="244"/>
        <v/>
      </c>
    </row>
    <row r="246" spans="1:19" x14ac:dyDescent="0.3">
      <c r="A246" s="1" t="str">
        <f t="shared" si="248"/>
        <v>LP_MaxHp_03</v>
      </c>
      <c r="B246" s="1" t="s">
        <v>263</v>
      </c>
      <c r="C246" s="1" t="str">
        <f>IF(ISERROR(VLOOKUP(B246,AffectorValueTable!$A:$A,1,0)),"어펙터밸류없음","")</f>
        <v/>
      </c>
      <c r="D246" s="1">
        <v>3</v>
      </c>
      <c r="E246" s="1" t="str">
        <f>VLOOKUP($B246,AffectorValueTable!$1:$1048576,MATCH(AffectorValueTable!$B$1,AffectorValueTable!$1:$1,0),0)</f>
        <v>ChangeActorStatus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I246" s="1">
        <v>-1</v>
      </c>
      <c r="J246" s="1">
        <f t="shared" si="249"/>
        <v>0.20625000000000002</v>
      </c>
      <c r="M246" s="1" t="s">
        <v>162</v>
      </c>
      <c r="O246" s="7">
        <f t="shared" ca="1" si="250"/>
        <v>18</v>
      </c>
      <c r="S246" s="7" t="str">
        <f t="shared" ca="1" si="244"/>
        <v/>
      </c>
    </row>
    <row r="247" spans="1:19" x14ac:dyDescent="0.3">
      <c r="A247" s="1" t="str">
        <f t="shared" si="248"/>
        <v>LP_MaxHp_04</v>
      </c>
      <c r="B247" s="1" t="s">
        <v>263</v>
      </c>
      <c r="C247" s="1" t="str">
        <f>IF(ISERROR(VLOOKUP(B247,AffectorValueTable!$A:$A,1,0)),"어펙터밸류없음","")</f>
        <v/>
      </c>
      <c r="D247" s="1">
        <v>4</v>
      </c>
      <c r="E247" s="1" t="str">
        <f>VLOOKUP($B247,AffectorValueTable!$1:$1048576,MATCH(AffectorValueTable!$B$1,AffectorValueTable!$1:$1,0),0)</f>
        <v>ChangeActorStatus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I247" s="1">
        <v>-1</v>
      </c>
      <c r="J247" s="1">
        <f t="shared" si="249"/>
        <v>0.28749999999999998</v>
      </c>
      <c r="M247" s="1" t="s">
        <v>162</v>
      </c>
      <c r="O247" s="7">
        <f t="shared" ca="1" si="250"/>
        <v>18</v>
      </c>
      <c r="S247" s="7" t="str">
        <f t="shared" ca="1" si="244"/>
        <v/>
      </c>
    </row>
    <row r="248" spans="1:19" x14ac:dyDescent="0.3">
      <c r="A248" s="1" t="str">
        <f t="shared" si="248"/>
        <v>LP_MaxHp_05</v>
      </c>
      <c r="B248" s="1" t="s">
        <v>263</v>
      </c>
      <c r="C248" s="1" t="str">
        <f>IF(ISERROR(VLOOKUP(B248,AffectorValueTable!$A:$A,1,0)),"어펙터밸류없음","")</f>
        <v/>
      </c>
      <c r="D248" s="1">
        <v>5</v>
      </c>
      <c r="E248" s="1" t="str">
        <f>VLOOKUP($B248,AffectorValueTable!$1:$1048576,MATCH(AffectorValueTable!$B$1,AffectorValueTable!$1:$1,0),0)</f>
        <v>ChangeActorStatus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I248" s="1">
        <v>-1</v>
      </c>
      <c r="J248" s="1">
        <f t="shared" si="249"/>
        <v>0.375</v>
      </c>
      <c r="M248" s="1" t="s">
        <v>162</v>
      </c>
      <c r="O248" s="7">
        <f t="shared" ca="1" si="250"/>
        <v>18</v>
      </c>
      <c r="S248" s="7" t="str">
        <f t="shared" ca="1" si="244"/>
        <v/>
      </c>
    </row>
    <row r="249" spans="1:19" x14ac:dyDescent="0.3">
      <c r="A249" s="1" t="str">
        <f t="shared" si="248"/>
        <v>LP_MaxHp_06</v>
      </c>
      <c r="B249" s="1" t="s">
        <v>263</v>
      </c>
      <c r="C249" s="1" t="str">
        <f>IF(ISERROR(VLOOKUP(B249,AffectorValueTable!$A:$A,1,0)),"어펙터밸류없음","")</f>
        <v/>
      </c>
      <c r="D249" s="1">
        <v>6</v>
      </c>
      <c r="E249" s="1" t="str">
        <f>VLOOKUP($B249,AffectorValueTable!$1:$1048576,MATCH(AffectorValueTable!$B$1,AffectorValueTable!$1:$1,0),0)</f>
        <v>ChangeActorStatus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I249" s="1">
        <v>-1</v>
      </c>
      <c r="J249" s="1">
        <f t="shared" si="249"/>
        <v>0.46875</v>
      </c>
      <c r="M249" s="1" t="s">
        <v>162</v>
      </c>
      <c r="O249" s="7">
        <f t="shared" ca="1" si="250"/>
        <v>18</v>
      </c>
      <c r="S249" s="7" t="str">
        <f t="shared" ca="1" si="244"/>
        <v/>
      </c>
    </row>
    <row r="250" spans="1:19" x14ac:dyDescent="0.3">
      <c r="A250" s="1" t="str">
        <f t="shared" si="248"/>
        <v>LP_MaxHp_07</v>
      </c>
      <c r="B250" s="1" t="s">
        <v>263</v>
      </c>
      <c r="C250" s="1" t="str">
        <f>IF(ISERROR(VLOOKUP(B250,AffectorValueTable!$A:$A,1,0)),"어펙터밸류없음","")</f>
        <v/>
      </c>
      <c r="D250" s="1">
        <v>7</v>
      </c>
      <c r="E250" s="1" t="str">
        <f>VLOOKUP($B250,AffectorValueTable!$1:$1048576,MATCH(AffectorValueTable!$B$1,AffectorValueTable!$1:$1,0),0)</f>
        <v>ChangeActorStatus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I250" s="1">
        <v>-1</v>
      </c>
      <c r="J250" s="1">
        <f t="shared" si="249"/>
        <v>0.56875000000000009</v>
      </c>
      <c r="M250" s="1" t="s">
        <v>162</v>
      </c>
      <c r="O250" s="7">
        <f t="shared" ca="1" si="250"/>
        <v>18</v>
      </c>
      <c r="S250" s="7" t="str">
        <f t="shared" ca="1" si="244"/>
        <v/>
      </c>
    </row>
    <row r="251" spans="1:19" x14ac:dyDescent="0.3">
      <c r="A251" s="1" t="str">
        <f t="shared" si="248"/>
        <v>LP_MaxHp_08</v>
      </c>
      <c r="B251" s="1" t="s">
        <v>263</v>
      </c>
      <c r="C251" s="1" t="str">
        <f>IF(ISERROR(VLOOKUP(B251,AffectorValueTable!$A:$A,1,0)),"어펙터밸류없음","")</f>
        <v/>
      </c>
      <c r="D251" s="1">
        <v>8</v>
      </c>
      <c r="E251" s="1" t="str">
        <f>VLOOKUP($B251,AffectorValueTable!$1:$1048576,MATCH(AffectorValueTable!$B$1,AffectorValueTable!$1:$1,0),0)</f>
        <v>ChangeActorStatus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I251" s="1">
        <v>-1</v>
      </c>
      <c r="J251" s="1">
        <f t="shared" si="249"/>
        <v>0.67500000000000016</v>
      </c>
      <c r="M251" s="1" t="s">
        <v>162</v>
      </c>
      <c r="O251" s="7">
        <f t="shared" ca="1" si="250"/>
        <v>18</v>
      </c>
      <c r="S251" s="7" t="str">
        <f t="shared" ca="1" si="244"/>
        <v/>
      </c>
    </row>
    <row r="252" spans="1:19" x14ac:dyDescent="0.3">
      <c r="A252" s="1" t="str">
        <f t="shared" si="248"/>
        <v>LP_MaxHp_09</v>
      </c>
      <c r="B252" s="1" t="s">
        <v>263</v>
      </c>
      <c r="C252" s="1" t="str">
        <f>IF(ISERROR(VLOOKUP(B252,AffectorValueTable!$A:$A,1,0)),"어펙터밸류없음","")</f>
        <v/>
      </c>
      <c r="D252" s="1">
        <v>9</v>
      </c>
      <c r="E252" s="1" t="str">
        <f>VLOOKUP($B252,AffectorValueTable!$1:$1048576,MATCH(AffectorValueTable!$B$1,AffectorValueTable!$1:$1,0),0)</f>
        <v>ChangeActorStatus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I252" s="1">
        <v>-1</v>
      </c>
      <c r="J252" s="1">
        <f t="shared" si="249"/>
        <v>0.78749999999999998</v>
      </c>
      <c r="M252" s="1" t="s">
        <v>162</v>
      </c>
      <c r="O252" s="7">
        <f t="shared" ca="1" si="250"/>
        <v>18</v>
      </c>
      <c r="S252" s="7" t="str">
        <f t="shared" ca="1" si="244"/>
        <v/>
      </c>
    </row>
    <row r="253" spans="1:19" x14ac:dyDescent="0.3">
      <c r="A253" s="1" t="str">
        <f t="shared" si="248"/>
        <v>LP_MaxHpBetter_01</v>
      </c>
      <c r="B253" s="1" t="s">
        <v>264</v>
      </c>
      <c r="C253" s="1" t="str">
        <f>IF(ISERROR(VLOOKUP(B253,AffectorValueTable!$A:$A,1,0)),"어펙터밸류없음","")</f>
        <v/>
      </c>
      <c r="D253" s="1">
        <v>1</v>
      </c>
      <c r="E253" s="1" t="str">
        <f>VLOOKUP($B253,AffectorValueTable!$1:$1048576,MATCH(AffectorValueTable!$B$1,AffectorValueTable!$1:$1,0),0)</f>
        <v>ChangeActorStatus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I253" s="1">
        <v>-1</v>
      </c>
      <c r="J253" s="1">
        <f t="shared" si="249"/>
        <v>0.10416666666666667</v>
      </c>
      <c r="M253" s="1" t="s">
        <v>162</v>
      </c>
      <c r="O253" s="7">
        <f t="shared" ca="1" si="250"/>
        <v>18</v>
      </c>
      <c r="S253" s="7" t="str">
        <f t="shared" ca="1" si="244"/>
        <v/>
      </c>
    </row>
    <row r="254" spans="1:19" x14ac:dyDescent="0.3">
      <c r="A254" s="1" t="str">
        <f t="shared" si="248"/>
        <v>LP_MaxHpBetter_02</v>
      </c>
      <c r="B254" s="1" t="s">
        <v>264</v>
      </c>
      <c r="C254" s="1" t="str">
        <f>IF(ISERROR(VLOOKUP(B254,AffectorValueTable!$A:$A,1,0)),"어펙터밸류없음","")</f>
        <v/>
      </c>
      <c r="D254" s="1">
        <v>2</v>
      </c>
      <c r="E254" s="1" t="str">
        <f>VLOOKUP($B254,AffectorValueTable!$1:$1048576,MATCH(AffectorValueTable!$B$1,AffectorValueTable!$1:$1,0),0)</f>
        <v>ChangeActorStatus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I254" s="1">
        <v>-1</v>
      </c>
      <c r="J254" s="1">
        <f t="shared" si="249"/>
        <v>0.21875</v>
      </c>
      <c r="M254" s="1" t="s">
        <v>162</v>
      </c>
      <c r="O254" s="7">
        <f t="shared" ca="1" si="250"/>
        <v>18</v>
      </c>
      <c r="S254" s="7" t="str">
        <f t="shared" ca="1" si="244"/>
        <v/>
      </c>
    </row>
    <row r="255" spans="1:19" x14ac:dyDescent="0.3">
      <c r="A255" s="1" t="str">
        <f t="shared" si="248"/>
        <v>LP_MaxHpBetter_03</v>
      </c>
      <c r="B255" s="1" t="s">
        <v>264</v>
      </c>
      <c r="C255" s="1" t="str">
        <f>IF(ISERROR(VLOOKUP(B255,AffectorValueTable!$A:$A,1,0)),"어펙터밸류없음","")</f>
        <v/>
      </c>
      <c r="D255" s="1">
        <v>3</v>
      </c>
      <c r="E255" s="1" t="str">
        <f>VLOOKUP($B255,AffectorValueTable!$1:$1048576,MATCH(AffectorValueTable!$B$1,AffectorValueTable!$1:$1,0),0)</f>
        <v>ChangeActorStatus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I255" s="1">
        <v>-1</v>
      </c>
      <c r="J255" s="1">
        <f t="shared" si="249"/>
        <v>0.34375</v>
      </c>
      <c r="M255" s="1" t="s">
        <v>162</v>
      </c>
      <c r="O255" s="7">
        <f t="shared" ca="1" si="250"/>
        <v>18</v>
      </c>
      <c r="S255" s="7" t="str">
        <f t="shared" ca="1" si="244"/>
        <v/>
      </c>
    </row>
    <row r="256" spans="1:19" x14ac:dyDescent="0.3">
      <c r="A256" s="1" t="str">
        <f t="shared" si="248"/>
        <v>LP_MaxHpBetter_04</v>
      </c>
      <c r="B256" s="1" t="s">
        <v>264</v>
      </c>
      <c r="C256" s="1" t="str">
        <f>IF(ISERROR(VLOOKUP(B256,AffectorValueTable!$A:$A,1,0)),"어펙터밸류없음","")</f>
        <v/>
      </c>
      <c r="D256" s="1">
        <v>4</v>
      </c>
      <c r="E256" s="1" t="str">
        <f>VLOOKUP($B256,AffectorValueTable!$1:$1048576,MATCH(AffectorValueTable!$B$1,AffectorValueTable!$1:$1,0),0)</f>
        <v>ChangeActorStatus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I256" s="1">
        <v>-1</v>
      </c>
      <c r="J256" s="1">
        <f t="shared" si="249"/>
        <v>0.47916666666666669</v>
      </c>
      <c r="M256" s="1" t="s">
        <v>162</v>
      </c>
      <c r="O256" s="7">
        <f t="shared" ca="1" si="250"/>
        <v>18</v>
      </c>
      <c r="S256" s="7" t="str">
        <f t="shared" ca="1" si="244"/>
        <v/>
      </c>
    </row>
    <row r="257" spans="1:19" x14ac:dyDescent="0.3">
      <c r="A257" s="1" t="str">
        <f t="shared" si="248"/>
        <v>LP_MaxHpBetter_05</v>
      </c>
      <c r="B257" s="1" t="s">
        <v>264</v>
      </c>
      <c r="C257" s="1" t="str">
        <f>IF(ISERROR(VLOOKUP(B257,AffectorValueTable!$A:$A,1,0)),"어펙터밸류없음","")</f>
        <v/>
      </c>
      <c r="D257" s="1">
        <v>5</v>
      </c>
      <c r="E257" s="1" t="str">
        <f>VLOOKUP($B257,AffectorValueTable!$1:$1048576,MATCH(AffectorValueTable!$B$1,AffectorValueTable!$1:$1,0),0)</f>
        <v>ChangeActorStatus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I257" s="1">
        <v>-1</v>
      </c>
      <c r="J257" s="1">
        <f t="shared" si="249"/>
        <v>0.625</v>
      </c>
      <c r="M257" s="1" t="s">
        <v>162</v>
      </c>
      <c r="O257" s="7">
        <f t="shared" ca="1" si="250"/>
        <v>18</v>
      </c>
      <c r="S257" s="7" t="str">
        <f t="shared" ca="1" si="244"/>
        <v/>
      </c>
    </row>
    <row r="258" spans="1:19" x14ac:dyDescent="0.3">
      <c r="A258" s="1" t="str">
        <f t="shared" si="248"/>
        <v>LP_MaxHpBetter_06</v>
      </c>
      <c r="B258" s="1" t="s">
        <v>264</v>
      </c>
      <c r="C258" s="1" t="str">
        <f>IF(ISERROR(VLOOKUP(B258,AffectorValueTable!$A:$A,1,0)),"어펙터밸류없음","")</f>
        <v/>
      </c>
      <c r="D258" s="1">
        <v>6</v>
      </c>
      <c r="E258" s="1" t="str">
        <f>VLOOKUP($B258,AffectorValueTable!$1:$1048576,MATCH(AffectorValueTable!$B$1,AffectorValueTable!$1:$1,0),0)</f>
        <v>ChangeActorStatus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I258" s="1">
        <v>-1</v>
      </c>
      <c r="J258" s="1">
        <f t="shared" si="249"/>
        <v>0.78125</v>
      </c>
      <c r="M258" s="1" t="s">
        <v>162</v>
      </c>
      <c r="O258" s="7">
        <f t="shared" ca="1" si="250"/>
        <v>18</v>
      </c>
      <c r="S258" s="7" t="str">
        <f t="shared" ca="1" si="244"/>
        <v/>
      </c>
    </row>
    <row r="259" spans="1:19" x14ac:dyDescent="0.3">
      <c r="A259" s="1" t="str">
        <f t="shared" si="248"/>
        <v>LP_MaxHpBetter_07</v>
      </c>
      <c r="B259" s="1" t="s">
        <v>264</v>
      </c>
      <c r="C259" s="1" t="str">
        <f>IF(ISERROR(VLOOKUP(B259,AffectorValueTable!$A:$A,1,0)),"어펙터밸류없음","")</f>
        <v/>
      </c>
      <c r="D259" s="1">
        <v>7</v>
      </c>
      <c r="E259" s="1" t="str">
        <f>VLOOKUP($B259,AffectorValueTable!$1:$1048576,MATCH(AffectorValueTable!$B$1,AffectorValueTable!$1:$1,0),0)</f>
        <v>ChangeActorStatus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I259" s="1">
        <v>-1</v>
      </c>
      <c r="J259" s="1">
        <f t="shared" si="249"/>
        <v>0.94791666666666663</v>
      </c>
      <c r="M259" s="1" t="s">
        <v>162</v>
      </c>
      <c r="O259" s="7">
        <f t="shared" ca="1" si="250"/>
        <v>18</v>
      </c>
      <c r="S259" s="7" t="str">
        <f t="shared" ca="1" si="244"/>
        <v/>
      </c>
    </row>
    <row r="260" spans="1:19" x14ac:dyDescent="0.3">
      <c r="A260" s="1" t="str">
        <f t="shared" si="248"/>
        <v>LP_MaxHpBetter_08</v>
      </c>
      <c r="B260" s="1" t="s">
        <v>264</v>
      </c>
      <c r="C260" s="1" t="str">
        <f>IF(ISERROR(VLOOKUP(B260,AffectorValueTable!$A:$A,1,0)),"어펙터밸류없음","")</f>
        <v/>
      </c>
      <c r="D260" s="1">
        <v>8</v>
      </c>
      <c r="E260" s="1" t="str">
        <f>VLOOKUP($B260,AffectorValueTable!$1:$1048576,MATCH(AffectorValueTable!$B$1,AffectorValueTable!$1:$1,0),0)</f>
        <v>ChangeActorStatus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I260" s="1">
        <v>-1</v>
      </c>
      <c r="J260" s="1">
        <f t="shared" si="249"/>
        <v>1.125</v>
      </c>
      <c r="M260" s="1" t="s">
        <v>162</v>
      </c>
      <c r="O260" s="7">
        <f t="shared" ca="1" si="250"/>
        <v>18</v>
      </c>
      <c r="S260" s="7" t="str">
        <f t="shared" ca="1" si="244"/>
        <v/>
      </c>
    </row>
    <row r="261" spans="1:19" x14ac:dyDescent="0.3">
      <c r="A261" s="1" t="str">
        <f t="shared" si="248"/>
        <v>LP_MaxHpBetter_09</v>
      </c>
      <c r="B261" s="1" t="s">
        <v>264</v>
      </c>
      <c r="C261" s="1" t="str">
        <f>IF(ISERROR(VLOOKUP(B261,AffectorValueTable!$A:$A,1,0)),"어펙터밸류없음","")</f>
        <v/>
      </c>
      <c r="D261" s="1">
        <v>9</v>
      </c>
      <c r="E261" s="1" t="str">
        <f>VLOOKUP($B261,AffectorValueTable!$1:$1048576,MATCH(AffectorValueTable!$B$1,AffectorValueTable!$1:$1,0),0)</f>
        <v>ChangeActorStatus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I261" s="1">
        <v>-1</v>
      </c>
      <c r="J261" s="1">
        <f t="shared" si="249"/>
        <v>1.3125</v>
      </c>
      <c r="M261" s="1" t="s">
        <v>162</v>
      </c>
      <c r="O261" s="7">
        <f t="shared" ca="1" si="250"/>
        <v>18</v>
      </c>
      <c r="S261" s="7" t="str">
        <f t="shared" ca="1" si="244"/>
        <v/>
      </c>
    </row>
    <row r="262" spans="1:19" x14ac:dyDescent="0.3">
      <c r="A262" s="1" t="str">
        <f t="shared" ref="A262" si="251">B262&amp;"_"&amp;TEXT(D262,"00")</f>
        <v>LP_MaxHpBetter_10</v>
      </c>
      <c r="B262" s="1" t="s">
        <v>252</v>
      </c>
      <c r="C262" s="1" t="str">
        <f>IF(ISERROR(VLOOKUP(B262,AffectorValueTable!$A:$A,1,0)),"어펙터밸류없음","")</f>
        <v/>
      </c>
      <c r="D262" s="1">
        <v>10</v>
      </c>
      <c r="E262" s="1" t="str">
        <f>VLOOKUP($B262,AffectorValueTable!$1:$1048576,MATCH(AffectorValueTable!$B$1,AffectorValueTable!$1:$1,0),0)</f>
        <v>ChangeActorStatus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I262" s="1">
        <v>-1</v>
      </c>
      <c r="J262" s="1">
        <f t="shared" si="249"/>
        <v>1.3125</v>
      </c>
      <c r="M262" s="1" t="s">
        <v>162</v>
      </c>
      <c r="O262" s="7">
        <f t="shared" ref="O262" ca="1" si="252">IF(NOT(ISBLANK(N262)),N262,
IF(ISBLANK(M262),"",
VLOOKUP(M262,OFFSET(INDIRECT("$A:$B"),0,MATCH(M$1&amp;"_Verify",INDIRECT("$1:$1"),0)-1),2,0)
))</f>
        <v>18</v>
      </c>
      <c r="S262" s="7" t="str">
        <f t="shared" ref="S262" ca="1" si="253">IF(NOT(ISBLANK(R262)),R262,
IF(ISBLANK(Q262),"",
VLOOKUP(Q262,OFFSET(INDIRECT("$A:$B"),0,MATCH(Q$1&amp;"_Verify",INDIRECT("$1:$1"),0)-1),2,0)
))</f>
        <v/>
      </c>
    </row>
    <row r="263" spans="1:19" x14ac:dyDescent="0.3">
      <c r="A263" s="1" t="str">
        <f t="shared" si="248"/>
        <v>LP_MaxHpBest_01</v>
      </c>
      <c r="B263" s="1" t="s">
        <v>265</v>
      </c>
      <c r="C263" s="1" t="str">
        <f>IF(ISERROR(VLOOKUP(B263,AffectorValueTable!$A:$A,1,0)),"어펙터밸류없음","")</f>
        <v/>
      </c>
      <c r="D263" s="1">
        <v>1</v>
      </c>
      <c r="E263" s="1" t="str">
        <f>VLOOKUP($B263,AffectorValueTable!$1:$1048576,MATCH(AffectorValueTable!$B$1,AffectorValueTable!$1:$1,0),0)</f>
        <v>ChangeActorStatus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I263" s="1">
        <v>-1</v>
      </c>
      <c r="J263" s="1">
        <f t="shared" si="249"/>
        <v>0.1875</v>
      </c>
      <c r="M263" s="1" t="s">
        <v>162</v>
      </c>
      <c r="O263" s="7">
        <f t="shared" ca="1" si="250"/>
        <v>18</v>
      </c>
      <c r="S263" s="7" t="str">
        <f t="shared" ca="1" si="244"/>
        <v/>
      </c>
    </row>
    <row r="264" spans="1:19" x14ac:dyDescent="0.3">
      <c r="A264" s="1" t="str">
        <f t="shared" ref="A264:A313" si="254">B264&amp;"_"&amp;TEXT(D264,"00")</f>
        <v>LP_MaxHpBest_02</v>
      </c>
      <c r="B264" s="1" t="s">
        <v>265</v>
      </c>
      <c r="C264" s="1" t="str">
        <f>IF(ISERROR(VLOOKUP(B264,AffectorValueTable!$A:$A,1,0)),"어펙터밸류없음","")</f>
        <v/>
      </c>
      <c r="D264" s="1">
        <v>2</v>
      </c>
      <c r="E264" s="1" t="str">
        <f>VLOOKUP($B264,AffectorValueTable!$1:$1048576,MATCH(AffectorValueTable!$B$1,AffectorValueTable!$1:$1,0),0)</f>
        <v>ChangeActorStatus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I264" s="1">
        <v>-1</v>
      </c>
      <c r="J264" s="1">
        <f t="shared" si="249"/>
        <v>0.39375000000000004</v>
      </c>
      <c r="M264" s="1" t="s">
        <v>162</v>
      </c>
      <c r="O264" s="7">
        <f t="shared" ca="1" si="250"/>
        <v>18</v>
      </c>
      <c r="S264" s="7" t="str">
        <f t="shared" ca="1" si="244"/>
        <v/>
      </c>
    </row>
    <row r="265" spans="1:19" x14ac:dyDescent="0.3">
      <c r="A265" s="1" t="str">
        <f t="shared" si="254"/>
        <v>LP_MaxHpBest_03</v>
      </c>
      <c r="B265" s="1" t="s">
        <v>265</v>
      </c>
      <c r="C265" s="1" t="str">
        <f>IF(ISERROR(VLOOKUP(B265,AffectorValueTable!$A:$A,1,0)),"어펙터밸류없음","")</f>
        <v/>
      </c>
      <c r="D265" s="1">
        <v>3</v>
      </c>
      <c r="E265" s="1" t="str">
        <f>VLOOKUP($B265,AffectorValueTable!$1:$1048576,MATCH(AffectorValueTable!$B$1,AffectorValueTable!$1:$1,0),0)</f>
        <v>ChangeActorStatus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I265" s="1">
        <v>-1</v>
      </c>
      <c r="J265" s="1">
        <f t="shared" si="249"/>
        <v>0.61875000000000013</v>
      </c>
      <c r="M265" s="1" t="s">
        <v>162</v>
      </c>
      <c r="O265" s="7">
        <f t="shared" ca="1" si="250"/>
        <v>18</v>
      </c>
      <c r="S265" s="7" t="str">
        <f t="shared" ca="1" si="244"/>
        <v/>
      </c>
    </row>
    <row r="266" spans="1:19" x14ac:dyDescent="0.3">
      <c r="A266" s="1" t="str">
        <f t="shared" si="254"/>
        <v>LP_MaxHpBest_04</v>
      </c>
      <c r="B266" s="1" t="s">
        <v>265</v>
      </c>
      <c r="C266" s="1" t="str">
        <f>IF(ISERROR(VLOOKUP(B266,AffectorValueTable!$A:$A,1,0)),"어펙터밸류없음","")</f>
        <v/>
      </c>
      <c r="D266" s="1">
        <v>4</v>
      </c>
      <c r="E266" s="1" t="str">
        <f>VLOOKUP($B266,AffectorValueTable!$1:$1048576,MATCH(AffectorValueTable!$B$1,AffectorValueTable!$1:$1,0),0)</f>
        <v>ChangeActorStatus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I266" s="1">
        <v>-1</v>
      </c>
      <c r="J266" s="1">
        <v>0.86249999999999993</v>
      </c>
      <c r="M266" s="1" t="s">
        <v>162</v>
      </c>
      <c r="O266" s="7">
        <f t="shared" ca="1" si="250"/>
        <v>18</v>
      </c>
      <c r="S266" s="7" t="str">
        <f t="shared" ca="1" si="244"/>
        <v/>
      </c>
    </row>
    <row r="267" spans="1:19" x14ac:dyDescent="0.3">
      <c r="A267" s="1" t="str">
        <f t="shared" si="254"/>
        <v>LP_MaxHpBest_05</v>
      </c>
      <c r="B267" s="1" t="s">
        <v>265</v>
      </c>
      <c r="C267" s="1" t="str">
        <f>IF(ISERROR(VLOOKUP(B267,AffectorValueTable!$A:$A,1,0)),"어펙터밸류없음","")</f>
        <v/>
      </c>
      <c r="D267" s="1">
        <v>5</v>
      </c>
      <c r="E267" s="1" t="str">
        <f>VLOOKUP($B267,AffectorValueTable!$1:$1048576,MATCH(AffectorValueTable!$B$1,AffectorValueTable!$1:$1,0),0)</f>
        <v>ChangeActorStatus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I267" s="1">
        <v>-1</v>
      </c>
      <c r="J267" s="1">
        <v>1.125</v>
      </c>
      <c r="M267" s="1" t="s">
        <v>162</v>
      </c>
      <c r="O267" s="7">
        <f t="shared" ca="1" si="250"/>
        <v>18</v>
      </c>
      <c r="S267" s="7" t="str">
        <f t="shared" ca="1" si="244"/>
        <v/>
      </c>
    </row>
    <row r="268" spans="1:19" x14ac:dyDescent="0.3">
      <c r="A268" s="1" t="str">
        <f t="shared" ref="A268:A273" si="255">B268&amp;"_"&amp;TEXT(D268,"00")</f>
        <v>LP_MaxHpBest_06</v>
      </c>
      <c r="B268" s="1" t="s">
        <v>253</v>
      </c>
      <c r="C268" s="1" t="str">
        <f>IF(ISERROR(VLOOKUP(B268,AffectorValueTable!$A:$A,1,0)),"어펙터밸류없음","")</f>
        <v/>
      </c>
      <c r="D268" s="1">
        <v>6</v>
      </c>
      <c r="E268" s="1" t="str">
        <f>VLOOKUP($B268,AffectorValueTable!$1:$1048576,MATCH(AffectorValueTable!$B$1,AffectorValueTable!$1:$1,0),0)</f>
        <v>ChangeActorStatus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I268" s="1">
        <v>-1</v>
      </c>
      <c r="J268" s="1">
        <v>1.125</v>
      </c>
      <c r="M268" s="1" t="s">
        <v>162</v>
      </c>
      <c r="O268" s="7">
        <f t="shared" ref="O268:O273" ca="1" si="256">IF(NOT(ISBLANK(N268)),N268,
IF(ISBLANK(M268),"",
VLOOKUP(M268,OFFSET(INDIRECT("$A:$B"),0,MATCH(M$1&amp;"_Verify",INDIRECT("$1:$1"),0)-1),2,0)
))</f>
        <v>18</v>
      </c>
      <c r="S268" s="7" t="str">
        <f t="shared" ref="S268:S273" ca="1" si="257">IF(NOT(ISBLANK(R268)),R268,
IF(ISBLANK(Q268),"",
VLOOKUP(Q268,OFFSET(INDIRECT("$A:$B"),0,MATCH(Q$1&amp;"_Verify",INDIRECT("$1:$1"),0)-1),2,0)
))</f>
        <v/>
      </c>
    </row>
    <row r="269" spans="1:19" x14ac:dyDescent="0.3">
      <c r="A269" s="1" t="str">
        <f t="shared" si="255"/>
        <v>LP_MaxHpPowerSource_01</v>
      </c>
      <c r="B269" s="1" t="s">
        <v>917</v>
      </c>
      <c r="C269" s="1" t="str">
        <f>IF(ISERROR(VLOOKUP(B269,AffectorValueTable!$A:$A,1,0)),"어펙터밸류없음","")</f>
        <v/>
      </c>
      <c r="D269" s="1">
        <v>1</v>
      </c>
      <c r="E269" s="1" t="str">
        <f>VLOOKUP($B269,AffectorValueTable!$1:$1048576,MATCH(AffectorValueTable!$B$1,AffectorValueTable!$1:$1,0),0)</f>
        <v>ChangeActorStatus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I269" s="1">
        <v>-1</v>
      </c>
      <c r="J269" s="1">
        <f t="shared" ref="J269:J273" si="258">J179*2.5/8</f>
        <v>4.6875E-2</v>
      </c>
      <c r="M269" s="1" t="s">
        <v>162</v>
      </c>
      <c r="O269" s="7">
        <f t="shared" ca="1" si="256"/>
        <v>18</v>
      </c>
      <c r="S269" s="7" t="str">
        <f t="shared" ca="1" si="257"/>
        <v/>
      </c>
    </row>
    <row r="270" spans="1:19" x14ac:dyDescent="0.3">
      <c r="A270" s="1" t="str">
        <f t="shared" si="255"/>
        <v>LP_MaxHpPowerSource_02</v>
      </c>
      <c r="B270" s="1" t="s">
        <v>917</v>
      </c>
      <c r="C270" s="1" t="str">
        <f>IF(ISERROR(VLOOKUP(B270,AffectorValueTable!$A:$A,1,0)),"어펙터밸류없음","")</f>
        <v/>
      </c>
      <c r="D270" s="1">
        <v>2</v>
      </c>
      <c r="E270" s="1" t="str">
        <f>VLOOKUP($B270,AffectorValueTable!$1:$1048576,MATCH(AffectorValueTable!$B$1,AffectorValueTable!$1:$1,0),0)</f>
        <v>ChangeActorStatus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I270" s="1">
        <v>-1</v>
      </c>
      <c r="J270" s="1">
        <f t="shared" si="258"/>
        <v>9.8437499999999997E-2</v>
      </c>
      <c r="M270" s="1" t="s">
        <v>162</v>
      </c>
      <c r="O270" s="7">
        <f t="shared" ca="1" si="256"/>
        <v>18</v>
      </c>
      <c r="S270" s="7" t="str">
        <f t="shared" ca="1" si="257"/>
        <v/>
      </c>
    </row>
    <row r="271" spans="1:19" x14ac:dyDescent="0.3">
      <c r="A271" s="1" t="str">
        <f t="shared" si="255"/>
        <v>LP_MaxHpPowerSource_03</v>
      </c>
      <c r="B271" s="1" t="s">
        <v>917</v>
      </c>
      <c r="C271" s="1" t="str">
        <f>IF(ISERROR(VLOOKUP(B271,AffectorValueTable!$A:$A,1,0)),"어펙터밸류없음","")</f>
        <v/>
      </c>
      <c r="D271" s="1">
        <v>3</v>
      </c>
      <c r="E271" s="1" t="str">
        <f>VLOOKUP($B271,AffectorValueTable!$1:$1048576,MATCH(AffectorValueTable!$B$1,AffectorValueTable!$1:$1,0),0)</f>
        <v>ChangeActorStatus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I271" s="1">
        <v>-1</v>
      </c>
      <c r="J271" s="1">
        <f t="shared" si="258"/>
        <v>0.15468750000000001</v>
      </c>
      <c r="M271" s="1" t="s">
        <v>162</v>
      </c>
      <c r="O271" s="7">
        <f t="shared" ca="1" si="256"/>
        <v>18</v>
      </c>
      <c r="S271" s="7" t="str">
        <f t="shared" ca="1" si="257"/>
        <v/>
      </c>
    </row>
    <row r="272" spans="1:19" x14ac:dyDescent="0.3">
      <c r="A272" s="1" t="str">
        <f t="shared" si="255"/>
        <v>LP_MaxHpPowerSource_04</v>
      </c>
      <c r="B272" s="1" t="s">
        <v>917</v>
      </c>
      <c r="C272" s="1" t="str">
        <f>IF(ISERROR(VLOOKUP(B272,AffectorValueTable!$A:$A,1,0)),"어펙터밸류없음","")</f>
        <v/>
      </c>
      <c r="D272" s="1">
        <v>4</v>
      </c>
      <c r="E272" s="1" t="str">
        <f>VLOOKUP($B272,AffectorValueTable!$1:$1048576,MATCH(AffectorValueTable!$B$1,AffectorValueTable!$1:$1,0),0)</f>
        <v>ChangeActorStatus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I272" s="1">
        <v>-1</v>
      </c>
      <c r="J272" s="1">
        <f t="shared" si="258"/>
        <v>0.21562499999999998</v>
      </c>
      <c r="M272" s="1" t="s">
        <v>162</v>
      </c>
      <c r="O272" s="7">
        <f t="shared" ca="1" si="256"/>
        <v>18</v>
      </c>
      <c r="S272" s="7" t="str">
        <f t="shared" ca="1" si="257"/>
        <v/>
      </c>
    </row>
    <row r="273" spans="1:19" x14ac:dyDescent="0.3">
      <c r="A273" s="1" t="str">
        <f t="shared" si="255"/>
        <v>LP_MaxHpPowerSource_05</v>
      </c>
      <c r="B273" s="1" t="s">
        <v>917</v>
      </c>
      <c r="C273" s="1" t="str">
        <f>IF(ISERROR(VLOOKUP(B273,AffectorValueTable!$A:$A,1,0)),"어펙터밸류없음","")</f>
        <v/>
      </c>
      <c r="D273" s="1">
        <v>5</v>
      </c>
      <c r="E273" s="1" t="str">
        <f>VLOOKUP($B273,AffectorValueTable!$1:$1048576,MATCH(AffectorValueTable!$B$1,AffectorValueTable!$1:$1,0),0)</f>
        <v>ChangeActorStatus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I273" s="1">
        <v>-1</v>
      </c>
      <c r="J273" s="1">
        <f t="shared" si="258"/>
        <v>0.28125</v>
      </c>
      <c r="M273" s="1" t="s">
        <v>162</v>
      </c>
      <c r="O273" s="7">
        <f t="shared" ca="1" si="256"/>
        <v>18</v>
      </c>
      <c r="S273" s="7" t="str">
        <f t="shared" ca="1" si="257"/>
        <v/>
      </c>
    </row>
    <row r="274" spans="1:19" x14ac:dyDescent="0.3">
      <c r="A274" s="1" t="str">
        <f t="shared" si="254"/>
        <v>LP_ReduceDmgProjectile_01</v>
      </c>
      <c r="B274" s="1" t="s">
        <v>266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ReduceDamage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J274" s="1">
        <f t="shared" ref="J274:J291" si="259">J179*4/6</f>
        <v>9.9999999999999992E-2</v>
      </c>
      <c r="O274" s="7" t="str">
        <f t="shared" ca="1" si="250"/>
        <v/>
      </c>
      <c r="S274" s="7" t="str">
        <f t="shared" ca="1" si="244"/>
        <v/>
      </c>
    </row>
    <row r="275" spans="1:19" x14ac:dyDescent="0.3">
      <c r="A275" s="1" t="str">
        <f t="shared" si="254"/>
        <v>LP_ReduceDmgProjectile_02</v>
      </c>
      <c r="B275" s="1" t="s">
        <v>266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ReduceDamage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J275" s="1">
        <f t="shared" si="259"/>
        <v>0.21</v>
      </c>
      <c r="O275" s="7" t="str">
        <f t="shared" ca="1" si="250"/>
        <v/>
      </c>
      <c r="S275" s="7" t="str">
        <f t="shared" ca="1" si="244"/>
        <v/>
      </c>
    </row>
    <row r="276" spans="1:19" x14ac:dyDescent="0.3">
      <c r="A276" s="1" t="str">
        <f t="shared" si="254"/>
        <v>LP_ReduceDmgProjectile_03</v>
      </c>
      <c r="B276" s="1" t="s">
        <v>266</v>
      </c>
      <c r="C276" s="1" t="str">
        <f>IF(ISERROR(VLOOKUP(B276,AffectorValueTable!$A:$A,1,0)),"어펙터밸류없음","")</f>
        <v/>
      </c>
      <c r="D276" s="1">
        <v>3</v>
      </c>
      <c r="E276" s="1" t="str">
        <f>VLOOKUP($B276,AffectorValueTable!$1:$1048576,MATCH(AffectorValueTable!$B$1,AffectorValueTable!$1:$1,0),0)</f>
        <v>ReduceDamage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J276" s="1">
        <f t="shared" si="259"/>
        <v>0.33</v>
      </c>
      <c r="O276" s="7" t="str">
        <f t="shared" ca="1" si="250"/>
        <v/>
      </c>
      <c r="S276" s="7" t="str">
        <f t="shared" ca="1" si="244"/>
        <v/>
      </c>
    </row>
    <row r="277" spans="1:19" x14ac:dyDescent="0.3">
      <c r="A277" s="1" t="str">
        <f t="shared" si="254"/>
        <v>LP_ReduceDmgProjectile_04</v>
      </c>
      <c r="B277" s="1" t="s">
        <v>266</v>
      </c>
      <c r="C277" s="1" t="str">
        <f>IF(ISERROR(VLOOKUP(B277,AffectorValueTable!$A:$A,1,0)),"어펙터밸류없음","")</f>
        <v/>
      </c>
      <c r="D277" s="1">
        <v>4</v>
      </c>
      <c r="E277" s="1" t="str">
        <f>VLOOKUP($B277,AffectorValueTable!$1:$1048576,MATCH(AffectorValueTable!$B$1,AffectorValueTable!$1:$1,0),0)</f>
        <v>ReduceDamage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J277" s="1">
        <f t="shared" si="259"/>
        <v>0.45999999999999996</v>
      </c>
      <c r="O277" s="7" t="str">
        <f t="shared" ca="1" si="250"/>
        <v/>
      </c>
      <c r="S277" s="7" t="str">
        <f t="shared" ca="1" si="244"/>
        <v/>
      </c>
    </row>
    <row r="278" spans="1:19" x14ac:dyDescent="0.3">
      <c r="A278" s="1" t="str">
        <f t="shared" ref="A278:A281" si="260">B278&amp;"_"&amp;TEXT(D278,"00")</f>
        <v>LP_ReduceDmgProjectile_05</v>
      </c>
      <c r="B278" s="1" t="s">
        <v>266</v>
      </c>
      <c r="C278" s="1" t="str">
        <f>IF(ISERROR(VLOOKUP(B278,AffectorValueTable!$A:$A,1,0)),"어펙터밸류없음","")</f>
        <v/>
      </c>
      <c r="D278" s="1">
        <v>5</v>
      </c>
      <c r="E278" s="1" t="str">
        <f>VLOOKUP($B278,AffectorValueTable!$1:$1048576,MATCH(AffectorValueTable!$B$1,AffectorValueTable!$1:$1,0),0)</f>
        <v>ReduceDamage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f t="shared" si="259"/>
        <v>0.6</v>
      </c>
      <c r="O278" s="7" t="str">
        <f t="shared" ca="1" si="250"/>
        <v/>
      </c>
      <c r="S278" s="7" t="str">
        <f t="shared" ca="1" si="244"/>
        <v/>
      </c>
    </row>
    <row r="279" spans="1:19" x14ac:dyDescent="0.3">
      <c r="A279" s="1" t="str">
        <f t="shared" si="260"/>
        <v>LP_ReduceDmgProjectile_06</v>
      </c>
      <c r="B279" s="1" t="s">
        <v>266</v>
      </c>
      <c r="C279" s="1" t="str">
        <f>IF(ISERROR(VLOOKUP(B279,AffectorValueTable!$A:$A,1,0)),"어펙터밸류없음","")</f>
        <v/>
      </c>
      <c r="D279" s="1">
        <v>6</v>
      </c>
      <c r="E279" s="1" t="str">
        <f>VLOOKUP($B279,AffectorValueTable!$1:$1048576,MATCH(AffectorValueTable!$B$1,AffectorValueTable!$1:$1,0),0)</f>
        <v>ReduceDamage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f t="shared" si="259"/>
        <v>0.75</v>
      </c>
      <c r="O279" s="7" t="str">
        <f t="shared" ca="1" si="250"/>
        <v/>
      </c>
      <c r="S279" s="7" t="str">
        <f t="shared" ca="1" si="244"/>
        <v/>
      </c>
    </row>
    <row r="280" spans="1:19" x14ac:dyDescent="0.3">
      <c r="A280" s="1" t="str">
        <f t="shared" si="260"/>
        <v>LP_ReduceDmgProjectile_07</v>
      </c>
      <c r="B280" s="1" t="s">
        <v>266</v>
      </c>
      <c r="C280" s="1" t="str">
        <f>IF(ISERROR(VLOOKUP(B280,AffectorValueTable!$A:$A,1,0)),"어펙터밸류없음","")</f>
        <v/>
      </c>
      <c r="D280" s="1">
        <v>7</v>
      </c>
      <c r="E280" s="1" t="str">
        <f>VLOOKUP($B280,AffectorValueTable!$1:$1048576,MATCH(AffectorValueTable!$B$1,AffectorValueTable!$1:$1,0),0)</f>
        <v>ReduceDamage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J280" s="1">
        <f t="shared" si="259"/>
        <v>0.91000000000000014</v>
      </c>
      <c r="O280" s="7" t="str">
        <f t="shared" ca="1" si="250"/>
        <v/>
      </c>
      <c r="S280" s="7" t="str">
        <f t="shared" ca="1" si="244"/>
        <v/>
      </c>
    </row>
    <row r="281" spans="1:19" x14ac:dyDescent="0.3">
      <c r="A281" s="1" t="str">
        <f t="shared" si="260"/>
        <v>LP_ReduceDmgProjectile_08</v>
      </c>
      <c r="B281" s="1" t="s">
        <v>266</v>
      </c>
      <c r="C281" s="1" t="str">
        <f>IF(ISERROR(VLOOKUP(B281,AffectorValueTable!$A:$A,1,0)),"어펙터밸류없음","")</f>
        <v/>
      </c>
      <c r="D281" s="1">
        <v>8</v>
      </c>
      <c r="E281" s="1" t="str">
        <f>VLOOKUP($B281,AffectorValueTable!$1:$1048576,MATCH(AffectorValueTable!$B$1,AffectorValueTable!$1:$1,0),0)</f>
        <v>ReduceDamage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J281" s="1">
        <f t="shared" si="259"/>
        <v>1.08</v>
      </c>
      <c r="O281" s="7" t="str">
        <f t="shared" ca="1" si="250"/>
        <v/>
      </c>
      <c r="S281" s="7" t="str">
        <f t="shared" ca="1" si="244"/>
        <v/>
      </c>
    </row>
    <row r="282" spans="1:19" x14ac:dyDescent="0.3">
      <c r="A282" s="1" t="str">
        <f t="shared" ref="A282:A304" si="261">B282&amp;"_"&amp;TEXT(D282,"00")</f>
        <v>LP_ReduceDmgProjectile_09</v>
      </c>
      <c r="B282" s="1" t="s">
        <v>266</v>
      </c>
      <c r="C282" s="1" t="str">
        <f>IF(ISERROR(VLOOKUP(B282,AffectorValueTable!$A:$A,1,0)),"어펙터밸류없음","")</f>
        <v/>
      </c>
      <c r="D282" s="1">
        <v>9</v>
      </c>
      <c r="E282" s="1" t="str">
        <f>VLOOKUP($B282,AffectorValueTable!$1:$1048576,MATCH(AffectorValueTable!$B$1,AffectorValueTable!$1:$1,0),0)</f>
        <v>ReduceDamage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J282" s="1">
        <f t="shared" si="259"/>
        <v>1.26</v>
      </c>
      <c r="O282" s="7" t="str">
        <f t="shared" ca="1" si="250"/>
        <v/>
      </c>
      <c r="S282" s="7" t="str">
        <f t="shared" ca="1" si="244"/>
        <v/>
      </c>
    </row>
    <row r="283" spans="1:19" x14ac:dyDescent="0.3">
      <c r="A283" s="1" t="str">
        <f t="shared" si="261"/>
        <v>LP_ReduceDmgProjectileBetter_01</v>
      </c>
      <c r="B283" s="1" t="s">
        <v>492</v>
      </c>
      <c r="C283" s="1" t="str">
        <f>IF(ISERROR(VLOOKUP(B283,AffectorValueTable!$A:$A,1,0)),"어펙터밸류없음","")</f>
        <v/>
      </c>
      <c r="D283" s="1">
        <v>1</v>
      </c>
      <c r="E283" s="1" t="str">
        <f>VLOOKUP($B283,AffectorValueTable!$1:$1048576,MATCH(AffectorValueTable!$B$1,AffectorValueTable!$1:$1,0),0)</f>
        <v>ReduceDamage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J283" s="1">
        <f t="shared" si="259"/>
        <v>0.16666666666666666</v>
      </c>
      <c r="O283" s="7" t="str">
        <f t="shared" ref="O283:O304" ca="1" si="262">IF(NOT(ISBLANK(N283)),N283,
IF(ISBLANK(M283),"",
VLOOKUP(M283,OFFSET(INDIRECT("$A:$B"),0,MATCH(M$1&amp;"_Verify",INDIRECT("$1:$1"),0)-1),2,0)
))</f>
        <v/>
      </c>
      <c r="S283" s="7" t="str">
        <f t="shared" ca="1" si="244"/>
        <v/>
      </c>
    </row>
    <row r="284" spans="1:19" x14ac:dyDescent="0.3">
      <c r="A284" s="1" t="str">
        <f t="shared" si="261"/>
        <v>LP_ReduceDmgProjectileBetter_02</v>
      </c>
      <c r="B284" s="1" t="s">
        <v>492</v>
      </c>
      <c r="C284" s="1" t="str">
        <f>IF(ISERROR(VLOOKUP(B284,AffectorValueTable!$A:$A,1,0)),"어펙터밸류없음","")</f>
        <v/>
      </c>
      <c r="D284" s="1">
        <v>2</v>
      </c>
      <c r="E284" s="1" t="str">
        <f>VLOOKUP($B284,AffectorValueTable!$1:$1048576,MATCH(AffectorValueTable!$B$1,AffectorValueTable!$1:$1,0),0)</f>
        <v>ReduceDamage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J284" s="1">
        <f t="shared" si="259"/>
        <v>0.35000000000000003</v>
      </c>
      <c r="O284" s="7" t="str">
        <f t="shared" ca="1" si="262"/>
        <v/>
      </c>
      <c r="S284" s="7" t="str">
        <f t="shared" ca="1" si="244"/>
        <v/>
      </c>
    </row>
    <row r="285" spans="1:19" x14ac:dyDescent="0.3">
      <c r="A285" s="1" t="str">
        <f t="shared" si="261"/>
        <v>LP_ReduceDmgProjectileBetter_03</v>
      </c>
      <c r="B285" s="1" t="s">
        <v>492</v>
      </c>
      <c r="C285" s="1" t="str">
        <f>IF(ISERROR(VLOOKUP(B285,AffectorValueTable!$A:$A,1,0)),"어펙터밸류없음","")</f>
        <v/>
      </c>
      <c r="D285" s="1">
        <v>3</v>
      </c>
      <c r="E285" s="1" t="str">
        <f>VLOOKUP($B285,AffectorValueTable!$1:$1048576,MATCH(AffectorValueTable!$B$1,AffectorValueTable!$1:$1,0),0)</f>
        <v>ReduceDamage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J285" s="1">
        <f t="shared" si="259"/>
        <v>0.55000000000000004</v>
      </c>
      <c r="O285" s="7" t="str">
        <f t="shared" ca="1" si="262"/>
        <v/>
      </c>
      <c r="S285" s="7" t="str">
        <f t="shared" ca="1" si="244"/>
        <v/>
      </c>
    </row>
    <row r="286" spans="1:19" x14ac:dyDescent="0.3">
      <c r="A286" s="1" t="str">
        <f t="shared" si="261"/>
        <v>LP_ReduceDmgProjectileBetter_04</v>
      </c>
      <c r="B286" s="1" t="s">
        <v>492</v>
      </c>
      <c r="C286" s="1" t="str">
        <f>IF(ISERROR(VLOOKUP(B286,AffectorValueTable!$A:$A,1,0)),"어펙터밸류없음","")</f>
        <v/>
      </c>
      <c r="D286" s="1">
        <v>4</v>
      </c>
      <c r="E286" s="1" t="str">
        <f>VLOOKUP($B286,AffectorValueTable!$1:$1048576,MATCH(AffectorValueTable!$B$1,AffectorValueTable!$1:$1,0),0)</f>
        <v>ReduceDamage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J286" s="1">
        <f t="shared" si="259"/>
        <v>0.76666666666666661</v>
      </c>
      <c r="O286" s="7" t="str">
        <f t="shared" ca="1" si="262"/>
        <v/>
      </c>
      <c r="S286" s="7" t="str">
        <f t="shared" ca="1" si="244"/>
        <v/>
      </c>
    </row>
    <row r="287" spans="1:19" x14ac:dyDescent="0.3">
      <c r="A287" s="1" t="str">
        <f t="shared" ref="A287:A291" si="263">B287&amp;"_"&amp;TEXT(D287,"00")</f>
        <v>LP_ReduceDmgProjectileBetter_05</v>
      </c>
      <c r="B287" s="1" t="s">
        <v>492</v>
      </c>
      <c r="C287" s="1" t="str">
        <f>IF(ISERROR(VLOOKUP(B287,AffectorValueTable!$A:$A,1,0)),"어펙터밸류없음","")</f>
        <v/>
      </c>
      <c r="D287" s="1">
        <v>5</v>
      </c>
      <c r="E287" s="1" t="str">
        <f>VLOOKUP($B287,AffectorValueTable!$1:$1048576,MATCH(AffectorValueTable!$B$1,AffectorValueTable!$1:$1,0),0)</f>
        <v>ReduceDamage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J287" s="1">
        <f t="shared" si="259"/>
        <v>1</v>
      </c>
      <c r="O287" s="7" t="str">
        <f t="shared" ref="O287:O291" ca="1" si="264">IF(NOT(ISBLANK(N287)),N287,
IF(ISBLANK(M287),"",
VLOOKUP(M287,OFFSET(INDIRECT("$A:$B"),0,MATCH(M$1&amp;"_Verify",INDIRECT("$1:$1"),0)-1),2,0)
))</f>
        <v/>
      </c>
      <c r="S287" s="7" t="str">
        <f t="shared" ca="1" si="244"/>
        <v/>
      </c>
    </row>
    <row r="288" spans="1:19" x14ac:dyDescent="0.3">
      <c r="A288" s="1" t="str">
        <f t="shared" si="263"/>
        <v>LP_ReduceDmgProjectileBetter_06</v>
      </c>
      <c r="B288" s="1" t="s">
        <v>492</v>
      </c>
      <c r="C288" s="1" t="str">
        <f>IF(ISERROR(VLOOKUP(B288,AffectorValueTable!$A:$A,1,0)),"어펙터밸류없음","")</f>
        <v/>
      </c>
      <c r="D288" s="1">
        <v>6</v>
      </c>
      <c r="E288" s="1" t="str">
        <f>VLOOKUP($B288,AffectorValueTable!$1:$1048576,MATCH(AffectorValueTable!$B$1,AffectorValueTable!$1:$1,0),0)</f>
        <v>ReduceDamage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J288" s="1">
        <f t="shared" si="259"/>
        <v>1.25</v>
      </c>
      <c r="O288" s="7" t="str">
        <f t="shared" ca="1" si="264"/>
        <v/>
      </c>
      <c r="S288" s="7" t="str">
        <f t="shared" ca="1" si="244"/>
        <v/>
      </c>
    </row>
    <row r="289" spans="1:19" x14ac:dyDescent="0.3">
      <c r="A289" s="1" t="str">
        <f t="shared" si="263"/>
        <v>LP_ReduceDmgProjectileBetter_07</v>
      </c>
      <c r="B289" s="1" t="s">
        <v>492</v>
      </c>
      <c r="C289" s="1" t="str">
        <f>IF(ISERROR(VLOOKUP(B289,AffectorValueTable!$A:$A,1,0)),"어펙터밸류없음","")</f>
        <v/>
      </c>
      <c r="D289" s="1">
        <v>7</v>
      </c>
      <c r="E289" s="1" t="str">
        <f>VLOOKUP($B289,AffectorValueTable!$1:$1048576,MATCH(AffectorValueTable!$B$1,AffectorValueTable!$1:$1,0),0)</f>
        <v>ReduceDamage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J289" s="1">
        <f t="shared" si="259"/>
        <v>1.5166666666666666</v>
      </c>
      <c r="O289" s="7" t="str">
        <f t="shared" ca="1" si="264"/>
        <v/>
      </c>
      <c r="S289" s="7" t="str">
        <f t="shared" ca="1" si="244"/>
        <v/>
      </c>
    </row>
    <row r="290" spans="1:19" x14ac:dyDescent="0.3">
      <c r="A290" s="1" t="str">
        <f t="shared" si="263"/>
        <v>LP_ReduceDmgProjectileBetter_08</v>
      </c>
      <c r="B290" s="1" t="s">
        <v>492</v>
      </c>
      <c r="C290" s="1" t="str">
        <f>IF(ISERROR(VLOOKUP(B290,AffectorValueTable!$A:$A,1,0)),"어펙터밸류없음","")</f>
        <v/>
      </c>
      <c r="D290" s="1">
        <v>8</v>
      </c>
      <c r="E290" s="1" t="str">
        <f>VLOOKUP($B290,AffectorValueTable!$1:$1048576,MATCH(AffectorValueTable!$B$1,AffectorValueTable!$1:$1,0),0)</f>
        <v>ReduceDamage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J290" s="1">
        <f t="shared" si="259"/>
        <v>1.8</v>
      </c>
      <c r="O290" s="7" t="str">
        <f t="shared" ca="1" si="264"/>
        <v/>
      </c>
      <c r="S290" s="7" t="str">
        <f t="shared" ca="1" si="244"/>
        <v/>
      </c>
    </row>
    <row r="291" spans="1:19" x14ac:dyDescent="0.3">
      <c r="A291" s="1" t="str">
        <f t="shared" si="263"/>
        <v>LP_ReduceDmgProjectileBetter_09</v>
      </c>
      <c r="B291" s="1" t="s">
        <v>492</v>
      </c>
      <c r="C291" s="1" t="str">
        <f>IF(ISERROR(VLOOKUP(B291,AffectorValueTable!$A:$A,1,0)),"어펙터밸류없음","")</f>
        <v/>
      </c>
      <c r="D291" s="1">
        <v>9</v>
      </c>
      <c r="E291" s="1" t="str">
        <f>VLOOKUP($B291,AffectorValueTable!$1:$1048576,MATCH(AffectorValueTable!$B$1,AffectorValueTable!$1:$1,0),0)</f>
        <v>ReduceDamage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J291" s="1">
        <f t="shared" si="259"/>
        <v>2.1</v>
      </c>
      <c r="O291" s="7" t="str">
        <f t="shared" ca="1" si="264"/>
        <v/>
      </c>
      <c r="S291" s="7" t="str">
        <f t="shared" ca="1" si="244"/>
        <v/>
      </c>
    </row>
    <row r="292" spans="1:19" x14ac:dyDescent="0.3">
      <c r="A292" s="1" t="str">
        <f t="shared" si="261"/>
        <v>LP_ReduceDmgMelee_01</v>
      </c>
      <c r="B292" s="1" t="s">
        <v>493</v>
      </c>
      <c r="C292" s="1" t="str">
        <f>IF(ISERROR(VLOOKUP(B292,AffectorValueTable!$A:$A,1,0)),"어펙터밸류없음","")</f>
        <v/>
      </c>
      <c r="D292" s="1">
        <v>1</v>
      </c>
      <c r="E292" s="1" t="str">
        <f>VLOOKUP($B292,AffectorValueTable!$1:$1048576,MATCH(AffectorValueTable!$B$1,AffectorValueTable!$1:$1,0),0)</f>
        <v>ReduceDamage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f t="shared" ref="I292:I309" si="265">J179*4/6*1.5</f>
        <v>0.15</v>
      </c>
      <c r="O292" s="7" t="str">
        <f t="shared" ca="1" si="262"/>
        <v/>
      </c>
      <c r="S292" s="7" t="str">
        <f t="shared" ca="1" si="244"/>
        <v/>
      </c>
    </row>
    <row r="293" spans="1:19" x14ac:dyDescent="0.3">
      <c r="A293" s="1" t="str">
        <f t="shared" si="261"/>
        <v>LP_ReduceDmgMelee_02</v>
      </c>
      <c r="B293" s="1" t="s">
        <v>493</v>
      </c>
      <c r="C293" s="1" t="str">
        <f>IF(ISERROR(VLOOKUP(B293,AffectorValueTable!$A:$A,1,0)),"어펙터밸류없음","")</f>
        <v/>
      </c>
      <c r="D293" s="1">
        <v>2</v>
      </c>
      <c r="E293" s="1" t="str">
        <f>VLOOKUP($B293,AffectorValueTable!$1:$1048576,MATCH(AffectorValueTable!$B$1,AffectorValueTable!$1:$1,0),0)</f>
        <v>ReduceDamage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f t="shared" si="265"/>
        <v>0.315</v>
      </c>
      <c r="O293" s="7" t="str">
        <f t="shared" ca="1" si="262"/>
        <v/>
      </c>
      <c r="S293" s="7" t="str">
        <f t="shared" ca="1" si="244"/>
        <v/>
      </c>
    </row>
    <row r="294" spans="1:19" x14ac:dyDescent="0.3">
      <c r="A294" s="1" t="str">
        <f t="shared" si="261"/>
        <v>LP_ReduceDmgMelee_03</v>
      </c>
      <c r="B294" s="1" t="s">
        <v>493</v>
      </c>
      <c r="C294" s="1" t="str">
        <f>IF(ISERROR(VLOOKUP(B294,AffectorValueTable!$A:$A,1,0)),"어펙터밸류없음","")</f>
        <v/>
      </c>
      <c r="D294" s="1">
        <v>3</v>
      </c>
      <c r="E294" s="1" t="str">
        <f>VLOOKUP($B294,AffectorValueTable!$1:$1048576,MATCH(AffectorValueTable!$B$1,AffectorValueTable!$1:$1,0),0)</f>
        <v>ReduceDamage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f t="shared" si="265"/>
        <v>0.495</v>
      </c>
      <c r="O294" s="7" t="str">
        <f t="shared" ca="1" si="262"/>
        <v/>
      </c>
      <c r="S294" s="7" t="str">
        <f t="shared" ca="1" si="244"/>
        <v/>
      </c>
    </row>
    <row r="295" spans="1:19" x14ac:dyDescent="0.3">
      <c r="A295" s="1" t="str">
        <f t="shared" si="261"/>
        <v>LP_ReduceDmgMelee_04</v>
      </c>
      <c r="B295" s="1" t="s">
        <v>493</v>
      </c>
      <c r="C295" s="1" t="str">
        <f>IF(ISERROR(VLOOKUP(B295,AffectorValueTable!$A:$A,1,0)),"어펙터밸류없음","")</f>
        <v/>
      </c>
      <c r="D295" s="1">
        <v>4</v>
      </c>
      <c r="E295" s="1" t="str">
        <f>VLOOKUP($B295,AffectorValueTable!$1:$1048576,MATCH(AffectorValueTable!$B$1,AffectorValueTable!$1:$1,0),0)</f>
        <v>ReduceDamage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f t="shared" si="265"/>
        <v>0.69</v>
      </c>
      <c r="O295" s="7" t="str">
        <f t="shared" ca="1" si="262"/>
        <v/>
      </c>
      <c r="S295" s="7" t="str">
        <f t="shared" ca="1" si="244"/>
        <v/>
      </c>
    </row>
    <row r="296" spans="1:19" x14ac:dyDescent="0.3">
      <c r="A296" s="1" t="str">
        <f t="shared" si="261"/>
        <v>LP_ReduceDmgMelee_05</v>
      </c>
      <c r="B296" s="1" t="s">
        <v>493</v>
      </c>
      <c r="C296" s="1" t="str">
        <f>IF(ISERROR(VLOOKUP(B296,AffectorValueTable!$A:$A,1,0)),"어펙터밸류없음","")</f>
        <v/>
      </c>
      <c r="D296" s="1">
        <v>5</v>
      </c>
      <c r="E296" s="1" t="str">
        <f>VLOOKUP($B296,AffectorValueTable!$1:$1048576,MATCH(AffectorValueTable!$B$1,AffectorValueTable!$1:$1,0),0)</f>
        <v>ReduceDamage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f t="shared" si="265"/>
        <v>0.89999999999999991</v>
      </c>
      <c r="O296" s="7" t="str">
        <f t="shared" ca="1" si="262"/>
        <v/>
      </c>
      <c r="S296" s="7" t="str">
        <f t="shared" ca="1" si="244"/>
        <v/>
      </c>
    </row>
    <row r="297" spans="1:19" x14ac:dyDescent="0.3">
      <c r="A297" s="1" t="str">
        <f t="shared" si="261"/>
        <v>LP_ReduceDmgMelee_06</v>
      </c>
      <c r="B297" s="1" t="s">
        <v>493</v>
      </c>
      <c r="C297" s="1" t="str">
        <f>IF(ISERROR(VLOOKUP(B297,AffectorValueTable!$A:$A,1,0)),"어펙터밸류없음","")</f>
        <v/>
      </c>
      <c r="D297" s="1">
        <v>6</v>
      </c>
      <c r="E297" s="1" t="str">
        <f>VLOOKUP($B297,AffectorValueTable!$1:$1048576,MATCH(AffectorValueTable!$B$1,AffectorValueTable!$1:$1,0),0)</f>
        <v>ReduceDamage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f t="shared" si="265"/>
        <v>1.125</v>
      </c>
      <c r="O297" s="7" t="str">
        <f t="shared" ca="1" si="262"/>
        <v/>
      </c>
      <c r="S297" s="7" t="str">
        <f t="shared" ca="1" si="244"/>
        <v/>
      </c>
    </row>
    <row r="298" spans="1:19" x14ac:dyDescent="0.3">
      <c r="A298" s="1" t="str">
        <f t="shared" si="261"/>
        <v>LP_ReduceDmgMelee_07</v>
      </c>
      <c r="B298" s="1" t="s">
        <v>493</v>
      </c>
      <c r="C298" s="1" t="str">
        <f>IF(ISERROR(VLOOKUP(B298,AffectorValueTable!$A:$A,1,0)),"어펙터밸류없음","")</f>
        <v/>
      </c>
      <c r="D298" s="1">
        <v>7</v>
      </c>
      <c r="E298" s="1" t="str">
        <f>VLOOKUP($B298,AffectorValueTable!$1:$1048576,MATCH(AffectorValueTable!$B$1,AffectorValueTable!$1:$1,0),0)</f>
        <v>ReduceDamage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f t="shared" si="265"/>
        <v>1.3650000000000002</v>
      </c>
      <c r="O298" s="7" t="str">
        <f t="shared" ca="1" si="262"/>
        <v/>
      </c>
      <c r="S298" s="7" t="str">
        <f t="shared" ca="1" si="244"/>
        <v/>
      </c>
    </row>
    <row r="299" spans="1:19" x14ac:dyDescent="0.3">
      <c r="A299" s="1" t="str">
        <f t="shared" si="261"/>
        <v>LP_ReduceDmgMelee_08</v>
      </c>
      <c r="B299" s="1" t="s">
        <v>493</v>
      </c>
      <c r="C299" s="1" t="str">
        <f>IF(ISERROR(VLOOKUP(B299,AffectorValueTable!$A:$A,1,0)),"어펙터밸류없음","")</f>
        <v/>
      </c>
      <c r="D299" s="1">
        <v>8</v>
      </c>
      <c r="E299" s="1" t="str">
        <f>VLOOKUP($B299,AffectorValueTable!$1:$1048576,MATCH(AffectorValueTable!$B$1,AffectorValueTable!$1:$1,0),0)</f>
        <v>ReduceDamage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f t="shared" si="265"/>
        <v>1.62</v>
      </c>
      <c r="O299" s="7" t="str">
        <f t="shared" ca="1" si="262"/>
        <v/>
      </c>
      <c r="S299" s="7" t="str">
        <f t="shared" ca="1" si="244"/>
        <v/>
      </c>
    </row>
    <row r="300" spans="1:19" x14ac:dyDescent="0.3">
      <c r="A300" s="1" t="str">
        <f t="shared" si="261"/>
        <v>LP_ReduceDmgMelee_09</v>
      </c>
      <c r="B300" s="1" t="s">
        <v>493</v>
      </c>
      <c r="C300" s="1" t="str">
        <f>IF(ISERROR(VLOOKUP(B300,AffectorValueTable!$A:$A,1,0)),"어펙터밸류없음","")</f>
        <v/>
      </c>
      <c r="D300" s="1">
        <v>9</v>
      </c>
      <c r="E300" s="1" t="str">
        <f>VLOOKUP($B300,AffectorValueTable!$1:$1048576,MATCH(AffectorValueTable!$B$1,AffectorValueTable!$1:$1,0),0)</f>
        <v>ReduceDamage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f t="shared" si="265"/>
        <v>1.8900000000000001</v>
      </c>
      <c r="O300" s="7" t="str">
        <f t="shared" ca="1" si="262"/>
        <v/>
      </c>
      <c r="S300" s="7" t="str">
        <f t="shared" ca="1" si="244"/>
        <v/>
      </c>
    </row>
    <row r="301" spans="1:19" x14ac:dyDescent="0.3">
      <c r="A301" s="1" t="str">
        <f t="shared" si="261"/>
        <v>LP_ReduceDmgMeleeBetter_01</v>
      </c>
      <c r="B301" s="1" t="s">
        <v>495</v>
      </c>
      <c r="C301" s="1" t="str">
        <f>IF(ISERROR(VLOOKUP(B301,AffectorValueTable!$A:$A,1,0)),"어펙터밸류없음","")</f>
        <v/>
      </c>
      <c r="D301" s="1">
        <v>1</v>
      </c>
      <c r="E301" s="1" t="str">
        <f>VLOOKUP($B301,AffectorValueTable!$1:$1048576,MATCH(AffectorValueTable!$B$1,AffectorValueTable!$1:$1,0),0)</f>
        <v>ReduceDamage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f t="shared" si="265"/>
        <v>0.25</v>
      </c>
      <c r="O301" s="7" t="str">
        <f t="shared" ca="1" si="262"/>
        <v/>
      </c>
      <c r="S301" s="7" t="str">
        <f t="shared" ca="1" si="244"/>
        <v/>
      </c>
    </row>
    <row r="302" spans="1:19" x14ac:dyDescent="0.3">
      <c r="A302" s="1" t="str">
        <f t="shared" si="261"/>
        <v>LP_ReduceDmgMeleeBetter_02</v>
      </c>
      <c r="B302" s="1" t="s">
        <v>495</v>
      </c>
      <c r="C302" s="1" t="str">
        <f>IF(ISERROR(VLOOKUP(B302,AffectorValueTable!$A:$A,1,0)),"어펙터밸류없음","")</f>
        <v/>
      </c>
      <c r="D302" s="1">
        <v>2</v>
      </c>
      <c r="E302" s="1" t="str">
        <f>VLOOKUP($B302,AffectorValueTable!$1:$1048576,MATCH(AffectorValueTable!$B$1,AffectorValueTable!$1:$1,0),0)</f>
        <v>ReduceDamage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f t="shared" si="265"/>
        <v>0.52500000000000002</v>
      </c>
      <c r="O302" s="7" t="str">
        <f t="shared" ca="1" si="262"/>
        <v/>
      </c>
      <c r="S302" s="7" t="str">
        <f t="shared" ca="1" si="244"/>
        <v/>
      </c>
    </row>
    <row r="303" spans="1:19" x14ac:dyDescent="0.3">
      <c r="A303" s="1" t="str">
        <f t="shared" si="261"/>
        <v>LP_ReduceDmgMeleeBetter_03</v>
      </c>
      <c r="B303" s="1" t="s">
        <v>495</v>
      </c>
      <c r="C303" s="1" t="str">
        <f>IF(ISERROR(VLOOKUP(B303,AffectorValueTable!$A:$A,1,0)),"어펙터밸류없음","")</f>
        <v/>
      </c>
      <c r="D303" s="1">
        <v>3</v>
      </c>
      <c r="E303" s="1" t="str">
        <f>VLOOKUP($B303,AffectorValueTable!$1:$1048576,MATCH(AffectorValueTable!$B$1,AffectorValueTable!$1:$1,0),0)</f>
        <v>ReduceDamage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f t="shared" si="265"/>
        <v>0.82500000000000007</v>
      </c>
      <c r="O303" s="7" t="str">
        <f t="shared" ca="1" si="262"/>
        <v/>
      </c>
      <c r="S303" s="7" t="str">
        <f t="shared" ca="1" si="244"/>
        <v/>
      </c>
    </row>
    <row r="304" spans="1:19" x14ac:dyDescent="0.3">
      <c r="A304" s="1" t="str">
        <f t="shared" si="261"/>
        <v>LP_ReduceDmgMeleeBetter_04</v>
      </c>
      <c r="B304" s="1" t="s">
        <v>495</v>
      </c>
      <c r="C304" s="1" t="str">
        <f>IF(ISERROR(VLOOKUP(B304,AffectorValueTable!$A:$A,1,0)),"어펙터밸류없음","")</f>
        <v/>
      </c>
      <c r="D304" s="1">
        <v>4</v>
      </c>
      <c r="E304" s="1" t="str">
        <f>VLOOKUP($B304,AffectorValueTable!$1:$1048576,MATCH(AffectorValueTable!$B$1,AffectorValueTable!$1:$1,0),0)</f>
        <v>ReduceDamage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f t="shared" si="265"/>
        <v>1.1499999999999999</v>
      </c>
      <c r="O304" s="7" t="str">
        <f t="shared" ca="1" si="262"/>
        <v/>
      </c>
      <c r="S304" s="7" t="str">
        <f t="shared" ca="1" si="244"/>
        <v/>
      </c>
    </row>
    <row r="305" spans="1:19" x14ac:dyDescent="0.3">
      <c r="A305" s="1" t="str">
        <f t="shared" ref="A305:A309" si="266">B305&amp;"_"&amp;TEXT(D305,"00")</f>
        <v>LP_ReduceDmgMeleeBetter_05</v>
      </c>
      <c r="B305" s="1" t="s">
        <v>495</v>
      </c>
      <c r="C305" s="1" t="str">
        <f>IF(ISERROR(VLOOKUP(B305,AffectorValueTable!$A:$A,1,0)),"어펙터밸류없음","")</f>
        <v/>
      </c>
      <c r="D305" s="1">
        <v>5</v>
      </c>
      <c r="E305" s="1" t="str">
        <f>VLOOKUP($B305,AffectorValueTable!$1:$1048576,MATCH(AffectorValueTable!$B$1,AffectorValueTable!$1:$1,0),0)</f>
        <v>ReduceDamage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f t="shared" si="265"/>
        <v>1.5</v>
      </c>
      <c r="O305" s="7" t="str">
        <f t="shared" ref="O305:O309" ca="1" si="267">IF(NOT(ISBLANK(N305)),N305,
IF(ISBLANK(M305),"",
VLOOKUP(M305,OFFSET(INDIRECT("$A:$B"),0,MATCH(M$1&amp;"_Verify",INDIRECT("$1:$1"),0)-1),2,0)
))</f>
        <v/>
      </c>
      <c r="S305" s="7" t="str">
        <f t="shared" ca="1" si="244"/>
        <v/>
      </c>
    </row>
    <row r="306" spans="1:19" x14ac:dyDescent="0.3">
      <c r="A306" s="1" t="str">
        <f t="shared" si="266"/>
        <v>LP_ReduceDmgMeleeBetter_06</v>
      </c>
      <c r="B306" s="1" t="s">
        <v>495</v>
      </c>
      <c r="C306" s="1" t="str">
        <f>IF(ISERROR(VLOOKUP(B306,AffectorValueTable!$A:$A,1,0)),"어펙터밸류없음","")</f>
        <v/>
      </c>
      <c r="D306" s="1">
        <v>6</v>
      </c>
      <c r="E306" s="1" t="str">
        <f>VLOOKUP($B306,AffectorValueTable!$1:$1048576,MATCH(AffectorValueTable!$B$1,AffectorValueTable!$1:$1,0),0)</f>
        <v>ReduceDamage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f t="shared" si="265"/>
        <v>1.875</v>
      </c>
      <c r="O306" s="7" t="str">
        <f t="shared" ca="1" si="267"/>
        <v/>
      </c>
      <c r="S306" s="7" t="str">
        <f t="shared" ca="1" si="244"/>
        <v/>
      </c>
    </row>
    <row r="307" spans="1:19" x14ac:dyDescent="0.3">
      <c r="A307" s="1" t="str">
        <f t="shared" si="266"/>
        <v>LP_ReduceDmgMeleeBetter_07</v>
      </c>
      <c r="B307" s="1" t="s">
        <v>495</v>
      </c>
      <c r="C307" s="1" t="str">
        <f>IF(ISERROR(VLOOKUP(B307,AffectorValueTable!$A:$A,1,0)),"어펙터밸류없음","")</f>
        <v/>
      </c>
      <c r="D307" s="1">
        <v>7</v>
      </c>
      <c r="E307" s="1" t="str">
        <f>VLOOKUP($B307,AffectorValueTable!$1:$1048576,MATCH(AffectorValueTable!$B$1,AffectorValueTable!$1:$1,0),0)</f>
        <v>ReduceDamage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f t="shared" si="265"/>
        <v>2.2749999999999999</v>
      </c>
      <c r="O307" s="7" t="str">
        <f t="shared" ca="1" si="267"/>
        <v/>
      </c>
      <c r="S307" s="7" t="str">
        <f t="shared" ca="1" si="244"/>
        <v/>
      </c>
    </row>
    <row r="308" spans="1:19" x14ac:dyDescent="0.3">
      <c r="A308" s="1" t="str">
        <f t="shared" si="266"/>
        <v>LP_ReduceDmgMeleeBetter_08</v>
      </c>
      <c r="B308" s="1" t="s">
        <v>495</v>
      </c>
      <c r="C308" s="1" t="str">
        <f>IF(ISERROR(VLOOKUP(B308,AffectorValueTable!$A:$A,1,0)),"어펙터밸류없음","")</f>
        <v/>
      </c>
      <c r="D308" s="1">
        <v>8</v>
      </c>
      <c r="E308" s="1" t="str">
        <f>VLOOKUP($B308,AffectorValueTable!$1:$1048576,MATCH(AffectorValueTable!$B$1,AffectorValueTable!$1:$1,0),0)</f>
        <v>ReduceDamage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f t="shared" si="265"/>
        <v>2.7</v>
      </c>
      <c r="O308" s="7" t="str">
        <f t="shared" ca="1" si="267"/>
        <v/>
      </c>
      <c r="S308" s="7" t="str">
        <f t="shared" ca="1" si="244"/>
        <v/>
      </c>
    </row>
    <row r="309" spans="1:19" x14ac:dyDescent="0.3">
      <c r="A309" s="1" t="str">
        <f t="shared" si="266"/>
        <v>LP_ReduceDmgMeleeBetter_09</v>
      </c>
      <c r="B309" s="1" t="s">
        <v>495</v>
      </c>
      <c r="C309" s="1" t="str">
        <f>IF(ISERROR(VLOOKUP(B309,AffectorValueTable!$A:$A,1,0)),"어펙터밸류없음","")</f>
        <v/>
      </c>
      <c r="D309" s="1">
        <v>9</v>
      </c>
      <c r="E309" s="1" t="str">
        <f>VLOOKUP($B309,AffectorValueTable!$1:$1048576,MATCH(AffectorValueTable!$B$1,AffectorValueTable!$1:$1,0),0)</f>
        <v>ReduceDamage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f t="shared" si="265"/>
        <v>3.1500000000000004</v>
      </c>
      <c r="O309" s="7" t="str">
        <f t="shared" ca="1" si="267"/>
        <v/>
      </c>
      <c r="S309" s="7" t="str">
        <f t="shared" ca="1" si="244"/>
        <v/>
      </c>
    </row>
    <row r="310" spans="1:19" x14ac:dyDescent="0.3">
      <c r="A310" s="1" t="str">
        <f t="shared" si="254"/>
        <v>LP_ReduceDmgClose_01</v>
      </c>
      <c r="B310" s="1" t="s">
        <v>267</v>
      </c>
      <c r="C310" s="1" t="str">
        <f>IF(ISERROR(VLOOKUP(B310,AffectorValueTable!$A:$A,1,0)),"어펙터밸류없음","")</f>
        <v/>
      </c>
      <c r="D310" s="1">
        <v>1</v>
      </c>
      <c r="E310" s="1" t="str">
        <f>VLOOKUP($B310,AffectorValueTable!$1:$1048576,MATCH(AffectorValueTable!$B$1,AffectorValueTable!$1:$1,0),0)</f>
        <v>ReduceDamage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K310" s="1">
        <f t="shared" ref="K310:K327" si="268">J179*4/6*3</f>
        <v>0.3</v>
      </c>
      <c r="O310" s="7" t="str">
        <f t="shared" ca="1" si="250"/>
        <v/>
      </c>
      <c r="S310" s="7" t="str">
        <f t="shared" ca="1" si="244"/>
        <v/>
      </c>
    </row>
    <row r="311" spans="1:19" x14ac:dyDescent="0.3">
      <c r="A311" s="1" t="str">
        <f t="shared" si="254"/>
        <v>LP_ReduceDmgClose_02</v>
      </c>
      <c r="B311" s="1" t="s">
        <v>267</v>
      </c>
      <c r="C311" s="1" t="str">
        <f>IF(ISERROR(VLOOKUP(B311,AffectorValueTable!$A:$A,1,0)),"어펙터밸류없음","")</f>
        <v/>
      </c>
      <c r="D311" s="1">
        <v>2</v>
      </c>
      <c r="E311" s="1" t="str">
        <f>VLOOKUP($B311,AffectorValueTable!$1:$1048576,MATCH(AffectorValueTable!$B$1,AffectorValueTable!$1:$1,0),0)</f>
        <v>ReduceDamage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K311" s="1">
        <f t="shared" si="268"/>
        <v>0.63</v>
      </c>
      <c r="O311" s="7" t="str">
        <f t="shared" ca="1" si="250"/>
        <v/>
      </c>
      <c r="S311" s="7" t="str">
        <f t="shared" ca="1" si="244"/>
        <v/>
      </c>
    </row>
    <row r="312" spans="1:19" x14ac:dyDescent="0.3">
      <c r="A312" s="1" t="str">
        <f t="shared" si="254"/>
        <v>LP_ReduceDmgClose_03</v>
      </c>
      <c r="B312" s="1" t="s">
        <v>267</v>
      </c>
      <c r="C312" s="1" t="str">
        <f>IF(ISERROR(VLOOKUP(B312,AffectorValueTable!$A:$A,1,0)),"어펙터밸류없음","")</f>
        <v/>
      </c>
      <c r="D312" s="1">
        <v>3</v>
      </c>
      <c r="E312" s="1" t="str">
        <f>VLOOKUP($B312,AffectorValueTable!$1:$1048576,MATCH(AffectorValueTable!$B$1,AffectorValueTable!$1:$1,0),0)</f>
        <v>ReduceDamage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K312" s="1">
        <f t="shared" si="268"/>
        <v>0.99</v>
      </c>
      <c r="O312" s="7" t="str">
        <f t="shared" ca="1" si="250"/>
        <v/>
      </c>
      <c r="S312" s="7" t="str">
        <f t="shared" ca="1" si="244"/>
        <v/>
      </c>
    </row>
    <row r="313" spans="1:19" x14ac:dyDescent="0.3">
      <c r="A313" s="1" t="str">
        <f t="shared" si="254"/>
        <v>LP_ReduceDmgClose_04</v>
      </c>
      <c r="B313" s="1" t="s">
        <v>267</v>
      </c>
      <c r="C313" s="1" t="str">
        <f>IF(ISERROR(VLOOKUP(B313,AffectorValueTable!$A:$A,1,0)),"어펙터밸류없음","")</f>
        <v/>
      </c>
      <c r="D313" s="1">
        <v>4</v>
      </c>
      <c r="E313" s="1" t="str">
        <f>VLOOKUP($B313,AffectorValueTable!$1:$1048576,MATCH(AffectorValueTable!$B$1,AffectorValueTable!$1:$1,0),0)</f>
        <v>ReduceDamage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K313" s="1">
        <f t="shared" si="268"/>
        <v>1.38</v>
      </c>
      <c r="O313" s="7" t="str">
        <f t="shared" ca="1" si="250"/>
        <v/>
      </c>
      <c r="S313" s="7" t="str">
        <f t="shared" ref="S313:S356" ca="1" si="269">IF(NOT(ISBLANK(R313)),R313,
IF(ISBLANK(Q313),"",
VLOOKUP(Q313,OFFSET(INDIRECT("$A:$B"),0,MATCH(Q$1&amp;"_Verify",INDIRECT("$1:$1"),0)-1),2,0)
))</f>
        <v/>
      </c>
    </row>
    <row r="314" spans="1:19" x14ac:dyDescent="0.3">
      <c r="A314" s="1" t="str">
        <f t="shared" ref="A314:A331" si="270">B314&amp;"_"&amp;TEXT(D314,"00")</f>
        <v>LP_ReduceDmgClose_05</v>
      </c>
      <c r="B314" s="1" t="s">
        <v>267</v>
      </c>
      <c r="C314" s="1" t="str">
        <f>IF(ISERROR(VLOOKUP(B314,AffectorValueTable!$A:$A,1,0)),"어펙터밸류없음","")</f>
        <v/>
      </c>
      <c r="D314" s="1">
        <v>5</v>
      </c>
      <c r="E314" s="1" t="str">
        <f>VLOOKUP($B314,AffectorValueTable!$1:$1048576,MATCH(AffectorValueTable!$B$1,AffectorValueTable!$1:$1,0),0)</f>
        <v>ReduceDamage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K314" s="1">
        <f t="shared" si="268"/>
        <v>1.7999999999999998</v>
      </c>
      <c r="O314" s="7" t="str">
        <f t="shared" ca="1" si="250"/>
        <v/>
      </c>
      <c r="S314" s="7" t="str">
        <f t="shared" ca="1" si="269"/>
        <v/>
      </c>
    </row>
    <row r="315" spans="1:19" x14ac:dyDescent="0.3">
      <c r="A315" s="1" t="str">
        <f t="shared" si="270"/>
        <v>LP_ReduceDmgClose_06</v>
      </c>
      <c r="B315" s="1" t="s">
        <v>267</v>
      </c>
      <c r="C315" s="1" t="str">
        <f>IF(ISERROR(VLOOKUP(B315,AffectorValueTable!$A:$A,1,0)),"어펙터밸류없음","")</f>
        <v/>
      </c>
      <c r="D315" s="1">
        <v>6</v>
      </c>
      <c r="E315" s="1" t="str">
        <f>VLOOKUP($B315,AffectorValueTable!$1:$1048576,MATCH(AffectorValueTable!$B$1,AffectorValueTable!$1:$1,0),0)</f>
        <v>ReduceDamage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K315" s="1">
        <f t="shared" si="268"/>
        <v>2.25</v>
      </c>
      <c r="O315" s="7" t="str">
        <f t="shared" ca="1" si="250"/>
        <v/>
      </c>
      <c r="S315" s="7" t="str">
        <f t="shared" ca="1" si="269"/>
        <v/>
      </c>
    </row>
    <row r="316" spans="1:19" x14ac:dyDescent="0.3">
      <c r="A316" s="1" t="str">
        <f t="shared" si="270"/>
        <v>LP_ReduceDmgClose_07</v>
      </c>
      <c r="B316" s="1" t="s">
        <v>267</v>
      </c>
      <c r="C316" s="1" t="str">
        <f>IF(ISERROR(VLOOKUP(B316,AffectorValueTable!$A:$A,1,0)),"어펙터밸류없음","")</f>
        <v/>
      </c>
      <c r="D316" s="1">
        <v>7</v>
      </c>
      <c r="E316" s="1" t="str">
        <f>VLOOKUP($B316,AffectorValueTable!$1:$1048576,MATCH(AffectorValueTable!$B$1,AffectorValueTable!$1:$1,0),0)</f>
        <v>ReduceDamage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K316" s="1">
        <f t="shared" si="268"/>
        <v>2.7300000000000004</v>
      </c>
      <c r="O316" s="7" t="str">
        <f t="shared" ca="1" si="250"/>
        <v/>
      </c>
      <c r="S316" s="7" t="str">
        <f t="shared" ca="1" si="269"/>
        <v/>
      </c>
    </row>
    <row r="317" spans="1:19" x14ac:dyDescent="0.3">
      <c r="A317" s="1" t="str">
        <f t="shared" si="270"/>
        <v>LP_ReduceDmgClose_08</v>
      </c>
      <c r="B317" s="1" t="s">
        <v>267</v>
      </c>
      <c r="C317" s="1" t="str">
        <f>IF(ISERROR(VLOOKUP(B317,AffectorValueTable!$A:$A,1,0)),"어펙터밸류없음","")</f>
        <v/>
      </c>
      <c r="D317" s="1">
        <v>8</v>
      </c>
      <c r="E317" s="1" t="str">
        <f>VLOOKUP($B317,AffectorValueTable!$1:$1048576,MATCH(AffectorValueTable!$B$1,AffectorValueTable!$1:$1,0),0)</f>
        <v>ReduceDamage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K317" s="1">
        <f t="shared" si="268"/>
        <v>3.24</v>
      </c>
      <c r="O317" s="7" t="str">
        <f t="shared" ca="1" si="250"/>
        <v/>
      </c>
      <c r="S317" s="7" t="str">
        <f t="shared" ca="1" si="269"/>
        <v/>
      </c>
    </row>
    <row r="318" spans="1:19" x14ac:dyDescent="0.3">
      <c r="A318" s="1" t="str">
        <f t="shared" si="270"/>
        <v>LP_ReduceDmgClose_09</v>
      </c>
      <c r="B318" s="1" t="s">
        <v>267</v>
      </c>
      <c r="C318" s="1" t="str">
        <f>IF(ISERROR(VLOOKUP(B318,AffectorValueTable!$A:$A,1,0)),"어펙터밸류없음","")</f>
        <v/>
      </c>
      <c r="D318" s="1">
        <v>9</v>
      </c>
      <c r="E318" s="1" t="str">
        <f>VLOOKUP($B318,AffectorValueTable!$1:$1048576,MATCH(AffectorValueTable!$B$1,AffectorValueTable!$1:$1,0),0)</f>
        <v>ReduceDamage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K318" s="1">
        <f t="shared" si="268"/>
        <v>3.7800000000000002</v>
      </c>
      <c r="O318" s="7" t="str">
        <f t="shared" ca="1" si="250"/>
        <v/>
      </c>
      <c r="S318" s="7" t="str">
        <f t="shared" ca="1" si="269"/>
        <v/>
      </c>
    </row>
    <row r="319" spans="1:19" x14ac:dyDescent="0.3">
      <c r="A319" s="1" t="str">
        <f t="shared" si="270"/>
        <v>LP_ReduceDmgCloseBetter_01</v>
      </c>
      <c r="B319" s="1" t="s">
        <v>497</v>
      </c>
      <c r="C319" s="1" t="str">
        <f>IF(ISERROR(VLOOKUP(B319,AffectorValueTable!$A:$A,1,0)),"어펙터밸류없음","")</f>
        <v/>
      </c>
      <c r="D319" s="1">
        <v>1</v>
      </c>
      <c r="E319" s="1" t="str">
        <f>VLOOKUP($B319,AffectorValueTable!$1:$1048576,MATCH(AffectorValueTable!$B$1,AffectorValueTable!$1:$1,0),0)</f>
        <v>ReduceDamage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K319" s="1">
        <f t="shared" si="268"/>
        <v>0.5</v>
      </c>
      <c r="O319" s="7" t="str">
        <f t="shared" ref="O319:O336" ca="1" si="271">IF(NOT(ISBLANK(N319)),N319,
IF(ISBLANK(M319),"",
VLOOKUP(M319,OFFSET(INDIRECT("$A:$B"),0,MATCH(M$1&amp;"_Verify",INDIRECT("$1:$1"),0)-1),2,0)
))</f>
        <v/>
      </c>
      <c r="S319" s="7" t="str">
        <f t="shared" ca="1" si="269"/>
        <v/>
      </c>
    </row>
    <row r="320" spans="1:19" x14ac:dyDescent="0.3">
      <c r="A320" s="1" t="str">
        <f t="shared" si="270"/>
        <v>LP_ReduceDmgCloseBetter_02</v>
      </c>
      <c r="B320" s="1" t="s">
        <v>497</v>
      </c>
      <c r="C320" s="1" t="str">
        <f>IF(ISERROR(VLOOKUP(B320,AffectorValueTable!$A:$A,1,0)),"어펙터밸류없음","")</f>
        <v/>
      </c>
      <c r="D320" s="1">
        <v>2</v>
      </c>
      <c r="E320" s="1" t="str">
        <f>VLOOKUP($B320,AffectorValueTable!$1:$1048576,MATCH(AffectorValueTable!$B$1,AffectorValueTable!$1:$1,0),0)</f>
        <v>ReduceDamage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K320" s="1">
        <f t="shared" si="268"/>
        <v>1.05</v>
      </c>
      <c r="O320" s="7" t="str">
        <f t="shared" ca="1" si="271"/>
        <v/>
      </c>
      <c r="S320" s="7" t="str">
        <f t="shared" ca="1" si="269"/>
        <v/>
      </c>
    </row>
    <row r="321" spans="1:19" x14ac:dyDescent="0.3">
      <c r="A321" s="1" t="str">
        <f t="shared" si="270"/>
        <v>LP_ReduceDmgCloseBetter_03</v>
      </c>
      <c r="B321" s="1" t="s">
        <v>497</v>
      </c>
      <c r="C321" s="1" t="str">
        <f>IF(ISERROR(VLOOKUP(B321,AffectorValueTable!$A:$A,1,0)),"어펙터밸류없음","")</f>
        <v/>
      </c>
      <c r="D321" s="1">
        <v>3</v>
      </c>
      <c r="E321" s="1" t="str">
        <f>VLOOKUP($B321,AffectorValueTable!$1:$1048576,MATCH(AffectorValueTable!$B$1,AffectorValueTable!$1:$1,0),0)</f>
        <v>ReduceDamage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K321" s="1">
        <f t="shared" si="268"/>
        <v>1.6500000000000001</v>
      </c>
      <c r="O321" s="7" t="str">
        <f t="shared" ca="1" si="271"/>
        <v/>
      </c>
      <c r="S321" s="7" t="str">
        <f t="shared" ca="1" si="269"/>
        <v/>
      </c>
    </row>
    <row r="322" spans="1:19" x14ac:dyDescent="0.3">
      <c r="A322" s="1" t="str">
        <f t="shared" si="270"/>
        <v>LP_ReduceDmgCloseBetter_04</v>
      </c>
      <c r="B322" s="1" t="s">
        <v>497</v>
      </c>
      <c r="C322" s="1" t="str">
        <f>IF(ISERROR(VLOOKUP(B322,AffectorValueTable!$A:$A,1,0)),"어펙터밸류없음","")</f>
        <v/>
      </c>
      <c r="D322" s="1">
        <v>4</v>
      </c>
      <c r="E322" s="1" t="str">
        <f>VLOOKUP($B322,AffectorValueTable!$1:$1048576,MATCH(AffectorValueTable!$B$1,AffectorValueTable!$1:$1,0),0)</f>
        <v>ReduceDamage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K322" s="1">
        <f t="shared" si="268"/>
        <v>2.2999999999999998</v>
      </c>
      <c r="O322" s="7" t="str">
        <f t="shared" ca="1" si="271"/>
        <v/>
      </c>
      <c r="S322" s="7" t="str">
        <f t="shared" ca="1" si="269"/>
        <v/>
      </c>
    </row>
    <row r="323" spans="1:19" x14ac:dyDescent="0.3">
      <c r="A323" s="1" t="str">
        <f t="shared" ref="A323:A327" si="272">B323&amp;"_"&amp;TEXT(D323,"00")</f>
        <v>LP_ReduceDmgCloseBetter_05</v>
      </c>
      <c r="B323" s="1" t="s">
        <v>497</v>
      </c>
      <c r="C323" s="1" t="str">
        <f>IF(ISERROR(VLOOKUP(B323,AffectorValueTable!$A:$A,1,0)),"어펙터밸류없음","")</f>
        <v/>
      </c>
      <c r="D323" s="1">
        <v>5</v>
      </c>
      <c r="E323" s="1" t="str">
        <f>VLOOKUP($B323,AffectorValueTable!$1:$1048576,MATCH(AffectorValueTable!$B$1,AffectorValueTable!$1:$1,0),0)</f>
        <v>ReduceDamage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K323" s="1">
        <f t="shared" si="268"/>
        <v>3</v>
      </c>
      <c r="O323" s="7" t="str">
        <f t="shared" ref="O323:O327" ca="1" si="273">IF(NOT(ISBLANK(N323)),N323,
IF(ISBLANK(M323),"",
VLOOKUP(M323,OFFSET(INDIRECT("$A:$B"),0,MATCH(M$1&amp;"_Verify",INDIRECT("$1:$1"),0)-1),2,0)
))</f>
        <v/>
      </c>
      <c r="S323" s="7" t="str">
        <f t="shared" ca="1" si="269"/>
        <v/>
      </c>
    </row>
    <row r="324" spans="1:19" x14ac:dyDescent="0.3">
      <c r="A324" s="1" t="str">
        <f t="shared" si="272"/>
        <v>LP_ReduceDmgCloseBetter_06</v>
      </c>
      <c r="B324" s="1" t="s">
        <v>497</v>
      </c>
      <c r="C324" s="1" t="str">
        <f>IF(ISERROR(VLOOKUP(B324,AffectorValueTable!$A:$A,1,0)),"어펙터밸류없음","")</f>
        <v/>
      </c>
      <c r="D324" s="1">
        <v>6</v>
      </c>
      <c r="E324" s="1" t="str">
        <f>VLOOKUP($B324,AffectorValueTable!$1:$1048576,MATCH(AffectorValueTable!$B$1,AffectorValueTable!$1:$1,0),0)</f>
        <v>ReduceDamage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K324" s="1">
        <f t="shared" si="268"/>
        <v>3.75</v>
      </c>
      <c r="O324" s="7" t="str">
        <f t="shared" ca="1" si="273"/>
        <v/>
      </c>
      <c r="S324" s="7" t="str">
        <f t="shared" ca="1" si="269"/>
        <v/>
      </c>
    </row>
    <row r="325" spans="1:19" x14ac:dyDescent="0.3">
      <c r="A325" s="1" t="str">
        <f t="shared" si="272"/>
        <v>LP_ReduceDmgCloseBetter_07</v>
      </c>
      <c r="B325" s="1" t="s">
        <v>497</v>
      </c>
      <c r="C325" s="1" t="str">
        <f>IF(ISERROR(VLOOKUP(B325,AffectorValueTable!$A:$A,1,0)),"어펙터밸류없음","")</f>
        <v/>
      </c>
      <c r="D325" s="1">
        <v>7</v>
      </c>
      <c r="E325" s="1" t="str">
        <f>VLOOKUP($B325,AffectorValueTable!$1:$1048576,MATCH(AffectorValueTable!$B$1,AffectorValueTable!$1:$1,0),0)</f>
        <v>ReduceDamage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K325" s="1">
        <f t="shared" si="268"/>
        <v>4.55</v>
      </c>
      <c r="O325" s="7" t="str">
        <f t="shared" ca="1" si="273"/>
        <v/>
      </c>
      <c r="S325" s="7" t="str">
        <f t="shared" ca="1" si="269"/>
        <v/>
      </c>
    </row>
    <row r="326" spans="1:19" x14ac:dyDescent="0.3">
      <c r="A326" s="1" t="str">
        <f t="shared" si="272"/>
        <v>LP_ReduceDmgCloseBetter_08</v>
      </c>
      <c r="B326" s="1" t="s">
        <v>497</v>
      </c>
      <c r="C326" s="1" t="str">
        <f>IF(ISERROR(VLOOKUP(B326,AffectorValueTable!$A:$A,1,0)),"어펙터밸류없음","")</f>
        <v/>
      </c>
      <c r="D326" s="1">
        <v>8</v>
      </c>
      <c r="E326" s="1" t="str">
        <f>VLOOKUP($B326,AffectorValueTable!$1:$1048576,MATCH(AffectorValueTable!$B$1,AffectorValueTable!$1:$1,0),0)</f>
        <v>ReduceDamage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K326" s="1">
        <f t="shared" si="268"/>
        <v>5.4</v>
      </c>
      <c r="O326" s="7" t="str">
        <f t="shared" ca="1" si="273"/>
        <v/>
      </c>
      <c r="S326" s="7" t="str">
        <f t="shared" ca="1" si="269"/>
        <v/>
      </c>
    </row>
    <row r="327" spans="1:19" x14ac:dyDescent="0.3">
      <c r="A327" s="1" t="str">
        <f t="shared" si="272"/>
        <v>LP_ReduceDmgCloseBetter_09</v>
      </c>
      <c r="B327" s="1" t="s">
        <v>497</v>
      </c>
      <c r="C327" s="1" t="str">
        <f>IF(ISERROR(VLOOKUP(B327,AffectorValueTable!$A:$A,1,0)),"어펙터밸류없음","")</f>
        <v/>
      </c>
      <c r="D327" s="1">
        <v>9</v>
      </c>
      <c r="E327" s="1" t="str">
        <f>VLOOKUP($B327,AffectorValueTable!$1:$1048576,MATCH(AffectorValueTable!$B$1,AffectorValueTable!$1:$1,0),0)</f>
        <v>ReduceDamage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K327" s="1">
        <f t="shared" si="268"/>
        <v>6.3000000000000007</v>
      </c>
      <c r="O327" s="7" t="str">
        <f t="shared" ca="1" si="273"/>
        <v/>
      </c>
      <c r="S327" s="7" t="str">
        <f t="shared" ca="1" si="269"/>
        <v/>
      </c>
    </row>
    <row r="328" spans="1:19" x14ac:dyDescent="0.3">
      <c r="A328" s="1" t="str">
        <f t="shared" si="270"/>
        <v>LP_ReduceDmgTrap_01</v>
      </c>
      <c r="B328" s="1" t="s">
        <v>498</v>
      </c>
      <c r="C328" s="1" t="str">
        <f>IF(ISERROR(VLOOKUP(B328,AffectorValueTable!$A:$A,1,0)),"어펙터밸류없음","")</f>
        <v/>
      </c>
      <c r="D328" s="1">
        <v>1</v>
      </c>
      <c r="E328" s="1" t="str">
        <f>VLOOKUP($B328,AffectorValueTable!$1:$1048576,MATCH(AffectorValueTable!$B$1,AffectorValueTable!$1:$1,0),0)</f>
        <v>ReduceDamage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L328" s="1">
        <f t="shared" ref="L328:L345" si="274">J179*4/6*3</f>
        <v>0.3</v>
      </c>
      <c r="O328" s="7" t="str">
        <f t="shared" ca="1" si="271"/>
        <v/>
      </c>
      <c r="S328" s="7" t="str">
        <f t="shared" ca="1" si="269"/>
        <v/>
      </c>
    </row>
    <row r="329" spans="1:19" x14ac:dyDescent="0.3">
      <c r="A329" s="1" t="str">
        <f t="shared" si="270"/>
        <v>LP_ReduceDmgTrap_02</v>
      </c>
      <c r="B329" s="1" t="s">
        <v>498</v>
      </c>
      <c r="C329" s="1" t="str">
        <f>IF(ISERROR(VLOOKUP(B329,AffectorValueTable!$A:$A,1,0)),"어펙터밸류없음","")</f>
        <v/>
      </c>
      <c r="D329" s="1">
        <v>2</v>
      </c>
      <c r="E329" s="1" t="str">
        <f>VLOOKUP($B329,AffectorValueTable!$1:$1048576,MATCH(AffectorValueTable!$B$1,AffectorValueTable!$1:$1,0),0)</f>
        <v>ReduceDamage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L329" s="1">
        <f t="shared" si="274"/>
        <v>0.63</v>
      </c>
      <c r="O329" s="7" t="str">
        <f t="shared" ca="1" si="271"/>
        <v/>
      </c>
      <c r="S329" s="7" t="str">
        <f t="shared" ca="1" si="269"/>
        <v/>
      </c>
    </row>
    <row r="330" spans="1:19" x14ac:dyDescent="0.3">
      <c r="A330" s="1" t="str">
        <f t="shared" si="270"/>
        <v>LP_ReduceDmgTrap_03</v>
      </c>
      <c r="B330" s="1" t="s">
        <v>498</v>
      </c>
      <c r="C330" s="1" t="str">
        <f>IF(ISERROR(VLOOKUP(B330,AffectorValueTable!$A:$A,1,0)),"어펙터밸류없음","")</f>
        <v/>
      </c>
      <c r="D330" s="1">
        <v>3</v>
      </c>
      <c r="E330" s="1" t="str">
        <f>VLOOKUP($B330,AffectorValueTable!$1:$1048576,MATCH(AffectorValueTable!$B$1,AffectorValueTable!$1:$1,0),0)</f>
        <v>ReduceDamage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L330" s="1">
        <f t="shared" si="274"/>
        <v>0.99</v>
      </c>
      <c r="O330" s="7" t="str">
        <f t="shared" ca="1" si="271"/>
        <v/>
      </c>
      <c r="S330" s="7" t="str">
        <f t="shared" ca="1" si="269"/>
        <v/>
      </c>
    </row>
    <row r="331" spans="1:19" x14ac:dyDescent="0.3">
      <c r="A331" s="1" t="str">
        <f t="shared" si="270"/>
        <v>LP_ReduceDmgTrap_04</v>
      </c>
      <c r="B331" s="1" t="s">
        <v>498</v>
      </c>
      <c r="C331" s="1" t="str">
        <f>IF(ISERROR(VLOOKUP(B331,AffectorValueTable!$A:$A,1,0)),"어펙터밸류없음","")</f>
        <v/>
      </c>
      <c r="D331" s="1">
        <v>4</v>
      </c>
      <c r="E331" s="1" t="str">
        <f>VLOOKUP($B331,AffectorValueTable!$1:$1048576,MATCH(AffectorValueTable!$B$1,AffectorValueTable!$1:$1,0),0)</f>
        <v>ReduceDamage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L331" s="1">
        <f t="shared" si="274"/>
        <v>1.38</v>
      </c>
      <c r="O331" s="7" t="str">
        <f t="shared" ca="1" si="271"/>
        <v/>
      </c>
      <c r="S331" s="7" t="str">
        <f t="shared" ca="1" si="269"/>
        <v/>
      </c>
    </row>
    <row r="332" spans="1:19" x14ac:dyDescent="0.3">
      <c r="A332" s="1" t="str">
        <f t="shared" ref="A332:A348" si="275">B332&amp;"_"&amp;TEXT(D332,"00")</f>
        <v>LP_ReduceDmgTrap_05</v>
      </c>
      <c r="B332" s="1" t="s">
        <v>498</v>
      </c>
      <c r="C332" s="1" t="str">
        <f>IF(ISERROR(VLOOKUP(B332,AffectorValueTable!$A:$A,1,0)),"어펙터밸류없음","")</f>
        <v/>
      </c>
      <c r="D332" s="1">
        <v>5</v>
      </c>
      <c r="E332" s="1" t="str">
        <f>VLOOKUP($B332,AffectorValueTable!$1:$1048576,MATCH(AffectorValueTable!$B$1,AffectorValueTable!$1:$1,0),0)</f>
        <v>ReduceDamage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L332" s="1">
        <f t="shared" si="274"/>
        <v>1.7999999999999998</v>
      </c>
      <c r="O332" s="7" t="str">
        <f t="shared" ca="1" si="271"/>
        <v/>
      </c>
      <c r="S332" s="7" t="str">
        <f t="shared" ca="1" si="269"/>
        <v/>
      </c>
    </row>
    <row r="333" spans="1:19" x14ac:dyDescent="0.3">
      <c r="A333" s="1" t="str">
        <f t="shared" si="275"/>
        <v>LP_ReduceDmgTrap_06</v>
      </c>
      <c r="B333" s="1" t="s">
        <v>498</v>
      </c>
      <c r="C333" s="1" t="str">
        <f>IF(ISERROR(VLOOKUP(B333,AffectorValueTable!$A:$A,1,0)),"어펙터밸류없음","")</f>
        <v/>
      </c>
      <c r="D333" s="1">
        <v>6</v>
      </c>
      <c r="E333" s="1" t="str">
        <f>VLOOKUP($B333,AffectorValueTable!$1:$1048576,MATCH(AffectorValueTable!$B$1,AffectorValueTable!$1:$1,0),0)</f>
        <v>ReduceDamage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L333" s="1">
        <f t="shared" si="274"/>
        <v>2.25</v>
      </c>
      <c r="O333" s="7" t="str">
        <f t="shared" ca="1" si="271"/>
        <v/>
      </c>
      <c r="S333" s="7" t="str">
        <f t="shared" ca="1" si="269"/>
        <v/>
      </c>
    </row>
    <row r="334" spans="1:19" x14ac:dyDescent="0.3">
      <c r="A334" s="1" t="str">
        <f t="shared" si="275"/>
        <v>LP_ReduceDmgTrap_07</v>
      </c>
      <c r="B334" s="1" t="s">
        <v>498</v>
      </c>
      <c r="C334" s="1" t="str">
        <f>IF(ISERROR(VLOOKUP(B334,AffectorValueTable!$A:$A,1,0)),"어펙터밸류없음","")</f>
        <v/>
      </c>
      <c r="D334" s="1">
        <v>7</v>
      </c>
      <c r="E334" s="1" t="str">
        <f>VLOOKUP($B334,AffectorValueTable!$1:$1048576,MATCH(AffectorValueTable!$B$1,AffectorValueTable!$1:$1,0),0)</f>
        <v>ReduceDamage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L334" s="1">
        <f t="shared" si="274"/>
        <v>2.7300000000000004</v>
      </c>
      <c r="O334" s="7" t="str">
        <f t="shared" ca="1" si="271"/>
        <v/>
      </c>
      <c r="S334" s="7" t="str">
        <f t="shared" ca="1" si="269"/>
        <v/>
      </c>
    </row>
    <row r="335" spans="1:19" x14ac:dyDescent="0.3">
      <c r="A335" s="1" t="str">
        <f t="shared" si="275"/>
        <v>LP_ReduceDmgTrap_08</v>
      </c>
      <c r="B335" s="1" t="s">
        <v>498</v>
      </c>
      <c r="C335" s="1" t="str">
        <f>IF(ISERROR(VLOOKUP(B335,AffectorValueTable!$A:$A,1,0)),"어펙터밸류없음","")</f>
        <v/>
      </c>
      <c r="D335" s="1">
        <v>8</v>
      </c>
      <c r="E335" s="1" t="str">
        <f>VLOOKUP($B335,AffectorValueTable!$1:$1048576,MATCH(AffectorValueTable!$B$1,AffectorValueTable!$1:$1,0),0)</f>
        <v>ReduceDamage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L335" s="1">
        <f t="shared" si="274"/>
        <v>3.24</v>
      </c>
      <c r="O335" s="7" t="str">
        <f t="shared" ca="1" si="271"/>
        <v/>
      </c>
      <c r="S335" s="7" t="str">
        <f t="shared" ca="1" si="269"/>
        <v/>
      </c>
    </row>
    <row r="336" spans="1:19" x14ac:dyDescent="0.3">
      <c r="A336" s="1" t="str">
        <f t="shared" si="275"/>
        <v>LP_ReduceDmgTrap_09</v>
      </c>
      <c r="B336" s="1" t="s">
        <v>498</v>
      </c>
      <c r="C336" s="1" t="str">
        <f>IF(ISERROR(VLOOKUP(B336,AffectorValueTable!$A:$A,1,0)),"어펙터밸류없음","")</f>
        <v/>
      </c>
      <c r="D336" s="1">
        <v>9</v>
      </c>
      <c r="E336" s="1" t="str">
        <f>VLOOKUP($B336,AffectorValueTable!$1:$1048576,MATCH(AffectorValueTable!$B$1,AffectorValueTable!$1:$1,0),0)</f>
        <v>ReduceDamage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L336" s="1">
        <f t="shared" si="274"/>
        <v>3.7800000000000002</v>
      </c>
      <c r="O336" s="7" t="str">
        <f t="shared" ca="1" si="271"/>
        <v/>
      </c>
      <c r="S336" s="7" t="str">
        <f t="shared" ca="1" si="269"/>
        <v/>
      </c>
    </row>
    <row r="337" spans="1:19" x14ac:dyDescent="0.3">
      <c r="A337" s="1" t="str">
        <f t="shared" si="275"/>
        <v>LP_ReduceDmgTrapBetter_01</v>
      </c>
      <c r="B337" s="1" t="s">
        <v>499</v>
      </c>
      <c r="C337" s="1" t="str">
        <f>IF(ISERROR(VLOOKUP(B337,AffectorValueTable!$A:$A,1,0)),"어펙터밸류없음","")</f>
        <v/>
      </c>
      <c r="D337" s="1">
        <v>1</v>
      </c>
      <c r="E337" s="1" t="str">
        <f>VLOOKUP($B337,AffectorValueTable!$1:$1048576,MATCH(AffectorValueTable!$B$1,AffectorValueTable!$1:$1,0),0)</f>
        <v>ReduceDamage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L337" s="1">
        <f t="shared" si="274"/>
        <v>0.5</v>
      </c>
      <c r="O337" s="7" t="str">
        <f t="shared" ref="O337:O351" ca="1" si="276">IF(NOT(ISBLANK(N337)),N337,
IF(ISBLANK(M337),"",
VLOOKUP(M337,OFFSET(INDIRECT("$A:$B"),0,MATCH(M$1&amp;"_Verify",INDIRECT("$1:$1"),0)-1),2,0)
))</f>
        <v/>
      </c>
      <c r="S337" s="7" t="str">
        <f t="shared" ca="1" si="269"/>
        <v/>
      </c>
    </row>
    <row r="338" spans="1:19" x14ac:dyDescent="0.3">
      <c r="A338" s="1" t="str">
        <f t="shared" si="275"/>
        <v>LP_ReduceDmgTrapBetter_02</v>
      </c>
      <c r="B338" s="1" t="s">
        <v>499</v>
      </c>
      <c r="C338" s="1" t="str">
        <f>IF(ISERROR(VLOOKUP(B338,AffectorValueTable!$A:$A,1,0)),"어펙터밸류없음","")</f>
        <v/>
      </c>
      <c r="D338" s="1">
        <v>2</v>
      </c>
      <c r="E338" s="1" t="str">
        <f>VLOOKUP($B338,AffectorValueTable!$1:$1048576,MATCH(AffectorValueTable!$B$1,AffectorValueTable!$1:$1,0),0)</f>
        <v>ReduceDamage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L338" s="1">
        <f t="shared" si="274"/>
        <v>1.05</v>
      </c>
      <c r="O338" s="7" t="str">
        <f t="shared" ca="1" si="276"/>
        <v/>
      </c>
      <c r="S338" s="7" t="str">
        <f t="shared" ca="1" si="269"/>
        <v/>
      </c>
    </row>
    <row r="339" spans="1:19" x14ac:dyDescent="0.3">
      <c r="A339" s="1" t="str">
        <f t="shared" si="275"/>
        <v>LP_ReduceDmgTrapBetter_03</v>
      </c>
      <c r="B339" s="1" t="s">
        <v>499</v>
      </c>
      <c r="C339" s="1" t="str">
        <f>IF(ISERROR(VLOOKUP(B339,AffectorValueTable!$A:$A,1,0)),"어펙터밸류없음","")</f>
        <v/>
      </c>
      <c r="D339" s="1">
        <v>3</v>
      </c>
      <c r="E339" s="1" t="str">
        <f>VLOOKUP($B339,AffectorValueTable!$1:$1048576,MATCH(AffectorValueTable!$B$1,AffectorValueTable!$1:$1,0),0)</f>
        <v>ReduceDamage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L339" s="1">
        <f t="shared" si="274"/>
        <v>1.6500000000000001</v>
      </c>
      <c r="O339" s="7" t="str">
        <f t="shared" ca="1" si="276"/>
        <v/>
      </c>
      <c r="S339" s="7" t="str">
        <f t="shared" ca="1" si="269"/>
        <v/>
      </c>
    </row>
    <row r="340" spans="1:19" x14ac:dyDescent="0.3">
      <c r="A340" s="1" t="str">
        <f t="shared" si="275"/>
        <v>LP_ReduceDmgTrapBetter_04</v>
      </c>
      <c r="B340" s="1" t="s">
        <v>499</v>
      </c>
      <c r="C340" s="1" t="str">
        <f>IF(ISERROR(VLOOKUP(B340,AffectorValueTable!$A:$A,1,0)),"어펙터밸류없음","")</f>
        <v/>
      </c>
      <c r="D340" s="1">
        <v>4</v>
      </c>
      <c r="E340" s="1" t="str">
        <f>VLOOKUP($B340,AffectorValueTable!$1:$1048576,MATCH(AffectorValueTable!$B$1,AffectorValueTable!$1:$1,0),0)</f>
        <v>ReduceDamage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L340" s="1">
        <f t="shared" si="274"/>
        <v>2.2999999999999998</v>
      </c>
      <c r="O340" s="7" t="str">
        <f t="shared" ca="1" si="276"/>
        <v/>
      </c>
      <c r="S340" s="7" t="str">
        <f t="shared" ca="1" si="269"/>
        <v/>
      </c>
    </row>
    <row r="341" spans="1:19" x14ac:dyDescent="0.3">
      <c r="A341" s="1" t="str">
        <f t="shared" ref="A341:A345" si="277">B341&amp;"_"&amp;TEXT(D341,"00")</f>
        <v>LP_ReduceDmgTrapBetter_05</v>
      </c>
      <c r="B341" s="1" t="s">
        <v>499</v>
      </c>
      <c r="C341" s="1" t="str">
        <f>IF(ISERROR(VLOOKUP(B341,AffectorValueTable!$A:$A,1,0)),"어펙터밸류없음","")</f>
        <v/>
      </c>
      <c r="D341" s="1">
        <v>5</v>
      </c>
      <c r="E341" s="1" t="str">
        <f>VLOOKUP($B341,AffectorValueTable!$1:$1048576,MATCH(AffectorValueTable!$B$1,AffectorValueTable!$1:$1,0),0)</f>
        <v>ReduceDamage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L341" s="1">
        <f t="shared" si="274"/>
        <v>3</v>
      </c>
      <c r="O341" s="7" t="str">
        <f t="shared" ref="O341:O345" ca="1" si="278">IF(NOT(ISBLANK(N341)),N341,
IF(ISBLANK(M341),"",
VLOOKUP(M341,OFFSET(INDIRECT("$A:$B"),0,MATCH(M$1&amp;"_Verify",INDIRECT("$1:$1"),0)-1),2,0)
))</f>
        <v/>
      </c>
      <c r="S341" s="7" t="str">
        <f t="shared" ca="1" si="269"/>
        <v/>
      </c>
    </row>
    <row r="342" spans="1:19" x14ac:dyDescent="0.3">
      <c r="A342" s="1" t="str">
        <f t="shared" si="277"/>
        <v>LP_ReduceDmgTrapBetter_06</v>
      </c>
      <c r="B342" s="1" t="s">
        <v>499</v>
      </c>
      <c r="C342" s="1" t="str">
        <f>IF(ISERROR(VLOOKUP(B342,AffectorValueTable!$A:$A,1,0)),"어펙터밸류없음","")</f>
        <v/>
      </c>
      <c r="D342" s="1">
        <v>6</v>
      </c>
      <c r="E342" s="1" t="str">
        <f>VLOOKUP($B342,AffectorValueTable!$1:$1048576,MATCH(AffectorValueTable!$B$1,AffectorValueTable!$1:$1,0),0)</f>
        <v>ReduceDamage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L342" s="1">
        <f t="shared" si="274"/>
        <v>3.75</v>
      </c>
      <c r="O342" s="7" t="str">
        <f t="shared" ca="1" si="278"/>
        <v/>
      </c>
      <c r="S342" s="7" t="str">
        <f t="shared" ca="1" si="269"/>
        <v/>
      </c>
    </row>
    <row r="343" spans="1:19" x14ac:dyDescent="0.3">
      <c r="A343" s="1" t="str">
        <f t="shared" si="277"/>
        <v>LP_ReduceDmgTrapBetter_07</v>
      </c>
      <c r="B343" s="1" t="s">
        <v>499</v>
      </c>
      <c r="C343" s="1" t="str">
        <f>IF(ISERROR(VLOOKUP(B343,AffectorValueTable!$A:$A,1,0)),"어펙터밸류없음","")</f>
        <v/>
      </c>
      <c r="D343" s="1">
        <v>7</v>
      </c>
      <c r="E343" s="1" t="str">
        <f>VLOOKUP($B343,AffectorValueTable!$1:$1048576,MATCH(AffectorValueTable!$B$1,AffectorValueTable!$1:$1,0),0)</f>
        <v>ReduceDamage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L343" s="1">
        <f t="shared" si="274"/>
        <v>4.55</v>
      </c>
      <c r="O343" s="7" t="str">
        <f t="shared" ca="1" si="278"/>
        <v/>
      </c>
      <c r="S343" s="7" t="str">
        <f t="shared" ca="1" si="269"/>
        <v/>
      </c>
    </row>
    <row r="344" spans="1:19" x14ac:dyDescent="0.3">
      <c r="A344" s="1" t="str">
        <f t="shared" si="277"/>
        <v>LP_ReduceDmgTrapBetter_08</v>
      </c>
      <c r="B344" s="1" t="s">
        <v>499</v>
      </c>
      <c r="C344" s="1" t="str">
        <f>IF(ISERROR(VLOOKUP(B344,AffectorValueTable!$A:$A,1,0)),"어펙터밸류없음","")</f>
        <v/>
      </c>
      <c r="D344" s="1">
        <v>8</v>
      </c>
      <c r="E344" s="1" t="str">
        <f>VLOOKUP($B344,AffectorValueTable!$1:$1048576,MATCH(AffectorValueTable!$B$1,AffectorValueTable!$1:$1,0),0)</f>
        <v>ReduceDamage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L344" s="1">
        <f t="shared" si="274"/>
        <v>5.4</v>
      </c>
      <c r="O344" s="7" t="str">
        <f t="shared" ca="1" si="278"/>
        <v/>
      </c>
      <c r="S344" s="7" t="str">
        <f t="shared" ca="1" si="269"/>
        <v/>
      </c>
    </row>
    <row r="345" spans="1:19" x14ac:dyDescent="0.3">
      <c r="A345" s="1" t="str">
        <f t="shared" si="277"/>
        <v>LP_ReduceDmgTrapBetter_09</v>
      </c>
      <c r="B345" s="1" t="s">
        <v>499</v>
      </c>
      <c r="C345" s="1" t="str">
        <f>IF(ISERROR(VLOOKUP(B345,AffectorValueTable!$A:$A,1,0)),"어펙터밸류없음","")</f>
        <v/>
      </c>
      <c r="D345" s="1">
        <v>9</v>
      </c>
      <c r="E345" s="1" t="str">
        <f>VLOOKUP($B345,AffectorValueTable!$1:$1048576,MATCH(AffectorValueTable!$B$1,AffectorValueTable!$1:$1,0),0)</f>
        <v>ReduceDamage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L345" s="1">
        <f t="shared" si="274"/>
        <v>6.3000000000000007</v>
      </c>
      <c r="O345" s="7" t="str">
        <f t="shared" ca="1" si="278"/>
        <v/>
      </c>
      <c r="S345" s="7" t="str">
        <f t="shared" ca="1" si="269"/>
        <v/>
      </c>
    </row>
    <row r="346" spans="1:19" x14ac:dyDescent="0.3">
      <c r="A346" s="1" t="str">
        <f t="shared" si="275"/>
        <v>LP_ReduceContinuousDmg_01</v>
      </c>
      <c r="B346" s="1" t="s">
        <v>502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ReduceContinuousDamage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1</v>
      </c>
      <c r="K346" s="1">
        <v>0.5</v>
      </c>
      <c r="O346" s="7" t="str">
        <f t="shared" ca="1" si="276"/>
        <v/>
      </c>
      <c r="S346" s="7" t="str">
        <f t="shared" ca="1" si="269"/>
        <v/>
      </c>
    </row>
    <row r="347" spans="1:19" x14ac:dyDescent="0.3">
      <c r="A347" s="1" t="str">
        <f t="shared" si="275"/>
        <v>LP_ReduceContinuousDmg_02</v>
      </c>
      <c r="B347" s="1" t="s">
        <v>502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ReduceContinuousDamage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4.1900000000000004</v>
      </c>
      <c r="K347" s="1">
        <v>0.5</v>
      </c>
      <c r="O347" s="7" t="str">
        <f t="shared" ca="1" si="276"/>
        <v/>
      </c>
      <c r="S347" s="7" t="str">
        <f t="shared" ca="1" si="269"/>
        <v/>
      </c>
    </row>
    <row r="348" spans="1:19" x14ac:dyDescent="0.3">
      <c r="A348" s="1" t="str">
        <f t="shared" si="275"/>
        <v>LP_ReduceContinuousDmg_03</v>
      </c>
      <c r="B348" s="1" t="s">
        <v>502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ReduceContinuousDamage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9.57</v>
      </c>
      <c r="K348" s="1">
        <v>0.5</v>
      </c>
      <c r="O348" s="7" t="str">
        <f t="shared" ca="1" si="276"/>
        <v/>
      </c>
      <c r="S348" s="7" t="str">
        <f t="shared" ca="1" si="269"/>
        <v/>
      </c>
    </row>
    <row r="349" spans="1:19" x14ac:dyDescent="0.3">
      <c r="A349" s="1" t="str">
        <f t="shared" ref="A349:A351" si="279">B349&amp;"_"&amp;TEXT(D349,"00")</f>
        <v>LP_DefenseStrongDmg_01</v>
      </c>
      <c r="B349" s="1" t="s">
        <v>503</v>
      </c>
      <c r="C349" s="1" t="str">
        <f>IF(ISERROR(VLOOKUP(B349,AffectorValueTable!$A:$A,1,0)),"어펙터밸류없음","")</f>
        <v/>
      </c>
      <c r="D349" s="1">
        <v>1</v>
      </c>
      <c r="E349" s="1" t="str">
        <f>VLOOKUP($B349,AffectorValueTable!$1:$1048576,MATCH(AffectorValueTable!$B$1,AffectorValueTable!$1:$1,0),0)</f>
        <v>DefenseStrongDamage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0.24</v>
      </c>
      <c r="O349" s="7" t="str">
        <f t="shared" ca="1" si="276"/>
        <v/>
      </c>
      <c r="S349" s="7" t="str">
        <f t="shared" ca="1" si="269"/>
        <v/>
      </c>
    </row>
    <row r="350" spans="1:19" x14ac:dyDescent="0.3">
      <c r="A350" s="1" t="str">
        <f t="shared" si="279"/>
        <v>LP_DefenseStrongDmg_02</v>
      </c>
      <c r="B350" s="1" t="s">
        <v>503</v>
      </c>
      <c r="C350" s="1" t="str">
        <f>IF(ISERROR(VLOOKUP(B350,AffectorValueTable!$A:$A,1,0)),"어펙터밸류없음","")</f>
        <v/>
      </c>
      <c r="D350" s="1">
        <v>2</v>
      </c>
      <c r="E350" s="1" t="str">
        <f>VLOOKUP($B350,AffectorValueTable!$1:$1048576,MATCH(AffectorValueTable!$B$1,AffectorValueTable!$1:$1,0),0)</f>
        <v>DefenseStrongDamage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0.20869565217391306</v>
      </c>
      <c r="O350" s="7" t="str">
        <f t="shared" ca="1" si="276"/>
        <v/>
      </c>
      <c r="S350" s="7" t="str">
        <f t="shared" ca="1" si="269"/>
        <v/>
      </c>
    </row>
    <row r="351" spans="1:19" x14ac:dyDescent="0.3">
      <c r="A351" s="1" t="str">
        <f t="shared" si="279"/>
        <v>LP_DefenseStrongDmg_03</v>
      </c>
      <c r="B351" s="1" t="s">
        <v>503</v>
      </c>
      <c r="C351" s="1" t="str">
        <f>IF(ISERROR(VLOOKUP(B351,AffectorValueTable!$A:$A,1,0)),"어펙터밸류없음","")</f>
        <v/>
      </c>
      <c r="D351" s="1">
        <v>3</v>
      </c>
      <c r="E351" s="1" t="str">
        <f>VLOOKUP($B351,AffectorValueTable!$1:$1048576,MATCH(AffectorValueTable!$B$1,AffectorValueTable!$1:$1,0),0)</f>
        <v>DefenseStrongDamage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0.18147448015122877</v>
      </c>
      <c r="O351" s="7" t="str">
        <f t="shared" ca="1" si="276"/>
        <v/>
      </c>
      <c r="S351" s="7" t="str">
        <f t="shared" ca="1" si="269"/>
        <v/>
      </c>
    </row>
    <row r="352" spans="1:19" x14ac:dyDescent="0.3">
      <c r="A352" s="1" t="str">
        <f t="shared" ref="A352:A387" si="280">B352&amp;"_"&amp;TEXT(D352,"00")</f>
        <v>LP_ExtraGold_01</v>
      </c>
      <c r="B352" s="1" t="s">
        <v>171</v>
      </c>
      <c r="C352" s="1" t="str">
        <f>IF(ISERROR(VLOOKUP(B352,AffectorValueTable!$A:$A,1,0)),"어펙터밸류없음","")</f>
        <v/>
      </c>
      <c r="D352" s="1">
        <v>1</v>
      </c>
      <c r="E352" s="1" t="str">
        <f>VLOOKUP($B352,AffectorValueTable!$1:$1048576,MATCH(AffectorValueTable!$B$1,AffectorValueTable!$1:$1,0),0)</f>
        <v>DropAdjust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J352" s="1">
        <v>0.15000000000000002</v>
      </c>
      <c r="O352" s="7" t="str">
        <f t="shared" ca="1" si="250"/>
        <v/>
      </c>
      <c r="S352" s="7" t="str">
        <f t="shared" ca="1" si="269"/>
        <v/>
      </c>
    </row>
    <row r="353" spans="1:19" x14ac:dyDescent="0.3">
      <c r="A353" s="1" t="str">
        <f t="shared" ref="A353:A355" si="281">B353&amp;"_"&amp;TEXT(D353,"00")</f>
        <v>LP_ExtraGold_02</v>
      </c>
      <c r="B353" s="1" t="s">
        <v>171</v>
      </c>
      <c r="C353" s="1" t="str">
        <f>IF(ISERROR(VLOOKUP(B353,AffectorValueTable!$A:$A,1,0)),"어펙터밸류없음","")</f>
        <v/>
      </c>
      <c r="D353" s="1">
        <v>2</v>
      </c>
      <c r="E353" s="1" t="str">
        <f>VLOOKUP($B353,AffectorValueTable!$1:$1048576,MATCH(AffectorValueTable!$B$1,AffectorValueTable!$1:$1,0),0)</f>
        <v>DropAdjust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J353" s="1">
        <v>0.31500000000000006</v>
      </c>
      <c r="O353" s="7" t="str">
        <f t="shared" ref="O353:O355" ca="1" si="282">IF(NOT(ISBLANK(N353)),N353,
IF(ISBLANK(M353),"",
VLOOKUP(M353,OFFSET(INDIRECT("$A:$B"),0,MATCH(M$1&amp;"_Verify",INDIRECT("$1:$1"),0)-1),2,0)
))</f>
        <v/>
      </c>
      <c r="S353" s="7" t="str">
        <f t="shared" ca="1" si="269"/>
        <v/>
      </c>
    </row>
    <row r="354" spans="1:19" x14ac:dyDescent="0.3">
      <c r="A354" s="1" t="str">
        <f t="shared" si="281"/>
        <v>LP_ExtraGold_03</v>
      </c>
      <c r="B354" s="1" t="s">
        <v>171</v>
      </c>
      <c r="C354" s="1" t="str">
        <f>IF(ISERROR(VLOOKUP(B354,AffectorValueTable!$A:$A,1,0)),"어펙터밸류없음","")</f>
        <v/>
      </c>
      <c r="D354" s="1">
        <v>3</v>
      </c>
      <c r="E354" s="1" t="str">
        <f>VLOOKUP($B354,AffectorValueTable!$1:$1048576,MATCH(AffectorValueTable!$B$1,AffectorValueTable!$1:$1,0),0)</f>
        <v>DropAdjust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J354" s="1">
        <v>0.49500000000000011</v>
      </c>
      <c r="O354" s="7" t="str">
        <f t="shared" ca="1" si="282"/>
        <v/>
      </c>
      <c r="S354" s="7" t="str">
        <f t="shared" ca="1" si="269"/>
        <v/>
      </c>
    </row>
    <row r="355" spans="1:19" x14ac:dyDescent="0.3">
      <c r="A355" s="1" t="str">
        <f t="shared" si="281"/>
        <v>LP_ExtraGoldBetter_01</v>
      </c>
      <c r="B355" s="1" t="s">
        <v>504</v>
      </c>
      <c r="C355" s="1" t="str">
        <f>IF(ISERROR(VLOOKUP(B355,AffectorValueTable!$A:$A,1,0)),"어펙터밸류없음","")</f>
        <v/>
      </c>
      <c r="D355" s="1">
        <v>1</v>
      </c>
      <c r="E355" s="1" t="str">
        <f>VLOOKUP($B355,AffectorValueTable!$1:$1048576,MATCH(AffectorValueTable!$B$1,AffectorValueTable!$1:$1,0),0)</f>
        <v>DropAdjust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J355" s="1">
        <f t="shared" ref="J355:J357" si="283">J352*5/3</f>
        <v>0.25000000000000006</v>
      </c>
      <c r="O355" s="7" t="str">
        <f t="shared" ca="1" si="282"/>
        <v/>
      </c>
      <c r="S355" s="7" t="str">
        <f t="shared" ca="1" si="269"/>
        <v/>
      </c>
    </row>
    <row r="356" spans="1:19" x14ac:dyDescent="0.3">
      <c r="A356" s="1" t="str">
        <f t="shared" ref="A356:A357" si="284">B356&amp;"_"&amp;TEXT(D356,"00")</f>
        <v>LP_ExtraGoldBetter_02</v>
      </c>
      <c r="B356" s="1" t="s">
        <v>504</v>
      </c>
      <c r="C356" s="1" t="str">
        <f>IF(ISERROR(VLOOKUP(B356,AffectorValueTable!$A:$A,1,0)),"어펙터밸류없음","")</f>
        <v/>
      </c>
      <c r="D356" s="1">
        <v>2</v>
      </c>
      <c r="E356" s="1" t="str">
        <f>VLOOKUP($B356,AffectorValueTable!$1:$1048576,MATCH(AffectorValueTable!$B$1,AffectorValueTable!$1:$1,0),0)</f>
        <v>DropAdjust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J356" s="1">
        <f t="shared" si="283"/>
        <v>0.52500000000000002</v>
      </c>
      <c r="O356" s="7" t="str">
        <f t="shared" ref="O356:O357" ca="1" si="285">IF(NOT(ISBLANK(N356)),N356,
IF(ISBLANK(M356),"",
VLOOKUP(M356,OFFSET(INDIRECT("$A:$B"),0,MATCH(M$1&amp;"_Verify",INDIRECT("$1:$1"),0)-1),2,0)
))</f>
        <v/>
      </c>
      <c r="S356" s="7" t="str">
        <f t="shared" ca="1" si="269"/>
        <v/>
      </c>
    </row>
    <row r="357" spans="1:19" x14ac:dyDescent="0.3">
      <c r="A357" s="1" t="str">
        <f t="shared" si="284"/>
        <v>LP_ExtraGoldBetter_03</v>
      </c>
      <c r="B357" s="1" t="s">
        <v>504</v>
      </c>
      <c r="C357" s="1" t="str">
        <f>IF(ISERROR(VLOOKUP(B357,AffectorValueTable!$A:$A,1,0)),"어펙터밸류없음","")</f>
        <v/>
      </c>
      <c r="D357" s="1">
        <v>3</v>
      </c>
      <c r="E357" s="1" t="str">
        <f>VLOOKUP($B357,AffectorValueTable!$1:$1048576,MATCH(AffectorValueTable!$B$1,AffectorValueTable!$1:$1,0),0)</f>
        <v>DropAdjust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J357" s="1">
        <f t="shared" si="283"/>
        <v>0.82500000000000018</v>
      </c>
      <c r="O357" s="7" t="str">
        <f t="shared" ca="1" si="285"/>
        <v/>
      </c>
      <c r="S357" s="7" t="str">
        <f t="shared" ref="S357:S396" ca="1" si="286">IF(NOT(ISBLANK(R357)),R357,
IF(ISBLANK(Q357),"",
VLOOKUP(Q357,OFFSET(INDIRECT("$A:$B"),0,MATCH(Q$1&amp;"_Verify",INDIRECT("$1:$1"),0)-1),2,0)
))</f>
        <v/>
      </c>
    </row>
    <row r="358" spans="1:19" x14ac:dyDescent="0.3">
      <c r="A358" s="1" t="str">
        <f t="shared" si="280"/>
        <v>LP_ItemChanceBoost_01</v>
      </c>
      <c r="B358" s="1" t="s">
        <v>172</v>
      </c>
      <c r="C358" s="1" t="str">
        <f>IF(ISERROR(VLOOKUP(B358,AffectorValueTable!$A:$A,1,0)),"어펙터밸류없음","")</f>
        <v/>
      </c>
      <c r="D358" s="1">
        <v>1</v>
      </c>
      <c r="E358" s="1" t="str">
        <f>VLOOKUP($B358,AffectorValueTable!$1:$1048576,MATCH(AffectorValueTable!$B$1,AffectorValueTable!$1:$1,0),0)</f>
        <v>DropAdjust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K358" s="1">
        <v>0.1125</v>
      </c>
      <c r="O358" s="7" t="str">
        <f t="shared" ca="1" si="250"/>
        <v/>
      </c>
      <c r="S358" s="7" t="str">
        <f t="shared" ca="1" si="286"/>
        <v/>
      </c>
    </row>
    <row r="359" spans="1:19" x14ac:dyDescent="0.3">
      <c r="A359" s="1" t="str">
        <f t="shared" ref="A359:A361" si="287">B359&amp;"_"&amp;TEXT(D359,"00")</f>
        <v>LP_ItemChanceBoost_02</v>
      </c>
      <c r="B359" s="1" t="s">
        <v>172</v>
      </c>
      <c r="C359" s="1" t="str">
        <f>IF(ISERROR(VLOOKUP(B359,AffectorValueTable!$A:$A,1,0)),"어펙터밸류없음","")</f>
        <v/>
      </c>
      <c r="D359" s="1">
        <v>2</v>
      </c>
      <c r="E359" s="1" t="str">
        <f>VLOOKUP($B359,AffectorValueTable!$1:$1048576,MATCH(AffectorValueTable!$B$1,AffectorValueTable!$1:$1,0),0)</f>
        <v>DropAdjust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K359" s="1">
        <v>0.23625000000000002</v>
      </c>
      <c r="O359" s="7" t="str">
        <f t="shared" ref="O359:O361" ca="1" si="288">IF(NOT(ISBLANK(N359)),N359,
IF(ISBLANK(M359),"",
VLOOKUP(M359,OFFSET(INDIRECT("$A:$B"),0,MATCH(M$1&amp;"_Verify",INDIRECT("$1:$1"),0)-1),2,0)
))</f>
        <v/>
      </c>
      <c r="S359" s="7" t="str">
        <f t="shared" ca="1" si="286"/>
        <v/>
      </c>
    </row>
    <row r="360" spans="1:19" x14ac:dyDescent="0.3">
      <c r="A360" s="1" t="str">
        <f t="shared" si="287"/>
        <v>LP_ItemChanceBoost_03</v>
      </c>
      <c r="B360" s="1" t="s">
        <v>172</v>
      </c>
      <c r="C360" s="1" t="str">
        <f>IF(ISERROR(VLOOKUP(B360,AffectorValueTable!$A:$A,1,0)),"어펙터밸류없음","")</f>
        <v/>
      </c>
      <c r="D360" s="1">
        <v>3</v>
      </c>
      <c r="E360" s="1" t="str">
        <f>VLOOKUP($B360,AffectorValueTable!$1:$1048576,MATCH(AffectorValueTable!$B$1,AffectorValueTable!$1:$1,0),0)</f>
        <v>DropAdjust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K360" s="1">
        <v>0.37125000000000008</v>
      </c>
      <c r="O360" s="7" t="str">
        <f t="shared" ca="1" si="288"/>
        <v/>
      </c>
      <c r="S360" s="7" t="str">
        <f t="shared" ca="1" si="286"/>
        <v/>
      </c>
    </row>
    <row r="361" spans="1:19" x14ac:dyDescent="0.3">
      <c r="A361" s="1" t="str">
        <f t="shared" si="287"/>
        <v>LP_ItemChanceBoostBetter_01</v>
      </c>
      <c r="B361" s="1" t="s">
        <v>505</v>
      </c>
      <c r="C361" s="1" t="str">
        <f>IF(ISERROR(VLOOKUP(B361,AffectorValueTable!$A:$A,1,0)),"어펙터밸류없음","")</f>
        <v/>
      </c>
      <c r="D361" s="1">
        <v>1</v>
      </c>
      <c r="E361" s="1" t="str">
        <f>VLOOKUP($B361,AffectorValueTable!$1:$1048576,MATCH(AffectorValueTable!$B$1,AffectorValueTable!$1:$1,0),0)</f>
        <v>DropAdjust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K361" s="1">
        <f t="shared" ref="K361:K363" si="289">K358*5/3</f>
        <v>0.1875</v>
      </c>
      <c r="O361" s="7" t="str">
        <f t="shared" ca="1" si="288"/>
        <v/>
      </c>
      <c r="S361" s="7" t="str">
        <f t="shared" ca="1" si="286"/>
        <v/>
      </c>
    </row>
    <row r="362" spans="1:19" x14ac:dyDescent="0.3">
      <c r="A362" s="1" t="str">
        <f t="shared" ref="A362:A363" si="290">B362&amp;"_"&amp;TEXT(D362,"00")</f>
        <v>LP_ItemChanceBoostBetter_02</v>
      </c>
      <c r="B362" s="1" t="s">
        <v>505</v>
      </c>
      <c r="C362" s="1" t="str">
        <f>IF(ISERROR(VLOOKUP(B362,AffectorValueTable!$A:$A,1,0)),"어펙터밸류없음","")</f>
        <v/>
      </c>
      <c r="D362" s="1">
        <v>2</v>
      </c>
      <c r="E362" s="1" t="str">
        <f>VLOOKUP($B362,AffectorValueTable!$1:$1048576,MATCH(AffectorValueTable!$B$1,AffectorValueTable!$1:$1,0),0)</f>
        <v>DropAdjust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K362" s="1">
        <f t="shared" si="289"/>
        <v>0.39375000000000004</v>
      </c>
      <c r="O362" s="7" t="str">
        <f t="shared" ref="O362:O363" ca="1" si="291">IF(NOT(ISBLANK(N362)),N362,
IF(ISBLANK(M362),"",
VLOOKUP(M362,OFFSET(INDIRECT("$A:$B"),0,MATCH(M$1&amp;"_Verify",INDIRECT("$1:$1"),0)-1),2,0)
))</f>
        <v/>
      </c>
      <c r="S362" s="7" t="str">
        <f t="shared" ca="1" si="286"/>
        <v/>
      </c>
    </row>
    <row r="363" spans="1:19" x14ac:dyDescent="0.3">
      <c r="A363" s="1" t="str">
        <f t="shared" si="290"/>
        <v>LP_ItemChanceBoostBetter_03</v>
      </c>
      <c r="B363" s="1" t="s">
        <v>505</v>
      </c>
      <c r="C363" s="1" t="str">
        <f>IF(ISERROR(VLOOKUP(B363,AffectorValueTable!$A:$A,1,0)),"어펙터밸류없음","")</f>
        <v/>
      </c>
      <c r="D363" s="1">
        <v>3</v>
      </c>
      <c r="E363" s="1" t="str">
        <f>VLOOKUP($B363,AffectorValueTable!$1:$1048576,MATCH(AffectorValueTable!$B$1,AffectorValueTable!$1:$1,0),0)</f>
        <v>DropAdjust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K363" s="1">
        <f t="shared" si="289"/>
        <v>0.61875000000000013</v>
      </c>
      <c r="O363" s="7" t="str">
        <f t="shared" ca="1" si="291"/>
        <v/>
      </c>
      <c r="S363" s="7" t="str">
        <f t="shared" ca="1" si="286"/>
        <v/>
      </c>
    </row>
    <row r="364" spans="1:19" x14ac:dyDescent="0.3">
      <c r="A364" s="1" t="str">
        <f t="shared" si="280"/>
        <v>LP_HealChanceBoost_01</v>
      </c>
      <c r="B364" s="1" t="s">
        <v>173</v>
      </c>
      <c r="C364" s="1" t="str">
        <f>IF(ISERROR(VLOOKUP(B364,AffectorValueTable!$A:$A,1,0)),"어펙터밸류없음","")</f>
        <v/>
      </c>
      <c r="D364" s="1">
        <v>1</v>
      </c>
      <c r="E364" s="1" t="str">
        <f>VLOOKUP($B364,AffectorValueTable!$1:$1048576,MATCH(AffectorValueTable!$B$1,AffectorValueTable!$1:$1,0),0)</f>
        <v>DropAdjust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L364" s="1">
        <v>0.16666666699999999</v>
      </c>
      <c r="O364" s="7" t="str">
        <f t="shared" ca="1" si="250"/>
        <v/>
      </c>
      <c r="S364" s="7" t="str">
        <f t="shared" ca="1" si="286"/>
        <v/>
      </c>
    </row>
    <row r="365" spans="1:19" x14ac:dyDescent="0.3">
      <c r="A365" s="1" t="str">
        <f t="shared" ref="A365:A367" si="292">B365&amp;"_"&amp;TEXT(D365,"00")</f>
        <v>LP_HealChanceBoost_02</v>
      </c>
      <c r="B365" s="1" t="s">
        <v>173</v>
      </c>
      <c r="C365" s="1" t="str">
        <f>IF(ISERROR(VLOOKUP(B365,AffectorValueTable!$A:$A,1,0)),"어펙터밸류없음","")</f>
        <v/>
      </c>
      <c r="D365" s="1">
        <v>2</v>
      </c>
      <c r="E365" s="1" t="str">
        <f>VLOOKUP($B365,AffectorValueTable!$1:$1048576,MATCH(AffectorValueTable!$B$1,AffectorValueTable!$1:$1,0),0)</f>
        <v>DropAdjust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L365" s="1">
        <v>0.35</v>
      </c>
      <c r="O365" s="7" t="str">
        <f t="shared" ref="O365:O367" ca="1" si="293">IF(NOT(ISBLANK(N365)),N365,
IF(ISBLANK(M365),"",
VLOOKUP(M365,OFFSET(INDIRECT("$A:$B"),0,MATCH(M$1&amp;"_Verify",INDIRECT("$1:$1"),0)-1),2,0)
))</f>
        <v/>
      </c>
      <c r="S365" s="7" t="str">
        <f t="shared" ca="1" si="286"/>
        <v/>
      </c>
    </row>
    <row r="366" spans="1:19" x14ac:dyDescent="0.3">
      <c r="A366" s="1" t="str">
        <f t="shared" si="292"/>
        <v>LP_HealChanceBoost_03</v>
      </c>
      <c r="B366" s="1" t="s">
        <v>173</v>
      </c>
      <c r="C366" s="1" t="str">
        <f>IF(ISERROR(VLOOKUP(B366,AffectorValueTable!$A:$A,1,0)),"어펙터밸류없음","")</f>
        <v/>
      </c>
      <c r="D366" s="1">
        <v>3</v>
      </c>
      <c r="E366" s="1" t="str">
        <f>VLOOKUP($B366,AffectorValueTable!$1:$1048576,MATCH(AffectorValueTable!$B$1,AffectorValueTable!$1:$1,0),0)</f>
        <v>DropAdjust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L366" s="1">
        <v>0.55000000000000004</v>
      </c>
      <c r="O366" s="7" t="str">
        <f t="shared" ca="1" si="293"/>
        <v/>
      </c>
      <c r="S366" s="7" t="str">
        <f t="shared" ca="1" si="286"/>
        <v/>
      </c>
    </row>
    <row r="367" spans="1:19" x14ac:dyDescent="0.3">
      <c r="A367" s="1" t="str">
        <f t="shared" si="292"/>
        <v>LP_HealChanceBoostBetter_01</v>
      </c>
      <c r="B367" s="1" t="s">
        <v>506</v>
      </c>
      <c r="C367" s="1" t="str">
        <f>IF(ISERROR(VLOOKUP(B367,AffectorValueTable!$A:$A,1,0)),"어펙터밸류없음","")</f>
        <v/>
      </c>
      <c r="D367" s="1">
        <v>1</v>
      </c>
      <c r="E367" s="1" t="str">
        <f>VLOOKUP($B367,AffectorValueTable!$1:$1048576,MATCH(AffectorValueTable!$B$1,AffectorValueTable!$1:$1,0),0)</f>
        <v>DropAdjust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L367" s="1">
        <f t="shared" ref="L367:L369" si="294">L364*5/3</f>
        <v>0.27777777833333334</v>
      </c>
      <c r="O367" s="7" t="str">
        <f t="shared" ca="1" si="293"/>
        <v/>
      </c>
      <c r="S367" s="7" t="str">
        <f t="shared" ref="S367:S369" ca="1" si="295">IF(NOT(ISBLANK(R367)),R367,
IF(ISBLANK(Q367),"",
VLOOKUP(Q367,OFFSET(INDIRECT("$A:$B"),0,MATCH(Q$1&amp;"_Verify",INDIRECT("$1:$1"),0)-1),2,0)
))</f>
        <v/>
      </c>
    </row>
    <row r="368" spans="1:19" x14ac:dyDescent="0.3">
      <c r="A368" s="1" t="str">
        <f t="shared" ref="A368:A369" si="296">B368&amp;"_"&amp;TEXT(D368,"00")</f>
        <v>LP_HealChanceBoostBetter_02</v>
      </c>
      <c r="B368" s="1" t="s">
        <v>506</v>
      </c>
      <c r="C368" s="1" t="str">
        <f>IF(ISERROR(VLOOKUP(B368,AffectorValueTable!$A:$A,1,0)),"어펙터밸류없음","")</f>
        <v/>
      </c>
      <c r="D368" s="1">
        <v>2</v>
      </c>
      <c r="E368" s="1" t="str">
        <f>VLOOKUP($B368,AffectorValueTable!$1:$1048576,MATCH(AffectorValueTable!$B$1,AffectorValueTable!$1:$1,0),0)</f>
        <v>DropAdjust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L368" s="1">
        <f t="shared" si="294"/>
        <v>0.58333333333333337</v>
      </c>
      <c r="O368" s="7" t="str">
        <f t="shared" ref="O368:O369" ca="1" si="297">IF(NOT(ISBLANK(N368)),N368,
IF(ISBLANK(M368),"",
VLOOKUP(M368,OFFSET(INDIRECT("$A:$B"),0,MATCH(M$1&amp;"_Verify",INDIRECT("$1:$1"),0)-1),2,0)
))</f>
        <v/>
      </c>
      <c r="S368" s="7" t="str">
        <f t="shared" ca="1" si="295"/>
        <v/>
      </c>
    </row>
    <row r="369" spans="1:19" x14ac:dyDescent="0.3">
      <c r="A369" s="1" t="str">
        <f t="shared" si="296"/>
        <v>LP_HealChanceBoostBetter_03</v>
      </c>
      <c r="B369" s="1" t="s">
        <v>506</v>
      </c>
      <c r="C369" s="1" t="str">
        <f>IF(ISERROR(VLOOKUP(B369,AffectorValueTable!$A:$A,1,0)),"어펙터밸류없음","")</f>
        <v/>
      </c>
      <c r="D369" s="1">
        <v>3</v>
      </c>
      <c r="E369" s="1" t="str">
        <f>VLOOKUP($B369,AffectorValueTable!$1:$1048576,MATCH(AffectorValueTable!$B$1,AffectorValueTable!$1:$1,0),0)</f>
        <v>DropAdjust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L369" s="1">
        <f t="shared" si="294"/>
        <v>0.91666666666666663</v>
      </c>
      <c r="O369" s="7" t="str">
        <f t="shared" ca="1" si="297"/>
        <v/>
      </c>
      <c r="S369" s="7" t="str">
        <f t="shared" ca="1" si="295"/>
        <v/>
      </c>
    </row>
    <row r="370" spans="1:19" x14ac:dyDescent="0.3">
      <c r="A370" s="1" t="str">
        <f t="shared" si="280"/>
        <v>LP_MonsterThrough_01</v>
      </c>
      <c r="B370" s="1" t="s">
        <v>174</v>
      </c>
      <c r="C370" s="1" t="str">
        <f>IF(ISERROR(VLOOKUP(B370,AffectorValueTable!$A:$A,1,0)),"어펙터밸류없음","")</f>
        <v/>
      </c>
      <c r="D370" s="1">
        <v>1</v>
      </c>
      <c r="E370" s="1" t="str">
        <f>VLOOKUP($B370,AffectorValueTable!$1:$1048576,MATCH(AffectorValueTable!$B$1,AffectorValueTable!$1:$1,0),0)</f>
        <v>MonsterThroughHitObject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N370" s="1">
        <v>1</v>
      </c>
      <c r="O370" s="7">
        <f t="shared" ca="1" si="250"/>
        <v>1</v>
      </c>
      <c r="S370" s="7" t="str">
        <f t="shared" ca="1" si="286"/>
        <v/>
      </c>
    </row>
    <row r="371" spans="1:19" x14ac:dyDescent="0.3">
      <c r="A371" s="1" t="str">
        <f t="shared" si="280"/>
        <v>LP_MonsterThrough_02</v>
      </c>
      <c r="B371" s="1" t="s">
        <v>174</v>
      </c>
      <c r="C371" s="1" t="str">
        <f>IF(ISERROR(VLOOKUP(B371,AffectorValueTable!$A:$A,1,0)),"어펙터밸류없음","")</f>
        <v/>
      </c>
      <c r="D371" s="1">
        <v>2</v>
      </c>
      <c r="E371" s="1" t="str">
        <f>VLOOKUP($B371,AffectorValueTable!$1:$1048576,MATCH(AffectorValueTable!$B$1,AffectorValueTable!$1:$1,0),0)</f>
        <v>MonsterThroughHitObject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N371" s="1">
        <v>2</v>
      </c>
      <c r="O371" s="7">
        <f t="shared" ca="1" si="250"/>
        <v>2</v>
      </c>
      <c r="S371" s="7" t="str">
        <f t="shared" ca="1" si="286"/>
        <v/>
      </c>
    </row>
    <row r="372" spans="1:19" x14ac:dyDescent="0.3">
      <c r="A372" s="1" t="str">
        <f t="shared" si="280"/>
        <v>LP_Ricochet_01</v>
      </c>
      <c r="B372" s="1" t="s">
        <v>175</v>
      </c>
      <c r="C372" s="1" t="str">
        <f>IF(ISERROR(VLOOKUP(B372,AffectorValueTable!$A:$A,1,0)),"어펙터밸류없음","")</f>
        <v/>
      </c>
      <c r="D372" s="1">
        <v>1</v>
      </c>
      <c r="E372" s="1" t="str">
        <f>VLOOKUP($B372,AffectorValueTable!$1:$1048576,MATCH(AffectorValueTable!$B$1,AffectorValueTable!$1:$1,0),0)</f>
        <v>RicochetHitObject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N372" s="1">
        <v>1</v>
      </c>
      <c r="O372" s="7">
        <f t="shared" ca="1" si="250"/>
        <v>1</v>
      </c>
      <c r="S372" s="7" t="str">
        <f t="shared" ca="1" si="286"/>
        <v/>
      </c>
    </row>
    <row r="373" spans="1:19" x14ac:dyDescent="0.3">
      <c r="A373" s="1" t="str">
        <f t="shared" si="280"/>
        <v>LP_Ricochet_02</v>
      </c>
      <c r="B373" s="1" t="s">
        <v>175</v>
      </c>
      <c r="C373" s="1" t="str">
        <f>IF(ISERROR(VLOOKUP(B373,AffectorValueTable!$A:$A,1,0)),"어펙터밸류없음","")</f>
        <v/>
      </c>
      <c r="D373" s="1">
        <v>2</v>
      </c>
      <c r="E373" s="1" t="str">
        <f>VLOOKUP($B373,AffectorValueTable!$1:$1048576,MATCH(AffectorValueTable!$B$1,AffectorValueTable!$1:$1,0),0)</f>
        <v>RicochetHitObject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N373" s="1">
        <v>2</v>
      </c>
      <c r="O373" s="7">
        <f t="shared" ca="1" si="250"/>
        <v>2</v>
      </c>
      <c r="S373" s="7" t="str">
        <f t="shared" ref="S373:S375" ca="1" si="298">IF(NOT(ISBLANK(R373)),R373,
IF(ISBLANK(Q373),"",
VLOOKUP(Q373,OFFSET(INDIRECT("$A:$B"),0,MATCH(Q$1&amp;"_Verify",INDIRECT("$1:$1"),0)-1),2,0)
))</f>
        <v/>
      </c>
    </row>
    <row r="374" spans="1:19" x14ac:dyDescent="0.3">
      <c r="A374" s="1" t="str">
        <f t="shared" si="280"/>
        <v>LP_BounceWallQuad_01</v>
      </c>
      <c r="B374" s="1" t="s">
        <v>176</v>
      </c>
      <c r="C374" s="1" t="str">
        <f>IF(ISERROR(VLOOKUP(B374,AffectorValueTable!$A:$A,1,0)),"어펙터밸류없음","")</f>
        <v/>
      </c>
      <c r="D374" s="1">
        <v>1</v>
      </c>
      <c r="E374" s="1" t="str">
        <f>VLOOKUP($B374,AffectorValueTable!$1:$1048576,MATCH(AffectorValueTable!$B$1,AffectorValueTable!$1:$1,0),0)</f>
        <v>BounceWallQuadHitObject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N374" s="1">
        <v>1</v>
      </c>
      <c r="O374" s="7">
        <f t="shared" ca="1" si="250"/>
        <v>1</v>
      </c>
      <c r="S374" s="7" t="str">
        <f t="shared" ca="1" si="298"/>
        <v/>
      </c>
    </row>
    <row r="375" spans="1:19" x14ac:dyDescent="0.3">
      <c r="A375" s="1" t="str">
        <f t="shared" si="280"/>
        <v>LP_BounceWallQuad_02</v>
      </c>
      <c r="B375" s="1" t="s">
        <v>176</v>
      </c>
      <c r="C375" s="1" t="str">
        <f>IF(ISERROR(VLOOKUP(B375,AffectorValueTable!$A:$A,1,0)),"어펙터밸류없음","")</f>
        <v/>
      </c>
      <c r="D375" s="1">
        <v>2</v>
      </c>
      <c r="E375" s="1" t="str">
        <f>VLOOKUP($B375,AffectorValueTable!$1:$1048576,MATCH(AffectorValueTable!$B$1,AffectorValueTable!$1:$1,0),0)</f>
        <v>BounceWallQuadHitObject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N375" s="1">
        <v>2</v>
      </c>
      <c r="O375" s="7">
        <f t="shared" ca="1" si="250"/>
        <v>2</v>
      </c>
      <c r="S375" s="7" t="str">
        <f t="shared" ca="1" si="298"/>
        <v/>
      </c>
    </row>
    <row r="376" spans="1:19" x14ac:dyDescent="0.3">
      <c r="A376" s="1" t="str">
        <f t="shared" si="280"/>
        <v>LP_Parallel_01</v>
      </c>
      <c r="B376" s="1" t="s">
        <v>177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ParallelHitObject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J376" s="1">
        <v>0.6</v>
      </c>
      <c r="N376" s="1">
        <v>1</v>
      </c>
      <c r="O376" s="7">
        <f t="shared" ca="1" si="250"/>
        <v>1</v>
      </c>
      <c r="S376" s="7" t="str">
        <f t="shared" ca="1" si="286"/>
        <v/>
      </c>
    </row>
    <row r="377" spans="1:19" x14ac:dyDescent="0.3">
      <c r="A377" s="1" t="str">
        <f t="shared" si="280"/>
        <v>LP_Parallel_02</v>
      </c>
      <c r="B377" s="1" t="s">
        <v>177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ParallelHitObject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J377" s="1">
        <v>0.6</v>
      </c>
      <c r="N377" s="1">
        <v>2</v>
      </c>
      <c r="O377" s="7">
        <f t="shared" ca="1" si="250"/>
        <v>2</v>
      </c>
      <c r="S377" s="7" t="str">
        <f t="shared" ca="1" si="286"/>
        <v/>
      </c>
    </row>
    <row r="378" spans="1:19" x14ac:dyDescent="0.3">
      <c r="A378" s="1" t="str">
        <f t="shared" si="280"/>
        <v>LP_DiagonalNwayGenerator_01</v>
      </c>
      <c r="B378" s="1" t="s">
        <v>178</v>
      </c>
      <c r="C378" s="1" t="str">
        <f>IF(ISERROR(VLOOKUP(B378,AffectorValueTable!$A:$A,1,0)),"어펙터밸류없음","")</f>
        <v/>
      </c>
      <c r="D378" s="1">
        <v>1</v>
      </c>
      <c r="E378" s="1" t="str">
        <f>VLOOKUP($B378,AffectorValueTable!$1:$1048576,MATCH(AffectorValueTable!$B$1,AffectorValueTable!$1:$1,0),0)</f>
        <v>DiagonalNwayGenerator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N378" s="1">
        <v>1</v>
      </c>
      <c r="O378" s="7">
        <f t="shared" ca="1" si="250"/>
        <v>1</v>
      </c>
      <c r="S378" s="7" t="str">
        <f t="shared" ca="1" si="286"/>
        <v/>
      </c>
    </row>
    <row r="379" spans="1:19" x14ac:dyDescent="0.3">
      <c r="A379" s="1" t="str">
        <f t="shared" si="280"/>
        <v>LP_DiagonalNwayGenerator_02</v>
      </c>
      <c r="B379" s="1" t="s">
        <v>178</v>
      </c>
      <c r="C379" s="1" t="str">
        <f>IF(ISERROR(VLOOKUP(B379,AffectorValueTable!$A:$A,1,0)),"어펙터밸류없음","")</f>
        <v/>
      </c>
      <c r="D379" s="1">
        <v>2</v>
      </c>
      <c r="E379" s="1" t="str">
        <f>VLOOKUP($B379,AffectorValueTable!$1:$1048576,MATCH(AffectorValueTable!$B$1,AffectorValueTable!$1:$1,0),0)</f>
        <v>DiagonalNwayGenerator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N379" s="1">
        <v>2</v>
      </c>
      <c r="O379" s="7">
        <f t="shared" ca="1" si="250"/>
        <v>2</v>
      </c>
      <c r="S379" s="7" t="str">
        <f t="shared" ca="1" si="286"/>
        <v/>
      </c>
    </row>
    <row r="380" spans="1:19" x14ac:dyDescent="0.3">
      <c r="A380" s="1" t="str">
        <f t="shared" si="280"/>
        <v>LP_LeftRightNwayGenerator_01</v>
      </c>
      <c r="B380" s="1" t="s">
        <v>179</v>
      </c>
      <c r="C380" s="1" t="str">
        <f>IF(ISERROR(VLOOKUP(B380,AffectorValueTable!$A:$A,1,0)),"어펙터밸류없음","")</f>
        <v/>
      </c>
      <c r="D380" s="1">
        <v>1</v>
      </c>
      <c r="E380" s="1" t="str">
        <f>VLOOKUP($B380,AffectorValueTable!$1:$1048576,MATCH(AffectorValueTable!$B$1,AffectorValueTable!$1:$1,0),0)</f>
        <v>LeftRightNwayGenerator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N380" s="1">
        <v>1</v>
      </c>
      <c r="O380" s="7">
        <f t="shared" ca="1" si="250"/>
        <v>1</v>
      </c>
      <c r="S380" s="7" t="str">
        <f t="shared" ca="1" si="286"/>
        <v/>
      </c>
    </row>
    <row r="381" spans="1:19" x14ac:dyDescent="0.3">
      <c r="A381" s="1" t="str">
        <f t="shared" si="280"/>
        <v>LP_LeftRightNwayGenerator_02</v>
      </c>
      <c r="B381" s="1" t="s">
        <v>179</v>
      </c>
      <c r="C381" s="1" t="str">
        <f>IF(ISERROR(VLOOKUP(B381,AffectorValueTable!$A:$A,1,0)),"어펙터밸류없음","")</f>
        <v/>
      </c>
      <c r="D381" s="1">
        <v>2</v>
      </c>
      <c r="E381" s="1" t="str">
        <f>VLOOKUP($B381,AffectorValueTable!$1:$1048576,MATCH(AffectorValueTable!$B$1,AffectorValueTable!$1:$1,0),0)</f>
        <v>LeftRightNwayGenerator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N381" s="1">
        <v>2</v>
      </c>
      <c r="O381" s="7">
        <f t="shared" ca="1" si="250"/>
        <v>2</v>
      </c>
      <c r="S381" s="7" t="str">
        <f t="shared" ca="1" si="286"/>
        <v/>
      </c>
    </row>
    <row r="382" spans="1:19" x14ac:dyDescent="0.3">
      <c r="A382" s="1" t="str">
        <f t="shared" si="280"/>
        <v>LP_BackNwayGenerator_01</v>
      </c>
      <c r="B382" s="1" t="s">
        <v>180</v>
      </c>
      <c r="C382" s="1" t="str">
        <f>IF(ISERROR(VLOOKUP(B382,AffectorValueTable!$A:$A,1,0)),"어펙터밸류없음","")</f>
        <v/>
      </c>
      <c r="D382" s="1">
        <v>1</v>
      </c>
      <c r="E382" s="1" t="str">
        <f>VLOOKUP($B382,AffectorValueTable!$1:$1048576,MATCH(AffectorValueTable!$B$1,AffectorValueTable!$1:$1,0),0)</f>
        <v>BackNwayGenerator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N382" s="1">
        <v>1</v>
      </c>
      <c r="O382" s="7">
        <f t="shared" ca="1" si="250"/>
        <v>1</v>
      </c>
      <c r="S382" s="7" t="str">
        <f t="shared" ca="1" si="286"/>
        <v/>
      </c>
    </row>
    <row r="383" spans="1:19" x14ac:dyDescent="0.3">
      <c r="A383" s="1" t="str">
        <f t="shared" si="280"/>
        <v>LP_BackNwayGenerator_02</v>
      </c>
      <c r="B383" s="1" t="s">
        <v>180</v>
      </c>
      <c r="C383" s="1" t="str">
        <f>IF(ISERROR(VLOOKUP(B383,AffectorValueTable!$A:$A,1,0)),"어펙터밸류없음","")</f>
        <v/>
      </c>
      <c r="D383" s="1">
        <v>2</v>
      </c>
      <c r="E383" s="1" t="str">
        <f>VLOOKUP($B383,AffectorValueTable!$1:$1048576,MATCH(AffectorValueTable!$B$1,AffectorValueTable!$1:$1,0),0)</f>
        <v>BackNwayGenerator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N383" s="1">
        <v>2</v>
      </c>
      <c r="O383" s="7">
        <f t="shared" ca="1" si="250"/>
        <v>2</v>
      </c>
      <c r="S383" s="7" t="str">
        <f t="shared" ca="1" si="286"/>
        <v/>
      </c>
    </row>
    <row r="384" spans="1:19" x14ac:dyDescent="0.3">
      <c r="A384" s="1" t="str">
        <f t="shared" si="280"/>
        <v>LP_Repeat_01</v>
      </c>
      <c r="B384" s="1" t="s">
        <v>181</v>
      </c>
      <c r="C384" s="1" t="str">
        <f>IF(ISERROR(VLOOKUP(B384,AffectorValueTable!$A:$A,1,0)),"어펙터밸류없음","")</f>
        <v/>
      </c>
      <c r="D384" s="1">
        <v>1</v>
      </c>
      <c r="E384" s="1" t="str">
        <f>VLOOKUP($B384,AffectorValueTable!$1:$1048576,MATCH(AffectorValueTable!$B$1,AffectorValueTable!$1:$1,0),0)</f>
        <v>RepeatHitObject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J384" s="1">
        <v>0.3</v>
      </c>
      <c r="N384" s="1">
        <v>1</v>
      </c>
      <c r="O384" s="7">
        <f t="shared" ca="1" si="250"/>
        <v>1</v>
      </c>
      <c r="S384" s="7" t="str">
        <f t="shared" ca="1" si="286"/>
        <v/>
      </c>
    </row>
    <row r="385" spans="1:19" x14ac:dyDescent="0.3">
      <c r="A385" s="1" t="str">
        <f t="shared" si="280"/>
        <v>LP_Repeat_02</v>
      </c>
      <c r="B385" s="1" t="s">
        <v>181</v>
      </c>
      <c r="C385" s="1" t="str">
        <f>IF(ISERROR(VLOOKUP(B385,AffectorValueTable!$A:$A,1,0)),"어펙터밸류없음","")</f>
        <v/>
      </c>
      <c r="D385" s="1">
        <v>2</v>
      </c>
      <c r="E385" s="1" t="str">
        <f>VLOOKUP($B385,AffectorValueTable!$1:$1048576,MATCH(AffectorValueTable!$B$1,AffectorValueTable!$1:$1,0),0)</f>
        <v>RepeatHitObject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J385" s="1">
        <v>0.3</v>
      </c>
      <c r="N385" s="1">
        <v>2</v>
      </c>
      <c r="O385" s="7">
        <f t="shared" ca="1" si="250"/>
        <v>2</v>
      </c>
      <c r="S385" s="7" t="str">
        <f t="shared" ca="1" si="286"/>
        <v/>
      </c>
    </row>
    <row r="386" spans="1:19" x14ac:dyDescent="0.3">
      <c r="A386" s="1" t="str">
        <f t="shared" si="280"/>
        <v>LP_HealOnKill_01</v>
      </c>
      <c r="B386" s="1" t="s">
        <v>269</v>
      </c>
      <c r="C386" s="1" t="str">
        <f>IF(ISERROR(VLOOKUP(B386,AffectorValueTable!$A:$A,1,0)),"어펙터밸류없음","")</f>
        <v/>
      </c>
      <c r="D386" s="1">
        <v>1</v>
      </c>
      <c r="E386" s="1" t="str">
        <f>VLOOKUP($B386,AffectorValueTable!$1:$1048576,MATCH(AffectorValueTable!$B$1,AffectorValueTable!$1:$1,0),0)</f>
        <v>Vampire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K386" s="1">
        <f t="shared" ref="K386:K399" si="299">J179</f>
        <v>0.15</v>
      </c>
      <c r="O386" s="7" t="str">
        <f t="shared" ref="O386" ca="1" si="300">IF(NOT(ISBLANK(N386)),N386,
IF(ISBLANK(M386),"",
VLOOKUP(M386,OFFSET(INDIRECT("$A:$B"),0,MATCH(M$1&amp;"_Verify",INDIRECT("$1:$1"),0)-1),2,0)
))</f>
        <v/>
      </c>
      <c r="S386" s="7" t="str">
        <f t="shared" ca="1" si="286"/>
        <v/>
      </c>
    </row>
    <row r="387" spans="1:19" x14ac:dyDescent="0.3">
      <c r="A387" s="1" t="str">
        <f t="shared" si="280"/>
        <v>LP_HealOnKill_02</v>
      </c>
      <c r="B387" s="1" t="s">
        <v>269</v>
      </c>
      <c r="C387" s="1" t="str">
        <f>IF(ISERROR(VLOOKUP(B387,AffectorValueTable!$A:$A,1,0)),"어펙터밸류없음","")</f>
        <v/>
      </c>
      <c r="D387" s="1">
        <v>2</v>
      </c>
      <c r="E387" s="1" t="str">
        <f>VLOOKUP($B387,AffectorValueTable!$1:$1048576,MATCH(AffectorValueTable!$B$1,AffectorValueTable!$1:$1,0),0)</f>
        <v>Vampire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K387" s="1">
        <f t="shared" si="299"/>
        <v>0.315</v>
      </c>
      <c r="O387" s="7" t="str">
        <f t="shared" ca="1" si="250"/>
        <v/>
      </c>
      <c r="S387" s="7" t="str">
        <f t="shared" ca="1" si="286"/>
        <v/>
      </c>
    </row>
    <row r="388" spans="1:19" x14ac:dyDescent="0.3">
      <c r="A388" s="1" t="str">
        <f t="shared" ref="A388:A390" si="301">B388&amp;"_"&amp;TEXT(D388,"00")</f>
        <v>LP_HealOnKill_03</v>
      </c>
      <c r="B388" s="1" t="s">
        <v>269</v>
      </c>
      <c r="C388" s="1" t="str">
        <f>IF(ISERROR(VLOOKUP(B388,AffectorValueTable!$A:$A,1,0)),"어펙터밸류없음","")</f>
        <v/>
      </c>
      <c r="D388" s="1">
        <v>3</v>
      </c>
      <c r="E388" s="1" t="str">
        <f>VLOOKUP($B388,AffectorValueTable!$1:$1048576,MATCH(AffectorValueTable!$B$1,AffectorValueTable!$1:$1,0),0)</f>
        <v>Vampire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K388" s="1">
        <f t="shared" si="299"/>
        <v>0.49500000000000005</v>
      </c>
      <c r="O388" s="7" t="str">
        <f t="shared" ref="O388:O390" ca="1" si="302">IF(NOT(ISBLANK(N388)),N388,
IF(ISBLANK(M388),"",
VLOOKUP(M388,OFFSET(INDIRECT("$A:$B"),0,MATCH(M$1&amp;"_Verify",INDIRECT("$1:$1"),0)-1),2,0)
))</f>
        <v/>
      </c>
      <c r="S388" s="7" t="str">
        <f t="shared" ref="S388:S390" ca="1" si="303">IF(NOT(ISBLANK(R388)),R388,
IF(ISBLANK(Q388),"",
VLOOKUP(Q388,OFFSET(INDIRECT("$A:$B"),0,MATCH(Q$1&amp;"_Verify",INDIRECT("$1:$1"),0)-1),2,0)
))</f>
        <v/>
      </c>
    </row>
    <row r="389" spans="1:19" x14ac:dyDescent="0.3">
      <c r="A389" s="1" t="str">
        <f t="shared" si="301"/>
        <v>LP_HealOnKill_04</v>
      </c>
      <c r="B389" s="1" t="s">
        <v>269</v>
      </c>
      <c r="C389" s="1" t="str">
        <f>IF(ISERROR(VLOOKUP(B389,AffectorValueTable!$A:$A,1,0)),"어펙터밸류없음","")</f>
        <v/>
      </c>
      <c r="D389" s="1">
        <v>4</v>
      </c>
      <c r="E389" s="1" t="str">
        <f>VLOOKUP($B389,AffectorValueTable!$1:$1048576,MATCH(AffectorValueTable!$B$1,AffectorValueTable!$1:$1,0),0)</f>
        <v>Vampire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K389" s="1">
        <f t="shared" si="299"/>
        <v>0.69</v>
      </c>
      <c r="O389" s="7" t="str">
        <f t="shared" ca="1" si="302"/>
        <v/>
      </c>
      <c r="S389" s="7" t="str">
        <f t="shared" ca="1" si="303"/>
        <v/>
      </c>
    </row>
    <row r="390" spans="1:19" x14ac:dyDescent="0.3">
      <c r="A390" s="1" t="str">
        <f t="shared" si="301"/>
        <v>LP_HealOnKill_05</v>
      </c>
      <c r="B390" s="1" t="s">
        <v>269</v>
      </c>
      <c r="C390" s="1" t="str">
        <f>IF(ISERROR(VLOOKUP(B390,AffectorValueTable!$A:$A,1,0)),"어펙터밸류없음","")</f>
        <v/>
      </c>
      <c r="D390" s="1">
        <v>5</v>
      </c>
      <c r="E390" s="1" t="str">
        <f>VLOOKUP($B390,AffectorValueTable!$1:$1048576,MATCH(AffectorValueTable!$B$1,AffectorValueTable!$1:$1,0),0)</f>
        <v>Vampire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K390" s="1">
        <f t="shared" si="299"/>
        <v>0.89999999999999991</v>
      </c>
      <c r="O390" s="7" t="str">
        <f t="shared" ca="1" si="302"/>
        <v/>
      </c>
      <c r="S390" s="7" t="str">
        <f t="shared" ca="1" si="303"/>
        <v/>
      </c>
    </row>
    <row r="391" spans="1:19" x14ac:dyDescent="0.3">
      <c r="A391" s="1" t="str">
        <f t="shared" ref="A391:A394" si="304">B391&amp;"_"&amp;TEXT(D391,"00")</f>
        <v>LP_HealOnKill_06</v>
      </c>
      <c r="B391" s="1" t="s">
        <v>269</v>
      </c>
      <c r="C391" s="1" t="str">
        <f>IF(ISERROR(VLOOKUP(B391,AffectorValueTable!$A:$A,1,0)),"어펙터밸류없음","")</f>
        <v/>
      </c>
      <c r="D391" s="1">
        <v>6</v>
      </c>
      <c r="E391" s="1" t="str">
        <f>VLOOKUP($B391,AffectorValueTable!$1:$1048576,MATCH(AffectorValueTable!$B$1,AffectorValueTable!$1:$1,0),0)</f>
        <v>Vampire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K391" s="1">
        <f t="shared" si="299"/>
        <v>1.125</v>
      </c>
      <c r="O391" s="7" t="str">
        <f t="shared" ref="O391:O394" ca="1" si="305">IF(NOT(ISBLANK(N391)),N391,
IF(ISBLANK(M391),"",
VLOOKUP(M391,OFFSET(INDIRECT("$A:$B"),0,MATCH(M$1&amp;"_Verify",INDIRECT("$1:$1"),0)-1),2,0)
))</f>
        <v/>
      </c>
      <c r="S391" s="7" t="str">
        <f t="shared" ref="S391:S394" ca="1" si="306">IF(NOT(ISBLANK(R391)),R391,
IF(ISBLANK(Q391),"",
VLOOKUP(Q391,OFFSET(INDIRECT("$A:$B"),0,MATCH(Q$1&amp;"_Verify",INDIRECT("$1:$1"),0)-1),2,0)
))</f>
        <v/>
      </c>
    </row>
    <row r="392" spans="1:19" x14ac:dyDescent="0.3">
      <c r="A392" s="1" t="str">
        <f t="shared" si="304"/>
        <v>LP_HealOnKill_07</v>
      </c>
      <c r="B392" s="1" t="s">
        <v>269</v>
      </c>
      <c r="C392" s="1" t="str">
        <f>IF(ISERROR(VLOOKUP(B392,AffectorValueTable!$A:$A,1,0)),"어펙터밸류없음","")</f>
        <v/>
      </c>
      <c r="D392" s="1">
        <v>7</v>
      </c>
      <c r="E392" s="1" t="str">
        <f>VLOOKUP($B392,AffectorValueTable!$1:$1048576,MATCH(AffectorValueTable!$B$1,AffectorValueTable!$1:$1,0),0)</f>
        <v>Vampire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K392" s="1">
        <f t="shared" si="299"/>
        <v>1.3650000000000002</v>
      </c>
      <c r="O392" s="7" t="str">
        <f t="shared" ca="1" si="305"/>
        <v/>
      </c>
      <c r="S392" s="7" t="str">
        <f t="shared" ca="1" si="306"/>
        <v/>
      </c>
    </row>
    <row r="393" spans="1:19" x14ac:dyDescent="0.3">
      <c r="A393" s="1" t="str">
        <f t="shared" si="304"/>
        <v>LP_HealOnKill_08</v>
      </c>
      <c r="B393" s="1" t="s">
        <v>269</v>
      </c>
      <c r="C393" s="1" t="str">
        <f>IF(ISERROR(VLOOKUP(B393,AffectorValueTable!$A:$A,1,0)),"어펙터밸류없음","")</f>
        <v/>
      </c>
      <c r="D393" s="1">
        <v>8</v>
      </c>
      <c r="E393" s="1" t="str">
        <f>VLOOKUP($B393,AffectorValueTable!$1:$1048576,MATCH(AffectorValueTable!$B$1,AffectorValueTable!$1:$1,0),0)</f>
        <v>Vampire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K393" s="1">
        <f t="shared" si="299"/>
        <v>1.62</v>
      </c>
      <c r="O393" s="7" t="str">
        <f t="shared" ca="1" si="305"/>
        <v/>
      </c>
      <c r="S393" s="7" t="str">
        <f t="shared" ca="1" si="306"/>
        <v/>
      </c>
    </row>
    <row r="394" spans="1:19" x14ac:dyDescent="0.3">
      <c r="A394" s="1" t="str">
        <f t="shared" si="304"/>
        <v>LP_HealOnKill_09</v>
      </c>
      <c r="B394" s="1" t="s">
        <v>269</v>
      </c>
      <c r="C394" s="1" t="str">
        <f>IF(ISERROR(VLOOKUP(B394,AffectorValueTable!$A:$A,1,0)),"어펙터밸류없음","")</f>
        <v/>
      </c>
      <c r="D394" s="1">
        <v>9</v>
      </c>
      <c r="E394" s="1" t="str">
        <f>VLOOKUP($B394,AffectorValueTable!$1:$1048576,MATCH(AffectorValueTable!$B$1,AffectorValueTable!$1:$1,0),0)</f>
        <v>Vampire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K394" s="1">
        <f t="shared" si="299"/>
        <v>1.89</v>
      </c>
      <c r="O394" s="7" t="str">
        <f t="shared" ca="1" si="305"/>
        <v/>
      </c>
      <c r="S394" s="7" t="str">
        <f t="shared" ca="1" si="306"/>
        <v/>
      </c>
    </row>
    <row r="395" spans="1:19" x14ac:dyDescent="0.3">
      <c r="A395" s="1" t="str">
        <f t="shared" ref="A395:A424" si="307">B395&amp;"_"&amp;TEXT(D395,"00")</f>
        <v>LP_HealOnKillBetter_01</v>
      </c>
      <c r="B395" s="1" t="s">
        <v>270</v>
      </c>
      <c r="C395" s="1" t="str">
        <f>IF(ISERROR(VLOOKUP(B395,AffectorValueTable!$A:$A,1,0)),"어펙터밸류없음","")</f>
        <v/>
      </c>
      <c r="D395" s="1">
        <v>1</v>
      </c>
      <c r="E395" s="1" t="str">
        <f>VLOOKUP($B395,AffectorValueTable!$1:$1048576,MATCH(AffectorValueTable!$B$1,AffectorValueTable!$1:$1,0),0)</f>
        <v>Vampire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K395" s="1">
        <f t="shared" si="299"/>
        <v>0.25</v>
      </c>
      <c r="O395" s="7" t="str">
        <f t="shared" ref="O395:O438" ca="1" si="308">IF(NOT(ISBLANK(N395)),N395,
IF(ISBLANK(M395),"",
VLOOKUP(M395,OFFSET(INDIRECT("$A:$B"),0,MATCH(M$1&amp;"_Verify",INDIRECT("$1:$1"),0)-1),2,0)
))</f>
        <v/>
      </c>
      <c r="S395" s="7" t="str">
        <f t="shared" ca="1" si="286"/>
        <v/>
      </c>
    </row>
    <row r="396" spans="1:19" x14ac:dyDescent="0.3">
      <c r="A396" s="1" t="str">
        <f t="shared" si="307"/>
        <v>LP_HealOnKillBetter_02</v>
      </c>
      <c r="B396" s="1" t="s">
        <v>270</v>
      </c>
      <c r="C396" s="1" t="str">
        <f>IF(ISERROR(VLOOKUP(B396,AffectorValueTable!$A:$A,1,0)),"어펙터밸류없음","")</f>
        <v/>
      </c>
      <c r="D396" s="1">
        <v>2</v>
      </c>
      <c r="E396" s="1" t="str">
        <f>VLOOKUP($B396,AffectorValueTable!$1:$1048576,MATCH(AffectorValueTable!$B$1,AffectorValueTable!$1:$1,0),0)</f>
        <v>Vampire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K396" s="1">
        <f t="shared" si="299"/>
        <v>0.52500000000000002</v>
      </c>
      <c r="O396" s="7" t="str">
        <f t="shared" ca="1" si="308"/>
        <v/>
      </c>
      <c r="S396" s="7" t="str">
        <f t="shared" ca="1" si="286"/>
        <v/>
      </c>
    </row>
    <row r="397" spans="1:19" x14ac:dyDescent="0.3">
      <c r="A397" s="1" t="str">
        <f t="shared" ref="A397:A410" si="309">B397&amp;"_"&amp;TEXT(D397,"00")</f>
        <v>LP_HealOnKillBetter_03</v>
      </c>
      <c r="B397" s="1" t="s">
        <v>270</v>
      </c>
      <c r="C397" s="1" t="str">
        <f>IF(ISERROR(VLOOKUP(B397,AffectorValueTable!$A:$A,1,0)),"어펙터밸류없음","")</f>
        <v/>
      </c>
      <c r="D397" s="1">
        <v>3</v>
      </c>
      <c r="E397" s="1" t="str">
        <f>VLOOKUP($B397,AffectorValueTable!$1:$1048576,MATCH(AffectorValueTable!$B$1,AffectorValueTable!$1:$1,0),0)</f>
        <v>Vampire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K397" s="1">
        <f t="shared" si="299"/>
        <v>0.82500000000000007</v>
      </c>
      <c r="O397" s="7" t="str">
        <f t="shared" ref="O397:O410" ca="1" si="310">IF(NOT(ISBLANK(N397)),N397,
IF(ISBLANK(M397),"",
VLOOKUP(M397,OFFSET(INDIRECT("$A:$B"),0,MATCH(M$1&amp;"_Verify",INDIRECT("$1:$1"),0)-1),2,0)
))</f>
        <v/>
      </c>
      <c r="S397" s="7" t="str">
        <f t="shared" ref="S397:S410" ca="1" si="311">IF(NOT(ISBLANK(R397)),R397,
IF(ISBLANK(Q397),"",
VLOOKUP(Q397,OFFSET(INDIRECT("$A:$B"),0,MATCH(Q$1&amp;"_Verify",INDIRECT("$1:$1"),0)-1),2,0)
))</f>
        <v/>
      </c>
    </row>
    <row r="398" spans="1:19" x14ac:dyDescent="0.3">
      <c r="A398" s="1" t="str">
        <f t="shared" si="309"/>
        <v>LP_HealOnKillBetter_04</v>
      </c>
      <c r="B398" s="1" t="s">
        <v>270</v>
      </c>
      <c r="C398" s="1" t="str">
        <f>IF(ISERROR(VLOOKUP(B398,AffectorValueTable!$A:$A,1,0)),"어펙터밸류없음","")</f>
        <v/>
      </c>
      <c r="D398" s="1">
        <v>4</v>
      </c>
      <c r="E398" s="1" t="str">
        <f>VLOOKUP($B398,AffectorValueTable!$1:$1048576,MATCH(AffectorValueTable!$B$1,AffectorValueTable!$1:$1,0),0)</f>
        <v>Vampire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K398" s="1">
        <f t="shared" si="299"/>
        <v>1.1499999999999999</v>
      </c>
      <c r="O398" s="7" t="str">
        <f t="shared" ca="1" si="310"/>
        <v/>
      </c>
      <c r="S398" s="7" t="str">
        <f t="shared" ca="1" si="311"/>
        <v/>
      </c>
    </row>
    <row r="399" spans="1:19" x14ac:dyDescent="0.3">
      <c r="A399" s="1" t="str">
        <f t="shared" si="309"/>
        <v>LP_HealOnKillBetter_05</v>
      </c>
      <c r="B399" s="1" t="s">
        <v>270</v>
      </c>
      <c r="C399" s="1" t="str">
        <f>IF(ISERROR(VLOOKUP(B399,AffectorValueTable!$A:$A,1,0)),"어펙터밸류없음","")</f>
        <v/>
      </c>
      <c r="D399" s="1">
        <v>5</v>
      </c>
      <c r="E399" s="1" t="str">
        <f>VLOOKUP($B399,AffectorValueTable!$1:$1048576,MATCH(AffectorValueTable!$B$1,AffectorValueTable!$1:$1,0),0)</f>
        <v>Vampire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K399" s="1">
        <f t="shared" si="299"/>
        <v>1.5</v>
      </c>
      <c r="O399" s="7" t="str">
        <f t="shared" ca="1" si="310"/>
        <v/>
      </c>
      <c r="S399" s="7" t="str">
        <f t="shared" ca="1" si="311"/>
        <v/>
      </c>
    </row>
    <row r="400" spans="1:19" x14ac:dyDescent="0.3">
      <c r="A400" s="1" t="str">
        <f t="shared" si="309"/>
        <v>LP_HealOnCrit_01</v>
      </c>
      <c r="B400" s="1" t="s">
        <v>934</v>
      </c>
      <c r="C400" s="1" t="str">
        <f>IF(ISERROR(VLOOKUP(B400,AffectorValueTable!$A:$A,1,0)),"어펙터밸류없음","")</f>
        <v/>
      </c>
      <c r="D400" s="1">
        <v>1</v>
      </c>
      <c r="E400" s="1" t="str">
        <f>VLOOKUP($B400,AffectorValueTable!$1:$1048576,MATCH(AffectorValueTable!$B$1,AffectorValueTable!$1:$1,0),0)</f>
        <v>Vampire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>J179</f>
        <v>0.15</v>
      </c>
      <c r="O400" s="7" t="str">
        <f t="shared" ca="1" si="310"/>
        <v/>
      </c>
      <c r="S400" s="7" t="str">
        <f t="shared" ca="1" si="311"/>
        <v/>
      </c>
    </row>
    <row r="401" spans="1:21" x14ac:dyDescent="0.3">
      <c r="A401" s="1" t="str">
        <f t="shared" si="309"/>
        <v>LP_HealOnCrit_02</v>
      </c>
      <c r="B401" s="1" t="s">
        <v>934</v>
      </c>
      <c r="C401" s="1" t="str">
        <f>IF(ISERROR(VLOOKUP(B401,AffectorValueTable!$A:$A,1,0)),"어펙터밸류없음","")</f>
        <v/>
      </c>
      <c r="D401" s="1">
        <v>2</v>
      </c>
      <c r="E401" s="1" t="str">
        <f>VLOOKUP($B401,AffectorValueTable!$1:$1048576,MATCH(AffectorValueTable!$B$1,AffectorValueTable!$1:$1,0),0)</f>
        <v>Vampire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ref="J401:J413" si="312">J180</f>
        <v>0.315</v>
      </c>
      <c r="O401" s="7" t="str">
        <f t="shared" ca="1" si="310"/>
        <v/>
      </c>
      <c r="S401" s="7" t="str">
        <f t="shared" ca="1" si="311"/>
        <v/>
      </c>
    </row>
    <row r="402" spans="1:21" x14ac:dyDescent="0.3">
      <c r="A402" s="1" t="str">
        <f t="shared" si="309"/>
        <v>LP_HealOnCrit_03</v>
      </c>
      <c r="B402" s="1" t="s">
        <v>934</v>
      </c>
      <c r="C402" s="1" t="str">
        <f>IF(ISERROR(VLOOKUP(B402,AffectorValueTable!$A:$A,1,0)),"어펙터밸류없음","")</f>
        <v/>
      </c>
      <c r="D402" s="1">
        <v>3</v>
      </c>
      <c r="E402" s="1" t="str">
        <f>VLOOKUP($B402,AffectorValueTable!$1:$1048576,MATCH(AffectorValueTable!$B$1,AffectorValueTable!$1:$1,0),0)</f>
        <v>Vampire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312"/>
        <v>0.49500000000000005</v>
      </c>
      <c r="O402" s="7" t="str">
        <f t="shared" ca="1" si="310"/>
        <v/>
      </c>
      <c r="S402" s="7" t="str">
        <f t="shared" ca="1" si="311"/>
        <v/>
      </c>
    </row>
    <row r="403" spans="1:21" x14ac:dyDescent="0.3">
      <c r="A403" s="1" t="str">
        <f t="shared" si="309"/>
        <v>LP_HealOnCrit_04</v>
      </c>
      <c r="B403" s="1" t="s">
        <v>934</v>
      </c>
      <c r="C403" s="1" t="str">
        <f>IF(ISERROR(VLOOKUP(B403,AffectorValueTable!$A:$A,1,0)),"어펙터밸류없음","")</f>
        <v/>
      </c>
      <c r="D403" s="1">
        <v>4</v>
      </c>
      <c r="E403" s="1" t="str">
        <f>VLOOKUP($B403,AffectorValueTable!$1:$1048576,MATCH(AffectorValueTable!$B$1,AffectorValueTable!$1:$1,0),0)</f>
        <v>Vampire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312"/>
        <v>0.69</v>
      </c>
      <c r="O403" s="7" t="str">
        <f t="shared" ca="1" si="310"/>
        <v/>
      </c>
      <c r="S403" s="7" t="str">
        <f t="shared" ca="1" si="311"/>
        <v/>
      </c>
    </row>
    <row r="404" spans="1:21" x14ac:dyDescent="0.3">
      <c r="A404" s="1" t="str">
        <f t="shared" si="309"/>
        <v>LP_HealOnCrit_05</v>
      </c>
      <c r="B404" s="1" t="s">
        <v>934</v>
      </c>
      <c r="C404" s="1" t="str">
        <f>IF(ISERROR(VLOOKUP(B404,AffectorValueTable!$A:$A,1,0)),"어펙터밸류없음","")</f>
        <v/>
      </c>
      <c r="D404" s="1">
        <v>5</v>
      </c>
      <c r="E404" s="1" t="str">
        <f>VLOOKUP($B404,AffectorValueTable!$1:$1048576,MATCH(AffectorValueTable!$B$1,AffectorValueTable!$1:$1,0),0)</f>
        <v>Vampire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J404" s="1">
        <f t="shared" si="312"/>
        <v>0.89999999999999991</v>
      </c>
      <c r="O404" s="7" t="str">
        <f t="shared" ca="1" si="310"/>
        <v/>
      </c>
      <c r="S404" s="7" t="str">
        <f t="shared" ca="1" si="311"/>
        <v/>
      </c>
    </row>
    <row r="405" spans="1:21" x14ac:dyDescent="0.3">
      <c r="A405" s="1" t="str">
        <f t="shared" si="309"/>
        <v>LP_HealOnCrit_06</v>
      </c>
      <c r="B405" s="1" t="s">
        <v>934</v>
      </c>
      <c r="C405" s="1" t="str">
        <f>IF(ISERROR(VLOOKUP(B405,AffectorValueTable!$A:$A,1,0)),"어펙터밸류없음","")</f>
        <v/>
      </c>
      <c r="D405" s="1">
        <v>6</v>
      </c>
      <c r="E405" s="1" t="str">
        <f>VLOOKUP($B405,AffectorValueTable!$1:$1048576,MATCH(AffectorValueTable!$B$1,AffectorValueTable!$1:$1,0),0)</f>
        <v>Vampire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J405" s="1">
        <f t="shared" si="312"/>
        <v>1.125</v>
      </c>
      <c r="O405" s="7" t="str">
        <f t="shared" ca="1" si="310"/>
        <v/>
      </c>
      <c r="S405" s="7" t="str">
        <f t="shared" ca="1" si="311"/>
        <v/>
      </c>
    </row>
    <row r="406" spans="1:21" x14ac:dyDescent="0.3">
      <c r="A406" s="1" t="str">
        <f t="shared" si="309"/>
        <v>LP_HealOnCrit_07</v>
      </c>
      <c r="B406" s="1" t="s">
        <v>934</v>
      </c>
      <c r="C406" s="1" t="str">
        <f>IF(ISERROR(VLOOKUP(B406,AffectorValueTable!$A:$A,1,0)),"어펙터밸류없음","")</f>
        <v/>
      </c>
      <c r="D406" s="1">
        <v>7</v>
      </c>
      <c r="E406" s="1" t="str">
        <f>VLOOKUP($B406,AffectorValueTable!$1:$1048576,MATCH(AffectorValueTable!$B$1,AffectorValueTable!$1:$1,0),0)</f>
        <v>Vampire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J406" s="1">
        <f t="shared" si="312"/>
        <v>1.3650000000000002</v>
      </c>
      <c r="O406" s="7" t="str">
        <f t="shared" ca="1" si="310"/>
        <v/>
      </c>
      <c r="S406" s="7" t="str">
        <f t="shared" ca="1" si="311"/>
        <v/>
      </c>
    </row>
    <row r="407" spans="1:21" x14ac:dyDescent="0.3">
      <c r="A407" s="1" t="str">
        <f t="shared" si="309"/>
        <v>LP_HealOnCrit_08</v>
      </c>
      <c r="B407" s="1" t="s">
        <v>934</v>
      </c>
      <c r="C407" s="1" t="str">
        <f>IF(ISERROR(VLOOKUP(B407,AffectorValueTable!$A:$A,1,0)),"어펙터밸류없음","")</f>
        <v/>
      </c>
      <c r="D407" s="1">
        <v>8</v>
      </c>
      <c r="E407" s="1" t="str">
        <f>VLOOKUP($B407,AffectorValueTable!$1:$1048576,MATCH(AffectorValueTable!$B$1,AffectorValueTable!$1:$1,0),0)</f>
        <v>Vampire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J407" s="1">
        <f t="shared" si="312"/>
        <v>1.62</v>
      </c>
      <c r="O407" s="7" t="str">
        <f t="shared" ca="1" si="310"/>
        <v/>
      </c>
      <c r="S407" s="7" t="str">
        <f t="shared" ca="1" si="311"/>
        <v/>
      </c>
    </row>
    <row r="408" spans="1:21" x14ac:dyDescent="0.3">
      <c r="A408" s="1" t="str">
        <f t="shared" si="309"/>
        <v>LP_HealOnCrit_09</v>
      </c>
      <c r="B408" s="1" t="s">
        <v>934</v>
      </c>
      <c r="C408" s="1" t="str">
        <f>IF(ISERROR(VLOOKUP(B408,AffectorValueTable!$A:$A,1,0)),"어펙터밸류없음","")</f>
        <v/>
      </c>
      <c r="D408" s="1">
        <v>9</v>
      </c>
      <c r="E408" s="1" t="str">
        <f>VLOOKUP($B408,AffectorValueTable!$1:$1048576,MATCH(AffectorValueTable!$B$1,AffectorValueTable!$1:$1,0),0)</f>
        <v>Vampire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J408" s="1">
        <f t="shared" si="312"/>
        <v>1.89</v>
      </c>
      <c r="O408" s="7" t="str">
        <f t="shared" ca="1" si="310"/>
        <v/>
      </c>
      <c r="S408" s="7" t="str">
        <f t="shared" ca="1" si="311"/>
        <v/>
      </c>
    </row>
    <row r="409" spans="1:21" x14ac:dyDescent="0.3">
      <c r="A409" s="1" t="str">
        <f t="shared" si="309"/>
        <v>LP_HealOnCritBetter_01</v>
      </c>
      <c r="B409" s="1" t="s">
        <v>935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Vampire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I409" s="1">
        <v>-1</v>
      </c>
      <c r="J409" s="1">
        <f t="shared" si="312"/>
        <v>0.25</v>
      </c>
      <c r="O409" s="7" t="str">
        <f t="shared" ca="1" si="310"/>
        <v/>
      </c>
      <c r="S409" s="7" t="str">
        <f t="shared" ca="1" si="311"/>
        <v/>
      </c>
    </row>
    <row r="410" spans="1:21" x14ac:dyDescent="0.3">
      <c r="A410" s="1" t="str">
        <f t="shared" si="309"/>
        <v>LP_HealOnCritBetter_02</v>
      </c>
      <c r="B410" s="1" t="s">
        <v>935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Vampire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I410" s="1">
        <v>-1</v>
      </c>
      <c r="J410" s="1">
        <f t="shared" si="312"/>
        <v>0.52500000000000002</v>
      </c>
      <c r="O410" s="7" t="str">
        <f t="shared" ca="1" si="310"/>
        <v/>
      </c>
      <c r="S410" s="7" t="str">
        <f t="shared" ca="1" si="311"/>
        <v/>
      </c>
    </row>
    <row r="411" spans="1:21" x14ac:dyDescent="0.3">
      <c r="A411" s="1" t="str">
        <f t="shared" ref="A411:A413" si="313">B411&amp;"_"&amp;TEXT(D411,"00")</f>
        <v>LP_HealOnCritBetter_03</v>
      </c>
      <c r="B411" s="1" t="s">
        <v>935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Vampire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I411" s="1">
        <v>-1</v>
      </c>
      <c r="J411" s="1">
        <f t="shared" si="312"/>
        <v>0.82500000000000007</v>
      </c>
      <c r="O411" s="7" t="str">
        <f t="shared" ref="O411:O413" ca="1" si="314">IF(NOT(ISBLANK(N411)),N411,
IF(ISBLANK(M411),"",
VLOOKUP(M411,OFFSET(INDIRECT("$A:$B"),0,MATCH(M$1&amp;"_Verify",INDIRECT("$1:$1"),0)-1),2,0)
))</f>
        <v/>
      </c>
      <c r="S411" s="7" t="str">
        <f t="shared" ref="S411:S413" ca="1" si="315">IF(NOT(ISBLANK(R411)),R411,
IF(ISBLANK(Q411),"",
VLOOKUP(Q411,OFFSET(INDIRECT("$A:$B"),0,MATCH(Q$1&amp;"_Verify",INDIRECT("$1:$1"),0)-1),2,0)
))</f>
        <v/>
      </c>
    </row>
    <row r="412" spans="1:21" x14ac:dyDescent="0.3">
      <c r="A412" s="1" t="str">
        <f t="shared" si="313"/>
        <v>LP_HealOnCritBetter_04</v>
      </c>
      <c r="B412" s="1" t="s">
        <v>935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Vampire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I412" s="1">
        <v>-1</v>
      </c>
      <c r="J412" s="1">
        <f t="shared" si="312"/>
        <v>1.1499999999999999</v>
      </c>
      <c r="O412" s="7" t="str">
        <f t="shared" ca="1" si="314"/>
        <v/>
      </c>
      <c r="S412" s="7" t="str">
        <f t="shared" ca="1" si="315"/>
        <v/>
      </c>
    </row>
    <row r="413" spans="1:21" x14ac:dyDescent="0.3">
      <c r="A413" s="1" t="str">
        <f t="shared" si="313"/>
        <v>LP_HealOnCritBetter_05</v>
      </c>
      <c r="B413" s="1" t="s">
        <v>935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Vampire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I413" s="1">
        <v>-1</v>
      </c>
      <c r="J413" s="1">
        <f t="shared" si="312"/>
        <v>1.5</v>
      </c>
      <c r="O413" s="7" t="str">
        <f t="shared" ca="1" si="314"/>
        <v/>
      </c>
      <c r="S413" s="7" t="str">
        <f t="shared" ca="1" si="315"/>
        <v/>
      </c>
    </row>
    <row r="414" spans="1:21" x14ac:dyDescent="0.3">
      <c r="A414" s="1" t="str">
        <f t="shared" si="307"/>
        <v>LP_AtkSpeedUpOnEncounter_01</v>
      </c>
      <c r="B414" s="1" t="s">
        <v>295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CallAffectorValue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I414" s="1">
        <v>-1</v>
      </c>
      <c r="O414" s="7" t="str">
        <f t="shared" ca="1" si="308"/>
        <v/>
      </c>
      <c r="Q414" s="1" t="s">
        <v>296</v>
      </c>
      <c r="S414" s="7">
        <f t="shared" ref="S414:S465" ca="1" si="316">IF(NOT(ISBLANK(R414)),R414,
IF(ISBLANK(Q414),"",
VLOOKUP(Q414,OFFSET(INDIRECT("$A:$B"),0,MATCH(Q$1&amp;"_Verify",INDIRECT("$1:$1"),0)-1),2,0)
))</f>
        <v>1</v>
      </c>
      <c r="U414" s="1" t="s">
        <v>297</v>
      </c>
    </row>
    <row r="415" spans="1:21" x14ac:dyDescent="0.3">
      <c r="A415" s="1" t="str">
        <f t="shared" si="307"/>
        <v>LP_AtkSpeedUpOnEncounter_02</v>
      </c>
      <c r="B415" s="1" t="s">
        <v>295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CallAffectorValue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I415" s="1">
        <v>-1</v>
      </c>
      <c r="O415" s="7" t="str">
        <f t="shared" ca="1" si="308"/>
        <v/>
      </c>
      <c r="Q415" s="1" t="s">
        <v>296</v>
      </c>
      <c r="S415" s="7">
        <f t="shared" ca="1" si="316"/>
        <v>1</v>
      </c>
      <c r="U415" s="1" t="s">
        <v>297</v>
      </c>
    </row>
    <row r="416" spans="1:21" x14ac:dyDescent="0.3">
      <c r="A416" s="1" t="str">
        <f t="shared" ref="A416:A422" si="317">B416&amp;"_"&amp;TEXT(D416,"00")</f>
        <v>LP_AtkSpeedUpOnEncounter_03</v>
      </c>
      <c r="B416" s="1" t="s">
        <v>295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CallAffectorValue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I416" s="1">
        <v>-1</v>
      </c>
      <c r="O416" s="7" t="str">
        <f t="shared" ref="O416:O422" ca="1" si="318">IF(NOT(ISBLANK(N416)),N416,
IF(ISBLANK(M416),"",
VLOOKUP(M416,OFFSET(INDIRECT("$A:$B"),0,MATCH(M$1&amp;"_Verify",INDIRECT("$1:$1"),0)-1),2,0)
))</f>
        <v/>
      </c>
      <c r="Q416" s="1" t="s">
        <v>296</v>
      </c>
      <c r="S416" s="7">
        <f t="shared" ca="1" si="316"/>
        <v>1</v>
      </c>
      <c r="U416" s="1" t="s">
        <v>297</v>
      </c>
    </row>
    <row r="417" spans="1:23" x14ac:dyDescent="0.3">
      <c r="A417" s="1" t="str">
        <f t="shared" si="317"/>
        <v>LP_AtkSpeedUpOnEncounter_04</v>
      </c>
      <c r="B417" s="1" t="s">
        <v>295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CallAffectorValue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I417" s="1">
        <v>-1</v>
      </c>
      <c r="O417" s="7" t="str">
        <f t="shared" ca="1" si="318"/>
        <v/>
      </c>
      <c r="Q417" s="1" t="s">
        <v>296</v>
      </c>
      <c r="S417" s="7">
        <f t="shared" ca="1" si="316"/>
        <v>1</v>
      </c>
      <c r="U417" s="1" t="s">
        <v>297</v>
      </c>
    </row>
    <row r="418" spans="1:23" x14ac:dyDescent="0.3">
      <c r="A418" s="1" t="str">
        <f t="shared" si="317"/>
        <v>LP_AtkSpeedUpOnEncounter_05</v>
      </c>
      <c r="B418" s="1" t="s">
        <v>295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CallAffectorValue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I418" s="1">
        <v>-1</v>
      </c>
      <c r="O418" s="7" t="str">
        <f t="shared" ca="1" si="318"/>
        <v/>
      </c>
      <c r="Q418" s="1" t="s">
        <v>296</v>
      </c>
      <c r="S418" s="7">
        <f t="shared" ca="1" si="316"/>
        <v>1</v>
      </c>
      <c r="U418" s="1" t="s">
        <v>297</v>
      </c>
    </row>
    <row r="419" spans="1:23" x14ac:dyDescent="0.3">
      <c r="A419" s="1" t="str">
        <f t="shared" si="317"/>
        <v>LP_AtkSpeedUpOnEncounter_06</v>
      </c>
      <c r="B419" s="1" t="s">
        <v>295</v>
      </c>
      <c r="C419" s="1" t="str">
        <f>IF(ISERROR(VLOOKUP(B419,AffectorValueTable!$A:$A,1,0)),"어펙터밸류없음","")</f>
        <v/>
      </c>
      <c r="D419" s="1">
        <v>6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ca="1" si="318"/>
        <v/>
      </c>
      <c r="Q419" s="1" t="s">
        <v>296</v>
      </c>
      <c r="S419" s="7">
        <f t="shared" ca="1" si="316"/>
        <v>1</v>
      </c>
      <c r="U419" s="1" t="s">
        <v>297</v>
      </c>
    </row>
    <row r="420" spans="1:23" x14ac:dyDescent="0.3">
      <c r="A420" s="1" t="str">
        <f t="shared" si="317"/>
        <v>LP_AtkSpeedUpOnEncounter_07</v>
      </c>
      <c r="B420" s="1" t="s">
        <v>295</v>
      </c>
      <c r="C420" s="1" t="str">
        <f>IF(ISERROR(VLOOKUP(B420,AffectorValueTable!$A:$A,1,0)),"어펙터밸류없음","")</f>
        <v/>
      </c>
      <c r="D420" s="1">
        <v>7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318"/>
        <v/>
      </c>
      <c r="Q420" s="1" t="s">
        <v>296</v>
      </c>
      <c r="S420" s="7">
        <f t="shared" ca="1" si="316"/>
        <v>1</v>
      </c>
      <c r="U420" s="1" t="s">
        <v>297</v>
      </c>
    </row>
    <row r="421" spans="1:23" x14ac:dyDescent="0.3">
      <c r="A421" s="1" t="str">
        <f t="shared" si="317"/>
        <v>LP_AtkSpeedUpOnEncounter_08</v>
      </c>
      <c r="B421" s="1" t="s">
        <v>295</v>
      </c>
      <c r="C421" s="1" t="str">
        <f>IF(ISERROR(VLOOKUP(B421,AffectorValueTable!$A:$A,1,0)),"어펙터밸류없음","")</f>
        <v/>
      </c>
      <c r="D421" s="1">
        <v>8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318"/>
        <v/>
      </c>
      <c r="Q421" s="1" t="s">
        <v>296</v>
      </c>
      <c r="S421" s="7">
        <f t="shared" ca="1" si="316"/>
        <v>1</v>
      </c>
      <c r="U421" s="1" t="s">
        <v>297</v>
      </c>
    </row>
    <row r="422" spans="1:23" x14ac:dyDescent="0.3">
      <c r="A422" s="1" t="str">
        <f t="shared" si="317"/>
        <v>LP_AtkSpeedUpOnEncounter_09</v>
      </c>
      <c r="B422" s="1" t="s">
        <v>295</v>
      </c>
      <c r="C422" s="1" t="str">
        <f>IF(ISERROR(VLOOKUP(B422,AffectorValueTable!$A:$A,1,0)),"어펙터밸류없음","")</f>
        <v/>
      </c>
      <c r="D422" s="1">
        <v>9</v>
      </c>
      <c r="E422" s="1" t="str">
        <f>VLOOKUP($B422,AffectorValueTable!$1:$1048576,MATCH(AffectorValueTable!$B$1,AffectorValueTable!$1:$1,0),0)</f>
        <v>CallAffectorValue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-1</v>
      </c>
      <c r="O422" s="7" t="str">
        <f t="shared" ca="1" si="318"/>
        <v/>
      </c>
      <c r="Q422" s="1" t="s">
        <v>296</v>
      </c>
      <c r="S422" s="7">
        <f t="shared" ca="1" si="316"/>
        <v>1</v>
      </c>
      <c r="U422" s="1" t="s">
        <v>297</v>
      </c>
    </row>
    <row r="423" spans="1:23" x14ac:dyDescent="0.3">
      <c r="A423" s="1" t="str">
        <f t="shared" si="307"/>
        <v>LP_AtkSpeedUpOnEncounter_Spd_01</v>
      </c>
      <c r="B423" s="1" t="s">
        <v>292</v>
      </c>
      <c r="C423" s="1" t="str">
        <f>IF(ISERROR(VLOOKUP(B423,AffectorValueTable!$A:$A,1,0)),"어펙터밸류없음","")</f>
        <v/>
      </c>
      <c r="D423" s="1">
        <v>1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4.5</v>
      </c>
      <c r="J423" s="1">
        <f t="shared" ref="J423:J431" si="319">J179*4.5/6*2.5</f>
        <v>0.28125</v>
      </c>
      <c r="M423" s="1" t="s">
        <v>148</v>
      </c>
      <c r="O423" s="7">
        <f t="shared" ca="1" si="308"/>
        <v>3</v>
      </c>
      <c r="R423" s="1">
        <v>1</v>
      </c>
      <c r="S423" s="7">
        <f t="shared" ca="1" si="316"/>
        <v>1</v>
      </c>
      <c r="W423" s="1" t="s">
        <v>364</v>
      </c>
    </row>
    <row r="424" spans="1:23" x14ac:dyDescent="0.3">
      <c r="A424" s="1" t="str">
        <f t="shared" si="307"/>
        <v>LP_AtkSpeedUpOnEncounter_Spd_02</v>
      </c>
      <c r="B424" s="1" t="s">
        <v>292</v>
      </c>
      <c r="C424" s="1" t="str">
        <f>IF(ISERROR(VLOOKUP(B424,AffectorValueTable!$A:$A,1,0)),"어펙터밸류없음","")</f>
        <v/>
      </c>
      <c r="D424" s="1">
        <v>2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5</v>
      </c>
      <c r="J424" s="1">
        <f t="shared" si="319"/>
        <v>0.59062499999999996</v>
      </c>
      <c r="M424" s="1" t="s">
        <v>148</v>
      </c>
      <c r="O424" s="7">
        <f t="shared" ca="1" si="308"/>
        <v>3</v>
      </c>
      <c r="R424" s="1">
        <v>1</v>
      </c>
      <c r="S424" s="7">
        <f t="shared" ca="1" si="316"/>
        <v>1</v>
      </c>
      <c r="W424" s="1" t="s">
        <v>364</v>
      </c>
    </row>
    <row r="425" spans="1:23" x14ac:dyDescent="0.3">
      <c r="A425" s="1" t="str">
        <f t="shared" ref="A425:A431" si="320">B425&amp;"_"&amp;TEXT(D425,"00")</f>
        <v>LP_AtkSpeedUpOnEncounter_Spd_03</v>
      </c>
      <c r="B425" s="1" t="s">
        <v>292</v>
      </c>
      <c r="C425" s="1" t="str">
        <f>IF(ISERROR(VLOOKUP(B425,AffectorValueTable!$A:$A,1,0)),"어펙터밸류없음","")</f>
        <v/>
      </c>
      <c r="D425" s="1">
        <v>3</v>
      </c>
      <c r="E425" s="1" t="str">
        <f>VLOOKUP($B425,AffectorValueTable!$1:$1048576,MATCH(AffectorValueTable!$B$1,AffectorValueTable!$1:$1,0),0)</f>
        <v>ChangeActorStatus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5.5</v>
      </c>
      <c r="J425" s="1">
        <f t="shared" si="319"/>
        <v>0.92812500000000009</v>
      </c>
      <c r="M425" s="1" t="s">
        <v>148</v>
      </c>
      <c r="O425" s="7">
        <f t="shared" ref="O425:O431" ca="1" si="321">IF(NOT(ISBLANK(N425)),N425,
IF(ISBLANK(M425),"",
VLOOKUP(M425,OFFSET(INDIRECT("$A:$B"),0,MATCH(M$1&amp;"_Verify",INDIRECT("$1:$1"),0)-1),2,0)
))</f>
        <v>3</v>
      </c>
      <c r="R425" s="1">
        <v>1</v>
      </c>
      <c r="S425" s="7">
        <f t="shared" ca="1" si="316"/>
        <v>1</v>
      </c>
      <c r="W425" s="1" t="s">
        <v>364</v>
      </c>
    </row>
    <row r="426" spans="1:23" x14ac:dyDescent="0.3">
      <c r="A426" s="1" t="str">
        <f t="shared" si="320"/>
        <v>LP_AtkSpeedUpOnEncounter_Spd_04</v>
      </c>
      <c r="B426" s="1" t="s">
        <v>292</v>
      </c>
      <c r="C426" s="1" t="str">
        <f>IF(ISERROR(VLOOKUP(B426,AffectorValueTable!$A:$A,1,0)),"어펙터밸류없음","")</f>
        <v/>
      </c>
      <c r="D426" s="1">
        <v>4</v>
      </c>
      <c r="E426" s="1" t="str">
        <f>VLOOKUP($B426,AffectorValueTable!$1:$1048576,MATCH(AffectorValueTable!$B$1,AffectorValueTable!$1:$1,0),0)</f>
        <v>ChangeActorStatus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6</v>
      </c>
      <c r="J426" s="1">
        <f t="shared" si="319"/>
        <v>1.29375</v>
      </c>
      <c r="M426" s="1" t="s">
        <v>148</v>
      </c>
      <c r="O426" s="7">
        <f t="shared" ca="1" si="321"/>
        <v>3</v>
      </c>
      <c r="R426" s="1">
        <v>1</v>
      </c>
      <c r="S426" s="7">
        <f t="shared" ca="1" si="316"/>
        <v>1</v>
      </c>
      <c r="W426" s="1" t="s">
        <v>364</v>
      </c>
    </row>
    <row r="427" spans="1:23" x14ac:dyDescent="0.3">
      <c r="A427" s="1" t="str">
        <f t="shared" si="320"/>
        <v>LP_AtkSpeedUpOnEncounter_Spd_05</v>
      </c>
      <c r="B427" s="1" t="s">
        <v>292</v>
      </c>
      <c r="C427" s="1" t="str">
        <f>IF(ISERROR(VLOOKUP(B427,AffectorValueTable!$A:$A,1,0)),"어펙터밸류없음","")</f>
        <v/>
      </c>
      <c r="D427" s="1">
        <v>5</v>
      </c>
      <c r="E427" s="1" t="str">
        <f>VLOOKUP($B427,AffectorValueTable!$1:$1048576,MATCH(AffectorValueTable!$B$1,AffectorValueTable!$1:$1,0),0)</f>
        <v>ChangeActorStatus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6.5</v>
      </c>
      <c r="J427" s="1">
        <f t="shared" si="319"/>
        <v>1.6874999999999998</v>
      </c>
      <c r="M427" s="1" t="s">
        <v>148</v>
      </c>
      <c r="O427" s="7">
        <f t="shared" ca="1" si="321"/>
        <v>3</v>
      </c>
      <c r="R427" s="1">
        <v>1</v>
      </c>
      <c r="S427" s="7">
        <f t="shared" ca="1" si="316"/>
        <v>1</v>
      </c>
      <c r="W427" s="1" t="s">
        <v>364</v>
      </c>
    </row>
    <row r="428" spans="1:23" x14ac:dyDescent="0.3">
      <c r="A428" s="1" t="str">
        <f t="shared" si="320"/>
        <v>LP_AtkSpeedUpOnEncounter_Spd_06</v>
      </c>
      <c r="B428" s="1" t="s">
        <v>292</v>
      </c>
      <c r="C428" s="1" t="str">
        <f>IF(ISERROR(VLOOKUP(B428,AffectorValueTable!$A:$A,1,0)),"어펙터밸류없음","")</f>
        <v/>
      </c>
      <c r="D428" s="1">
        <v>6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7</v>
      </c>
      <c r="J428" s="1">
        <f t="shared" si="319"/>
        <v>2.109375</v>
      </c>
      <c r="M428" s="1" t="s">
        <v>148</v>
      </c>
      <c r="O428" s="7">
        <f t="shared" ca="1" si="321"/>
        <v>3</v>
      </c>
      <c r="R428" s="1">
        <v>1</v>
      </c>
      <c r="S428" s="7">
        <f t="shared" ca="1" si="316"/>
        <v>1</v>
      </c>
      <c r="W428" s="1" t="s">
        <v>364</v>
      </c>
    </row>
    <row r="429" spans="1:23" x14ac:dyDescent="0.3">
      <c r="A429" s="1" t="str">
        <f t="shared" si="320"/>
        <v>LP_AtkSpeedUpOnEncounter_Spd_07</v>
      </c>
      <c r="B429" s="1" t="s">
        <v>292</v>
      </c>
      <c r="C429" s="1" t="str">
        <f>IF(ISERROR(VLOOKUP(B429,AffectorValueTable!$A:$A,1,0)),"어펙터밸류없음","")</f>
        <v/>
      </c>
      <c r="D429" s="1">
        <v>7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7.5</v>
      </c>
      <c r="J429" s="1">
        <f t="shared" si="319"/>
        <v>2.5593750000000002</v>
      </c>
      <c r="M429" s="1" t="s">
        <v>148</v>
      </c>
      <c r="O429" s="7">
        <f t="shared" ca="1" si="321"/>
        <v>3</v>
      </c>
      <c r="R429" s="1">
        <v>1</v>
      </c>
      <c r="S429" s="7">
        <f t="shared" ca="1" si="316"/>
        <v>1</v>
      </c>
      <c r="W429" s="1" t="s">
        <v>364</v>
      </c>
    </row>
    <row r="430" spans="1:23" x14ac:dyDescent="0.3">
      <c r="A430" s="1" t="str">
        <f t="shared" si="320"/>
        <v>LP_AtkSpeedUpOnEncounter_Spd_08</v>
      </c>
      <c r="B430" s="1" t="s">
        <v>292</v>
      </c>
      <c r="C430" s="1" t="str">
        <f>IF(ISERROR(VLOOKUP(B430,AffectorValueTable!$A:$A,1,0)),"어펙터밸류없음","")</f>
        <v/>
      </c>
      <c r="D430" s="1">
        <v>8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8</v>
      </c>
      <c r="J430" s="1">
        <f t="shared" si="319"/>
        <v>3.0375000000000001</v>
      </c>
      <c r="M430" s="1" t="s">
        <v>148</v>
      </c>
      <c r="O430" s="7">
        <f t="shared" ca="1" si="321"/>
        <v>3</v>
      </c>
      <c r="R430" s="1">
        <v>1</v>
      </c>
      <c r="S430" s="7">
        <f t="shared" ca="1" si="316"/>
        <v>1</v>
      </c>
      <c r="W430" s="1" t="s">
        <v>364</v>
      </c>
    </row>
    <row r="431" spans="1:23" x14ac:dyDescent="0.3">
      <c r="A431" s="1" t="str">
        <f t="shared" si="320"/>
        <v>LP_AtkSpeedUpOnEncounter_Spd_09</v>
      </c>
      <c r="B431" s="1" t="s">
        <v>292</v>
      </c>
      <c r="C431" s="1" t="str">
        <f>IF(ISERROR(VLOOKUP(B431,AffectorValueTable!$A:$A,1,0)),"어펙터밸류없음","")</f>
        <v/>
      </c>
      <c r="D431" s="1">
        <v>9</v>
      </c>
      <c r="E431" s="1" t="str">
        <f>VLOOKUP($B431,AffectorValueTable!$1:$1048576,MATCH(AffectorValueTable!$B$1,AffectorValueTable!$1:$1,0),0)</f>
        <v>ChangeActorStatus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8.5</v>
      </c>
      <c r="J431" s="1">
        <f t="shared" si="319"/>
        <v>3.5437499999999993</v>
      </c>
      <c r="M431" s="1" t="s">
        <v>148</v>
      </c>
      <c r="O431" s="7">
        <f t="shared" ca="1" si="321"/>
        <v>3</v>
      </c>
      <c r="R431" s="1">
        <v>1</v>
      </c>
      <c r="S431" s="7">
        <f t="shared" ca="1" si="316"/>
        <v>1</v>
      </c>
      <c r="W431" s="1" t="s">
        <v>364</v>
      </c>
    </row>
    <row r="432" spans="1:23" x14ac:dyDescent="0.3">
      <c r="A432" s="1" t="str">
        <f t="shared" ref="A432:A438" si="322">B432&amp;"_"&amp;TEXT(D432,"00")</f>
        <v>LP_AtkSpeedUpOnEncounterBetter_01</v>
      </c>
      <c r="B432" s="1" t="s">
        <v>291</v>
      </c>
      <c r="C432" s="1" t="str">
        <f>IF(ISERROR(VLOOKUP(B432,AffectorValueTable!$A:$A,1,0)),"어펙터밸류없음","")</f>
        <v/>
      </c>
      <c r="D432" s="1">
        <v>1</v>
      </c>
      <c r="E432" s="1" t="str">
        <f>VLOOKUP($B432,AffectorValueTable!$1:$1048576,MATCH(AffectorValueTable!$B$1,AffectorValueTable!$1:$1,0),0)</f>
        <v>CallAffectorValue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O432" s="7" t="str">
        <f t="shared" ca="1" si="308"/>
        <v/>
      </c>
      <c r="Q432" s="1" t="s">
        <v>296</v>
      </c>
      <c r="S432" s="7">
        <f t="shared" ca="1" si="316"/>
        <v>1</v>
      </c>
      <c r="U432" s="1" t="s">
        <v>293</v>
      </c>
    </row>
    <row r="433" spans="1:23" x14ac:dyDescent="0.3">
      <c r="A433" s="1" t="str">
        <f t="shared" si="322"/>
        <v>LP_AtkSpeedUpOnEncounterBetter_02</v>
      </c>
      <c r="B433" s="1" t="s">
        <v>291</v>
      </c>
      <c r="C433" s="1" t="str">
        <f>IF(ISERROR(VLOOKUP(B433,AffectorValueTable!$A:$A,1,0)),"어펙터밸류없음","")</f>
        <v/>
      </c>
      <c r="D433" s="1">
        <v>2</v>
      </c>
      <c r="E433" s="1" t="str">
        <f>VLOOKUP($B433,AffectorValueTable!$1:$1048576,MATCH(AffectorValueTable!$B$1,AffectorValueTable!$1:$1,0),0)</f>
        <v>CallAffectorValue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O433" s="7" t="str">
        <f t="shared" ca="1" si="308"/>
        <v/>
      </c>
      <c r="Q433" s="1" t="s">
        <v>296</v>
      </c>
      <c r="S433" s="7">
        <f t="shared" ca="1" si="316"/>
        <v>1</v>
      </c>
      <c r="U433" s="1" t="s">
        <v>293</v>
      </c>
    </row>
    <row r="434" spans="1:23" x14ac:dyDescent="0.3">
      <c r="A434" s="1" t="str">
        <f t="shared" ref="A434:A436" si="323">B434&amp;"_"&amp;TEXT(D434,"00")</f>
        <v>LP_AtkSpeedUpOnEncounterBetter_03</v>
      </c>
      <c r="B434" s="1" t="s">
        <v>291</v>
      </c>
      <c r="C434" s="1" t="str">
        <f>IF(ISERROR(VLOOKUP(B434,AffectorValueTable!$A:$A,1,0)),"어펙터밸류없음","")</f>
        <v/>
      </c>
      <c r="D434" s="1">
        <v>3</v>
      </c>
      <c r="E434" s="1" t="str">
        <f>VLOOKUP($B434,AffectorValueTable!$1:$1048576,MATCH(AffectorValueTable!$B$1,AffectorValueTable!$1:$1,0),0)</f>
        <v>CallAffectorValue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-1</v>
      </c>
      <c r="O434" s="7" t="str">
        <f t="shared" ref="O434:O436" ca="1" si="324">IF(NOT(ISBLANK(N434)),N434,
IF(ISBLANK(M434),"",
VLOOKUP(M434,OFFSET(INDIRECT("$A:$B"),0,MATCH(M$1&amp;"_Verify",INDIRECT("$1:$1"),0)-1),2,0)
))</f>
        <v/>
      </c>
      <c r="Q434" s="1" t="s">
        <v>296</v>
      </c>
      <c r="S434" s="7">
        <f t="shared" ca="1" si="316"/>
        <v>1</v>
      </c>
      <c r="U434" s="1" t="s">
        <v>293</v>
      </c>
    </row>
    <row r="435" spans="1:23" x14ac:dyDescent="0.3">
      <c r="A435" s="1" t="str">
        <f t="shared" si="323"/>
        <v>LP_AtkSpeedUpOnEncounterBetter_04</v>
      </c>
      <c r="B435" s="1" t="s">
        <v>291</v>
      </c>
      <c r="C435" s="1" t="str">
        <f>IF(ISERROR(VLOOKUP(B435,AffectorValueTable!$A:$A,1,0)),"어펙터밸류없음","")</f>
        <v/>
      </c>
      <c r="D435" s="1">
        <v>4</v>
      </c>
      <c r="E435" s="1" t="str">
        <f>VLOOKUP($B435,AffectorValueTable!$1:$1048576,MATCH(AffectorValueTable!$B$1,AffectorValueTable!$1:$1,0),0)</f>
        <v>CallAffectorValue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-1</v>
      </c>
      <c r="O435" s="7" t="str">
        <f t="shared" ca="1" si="324"/>
        <v/>
      </c>
      <c r="Q435" s="1" t="s">
        <v>296</v>
      </c>
      <c r="S435" s="7">
        <f t="shared" ca="1" si="316"/>
        <v>1</v>
      </c>
      <c r="U435" s="1" t="s">
        <v>293</v>
      </c>
    </row>
    <row r="436" spans="1:23" x14ac:dyDescent="0.3">
      <c r="A436" s="1" t="str">
        <f t="shared" si="323"/>
        <v>LP_AtkSpeedUpOnEncounterBetter_05</v>
      </c>
      <c r="B436" s="1" t="s">
        <v>291</v>
      </c>
      <c r="C436" s="1" t="str">
        <f>IF(ISERROR(VLOOKUP(B436,AffectorValueTable!$A:$A,1,0)),"어펙터밸류없음","")</f>
        <v/>
      </c>
      <c r="D436" s="1">
        <v>5</v>
      </c>
      <c r="E436" s="1" t="str">
        <f>VLOOKUP($B436,AffectorValueTable!$1:$1048576,MATCH(AffectorValueTable!$B$1,AffectorValueTable!$1:$1,0),0)</f>
        <v>CallAffectorValue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-1</v>
      </c>
      <c r="O436" s="7" t="str">
        <f t="shared" ca="1" si="324"/>
        <v/>
      </c>
      <c r="Q436" s="1" t="s">
        <v>296</v>
      </c>
      <c r="S436" s="7">
        <f t="shared" ca="1" si="316"/>
        <v>1</v>
      </c>
      <c r="U436" s="1" t="s">
        <v>293</v>
      </c>
    </row>
    <row r="437" spans="1:23" x14ac:dyDescent="0.3">
      <c r="A437" s="1" t="str">
        <f t="shared" si="322"/>
        <v>LP_AtkSpeedUpOnEncounterBetter_Spd_01</v>
      </c>
      <c r="B437" s="1" t="s">
        <v>294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ChangeActorStatus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4.5</v>
      </c>
      <c r="J437" s="1">
        <f>J188*4.5/6*2.5</f>
        <v>0.46875</v>
      </c>
      <c r="M437" s="1" t="s">
        <v>148</v>
      </c>
      <c r="O437" s="7">
        <f t="shared" ca="1" si="308"/>
        <v>3</v>
      </c>
      <c r="R437" s="1">
        <v>1</v>
      </c>
      <c r="S437" s="7">
        <f t="shared" ca="1" si="316"/>
        <v>1</v>
      </c>
      <c r="W437" s="1" t="s">
        <v>364</v>
      </c>
    </row>
    <row r="438" spans="1:23" x14ac:dyDescent="0.3">
      <c r="A438" s="1" t="str">
        <f t="shared" si="322"/>
        <v>LP_AtkSpeedUpOnEncounterBetter_Spd_02</v>
      </c>
      <c r="B438" s="1" t="s">
        <v>294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ChangeActorStatus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5.5</v>
      </c>
      <c r="J438" s="1">
        <f>J189*4.5/6*2.5</f>
        <v>0.98437500000000011</v>
      </c>
      <c r="M438" s="1" t="s">
        <v>148</v>
      </c>
      <c r="O438" s="7">
        <f t="shared" ca="1" si="308"/>
        <v>3</v>
      </c>
      <c r="R438" s="1">
        <v>1</v>
      </c>
      <c r="S438" s="7">
        <f t="shared" ca="1" si="316"/>
        <v>1</v>
      </c>
      <c r="W438" s="1" t="s">
        <v>364</v>
      </c>
    </row>
    <row r="439" spans="1:23" x14ac:dyDescent="0.3">
      <c r="A439" s="1" t="str">
        <f t="shared" ref="A439:A441" si="325">B439&amp;"_"&amp;TEXT(D439,"00")</f>
        <v>LP_AtkSpeedUpOnEncounterBetter_Spd_03</v>
      </c>
      <c r="B439" s="1" t="s">
        <v>294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ChangeActorStatus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6.5</v>
      </c>
      <c r="J439" s="1">
        <f>J190*4.5/6*2.5</f>
        <v>1.546875</v>
      </c>
      <c r="M439" s="1" t="s">
        <v>148</v>
      </c>
      <c r="O439" s="7">
        <f t="shared" ref="O439:O441" ca="1" si="326">IF(NOT(ISBLANK(N439)),N439,
IF(ISBLANK(M439),"",
VLOOKUP(M439,OFFSET(INDIRECT("$A:$B"),0,MATCH(M$1&amp;"_Verify",INDIRECT("$1:$1"),0)-1),2,0)
))</f>
        <v>3</v>
      </c>
      <c r="R439" s="1">
        <v>1</v>
      </c>
      <c r="S439" s="7">
        <f t="shared" ca="1" si="316"/>
        <v>1</v>
      </c>
      <c r="W439" s="1" t="s">
        <v>364</v>
      </c>
    </row>
    <row r="440" spans="1:23" x14ac:dyDescent="0.3">
      <c r="A440" s="1" t="str">
        <f t="shared" si="325"/>
        <v>LP_AtkSpeedUpOnEncounterBetter_Spd_04</v>
      </c>
      <c r="B440" s="1" t="s">
        <v>294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ChangeActorStatus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7.5</v>
      </c>
      <c r="J440" s="1">
        <f>J191*4.5/6*2.5</f>
        <v>2.15625</v>
      </c>
      <c r="M440" s="1" t="s">
        <v>148</v>
      </c>
      <c r="O440" s="7">
        <f t="shared" ca="1" si="326"/>
        <v>3</v>
      </c>
      <c r="R440" s="1">
        <v>1</v>
      </c>
      <c r="S440" s="7">
        <f t="shared" ca="1" si="316"/>
        <v>1</v>
      </c>
      <c r="W440" s="1" t="s">
        <v>364</v>
      </c>
    </row>
    <row r="441" spans="1:23" x14ac:dyDescent="0.3">
      <c r="A441" s="1" t="str">
        <f t="shared" si="325"/>
        <v>LP_AtkSpeedUpOnEncounterBetter_Spd_05</v>
      </c>
      <c r="B441" s="1" t="s">
        <v>294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ChangeActorStatus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8.5</v>
      </c>
      <c r="J441" s="1">
        <f>J192*4.5/6*2.5</f>
        <v>2.8125</v>
      </c>
      <c r="M441" s="1" t="s">
        <v>148</v>
      </c>
      <c r="O441" s="7">
        <f t="shared" ca="1" si="326"/>
        <v>3</v>
      </c>
      <c r="R441" s="1">
        <v>1</v>
      </c>
      <c r="S441" s="7">
        <f t="shared" ca="1" si="316"/>
        <v>1</v>
      </c>
      <c r="W441" s="1" t="s">
        <v>364</v>
      </c>
    </row>
    <row r="442" spans="1:23" x14ac:dyDescent="0.3">
      <c r="A442" s="1" t="str">
        <f t="shared" ref="A442:A446" si="327">B442&amp;"_"&amp;TEXT(D442,"00")</f>
        <v>LP_VampireOnAttack_01</v>
      </c>
      <c r="B442" s="1" t="s">
        <v>298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Vampire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L442" s="1">
        <f t="shared" ref="L442:L455" si="328">J179</f>
        <v>0.15</v>
      </c>
      <c r="O442" s="7" t="str">
        <f t="shared" ref="O442:O446" ca="1" si="329">IF(NOT(ISBLANK(N442)),N442,
IF(ISBLANK(M442),"",
VLOOKUP(M442,OFFSET(INDIRECT("$A:$B"),0,MATCH(M$1&amp;"_Verify",INDIRECT("$1:$1"),0)-1),2,0)
))</f>
        <v/>
      </c>
      <c r="S442" s="7" t="str">
        <f t="shared" ca="1" si="316"/>
        <v/>
      </c>
    </row>
    <row r="443" spans="1:23" x14ac:dyDescent="0.3">
      <c r="A443" s="1" t="str">
        <f t="shared" si="327"/>
        <v>LP_VampireOnAttack_02</v>
      </c>
      <c r="B443" s="1" t="s">
        <v>298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Vampire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L443" s="1">
        <f t="shared" si="328"/>
        <v>0.315</v>
      </c>
      <c r="O443" s="7" t="str">
        <f t="shared" ca="1" si="329"/>
        <v/>
      </c>
      <c r="S443" s="7" t="str">
        <f t="shared" ca="1" si="316"/>
        <v/>
      </c>
    </row>
    <row r="444" spans="1:23" x14ac:dyDescent="0.3">
      <c r="A444" s="1" t="str">
        <f t="shared" si="327"/>
        <v>LP_VampireOnAttack_03</v>
      </c>
      <c r="B444" s="1" t="s">
        <v>298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Vampire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L444" s="1">
        <f t="shared" si="328"/>
        <v>0.49500000000000005</v>
      </c>
      <c r="O444" s="7" t="str">
        <f t="shared" ca="1" si="329"/>
        <v/>
      </c>
      <c r="S444" s="7" t="str">
        <f t="shared" ca="1" si="316"/>
        <v/>
      </c>
    </row>
    <row r="445" spans="1:23" x14ac:dyDescent="0.3">
      <c r="A445" s="1" t="str">
        <f t="shared" si="327"/>
        <v>LP_VampireOnAttack_04</v>
      </c>
      <c r="B445" s="1" t="s">
        <v>298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Vampire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L445" s="1">
        <f t="shared" si="328"/>
        <v>0.69</v>
      </c>
      <c r="O445" s="7" t="str">
        <f t="shared" ca="1" si="329"/>
        <v/>
      </c>
      <c r="S445" s="7" t="str">
        <f t="shared" ca="1" si="316"/>
        <v/>
      </c>
    </row>
    <row r="446" spans="1:23" x14ac:dyDescent="0.3">
      <c r="A446" s="1" t="str">
        <f t="shared" si="327"/>
        <v>LP_VampireOnAttack_05</v>
      </c>
      <c r="B446" s="1" t="s">
        <v>298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Vampire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L446" s="1">
        <f t="shared" si="328"/>
        <v>0.89999999999999991</v>
      </c>
      <c r="O446" s="7" t="str">
        <f t="shared" ca="1" si="329"/>
        <v/>
      </c>
      <c r="S446" s="7" t="str">
        <f t="shared" ca="1" si="316"/>
        <v/>
      </c>
    </row>
    <row r="447" spans="1:23" x14ac:dyDescent="0.3">
      <c r="A447" s="1" t="str">
        <f t="shared" ref="A447:A450" si="330">B447&amp;"_"&amp;TEXT(D447,"00")</f>
        <v>LP_VampireOnAttack_06</v>
      </c>
      <c r="B447" s="1" t="s">
        <v>298</v>
      </c>
      <c r="C447" s="1" t="str">
        <f>IF(ISERROR(VLOOKUP(B447,AffectorValueTable!$A:$A,1,0)),"어펙터밸류없음","")</f>
        <v/>
      </c>
      <c r="D447" s="1">
        <v>6</v>
      </c>
      <c r="E447" s="1" t="str">
        <f>VLOOKUP($B447,AffectorValueTable!$1:$1048576,MATCH(AffectorValueTable!$B$1,AffectorValueTable!$1:$1,0),0)</f>
        <v>Vampire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I447" s="1">
        <v>-1</v>
      </c>
      <c r="L447" s="1">
        <f t="shared" si="328"/>
        <v>1.125</v>
      </c>
      <c r="O447" s="7" t="str">
        <f t="shared" ref="O447:O450" ca="1" si="331">IF(NOT(ISBLANK(N447)),N447,
IF(ISBLANK(M447),"",
VLOOKUP(M447,OFFSET(INDIRECT("$A:$B"),0,MATCH(M$1&amp;"_Verify",INDIRECT("$1:$1"),0)-1),2,0)
))</f>
        <v/>
      </c>
      <c r="S447" s="7" t="str">
        <f t="shared" ref="S447:S450" ca="1" si="332">IF(NOT(ISBLANK(R447)),R447,
IF(ISBLANK(Q447),"",
VLOOKUP(Q447,OFFSET(INDIRECT("$A:$B"),0,MATCH(Q$1&amp;"_Verify",INDIRECT("$1:$1"),0)-1),2,0)
))</f>
        <v/>
      </c>
    </row>
    <row r="448" spans="1:23" x14ac:dyDescent="0.3">
      <c r="A448" s="1" t="str">
        <f t="shared" si="330"/>
        <v>LP_VampireOnAttack_07</v>
      </c>
      <c r="B448" s="1" t="s">
        <v>298</v>
      </c>
      <c r="C448" s="1" t="str">
        <f>IF(ISERROR(VLOOKUP(B448,AffectorValueTable!$A:$A,1,0)),"어펙터밸류없음","")</f>
        <v/>
      </c>
      <c r="D448" s="1">
        <v>7</v>
      </c>
      <c r="E448" s="1" t="str">
        <f>VLOOKUP($B448,AffectorValueTable!$1:$1048576,MATCH(AffectorValueTable!$B$1,AffectorValueTable!$1:$1,0),0)</f>
        <v>Vampire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I448" s="1">
        <v>-1</v>
      </c>
      <c r="L448" s="1">
        <f t="shared" si="328"/>
        <v>1.3650000000000002</v>
      </c>
      <c r="O448" s="7" t="str">
        <f t="shared" ca="1" si="331"/>
        <v/>
      </c>
      <c r="S448" s="7" t="str">
        <f t="shared" ca="1" si="332"/>
        <v/>
      </c>
    </row>
    <row r="449" spans="1:21" x14ac:dyDescent="0.3">
      <c r="A449" s="1" t="str">
        <f t="shared" si="330"/>
        <v>LP_VampireOnAttack_08</v>
      </c>
      <c r="B449" s="1" t="s">
        <v>298</v>
      </c>
      <c r="C449" s="1" t="str">
        <f>IF(ISERROR(VLOOKUP(B449,AffectorValueTable!$A:$A,1,0)),"어펙터밸류없음","")</f>
        <v/>
      </c>
      <c r="D449" s="1">
        <v>8</v>
      </c>
      <c r="E449" s="1" t="str">
        <f>VLOOKUP($B449,AffectorValueTable!$1:$1048576,MATCH(AffectorValueTable!$B$1,AffectorValueTable!$1:$1,0),0)</f>
        <v>Vampire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I449" s="1">
        <v>-1</v>
      </c>
      <c r="L449" s="1">
        <f t="shared" si="328"/>
        <v>1.62</v>
      </c>
      <c r="O449" s="7" t="str">
        <f t="shared" ca="1" si="331"/>
        <v/>
      </c>
      <c r="S449" s="7" t="str">
        <f t="shared" ca="1" si="332"/>
        <v/>
      </c>
    </row>
    <row r="450" spans="1:21" x14ac:dyDescent="0.3">
      <c r="A450" s="1" t="str">
        <f t="shared" si="330"/>
        <v>LP_VampireOnAttack_09</v>
      </c>
      <c r="B450" s="1" t="s">
        <v>298</v>
      </c>
      <c r="C450" s="1" t="str">
        <f>IF(ISERROR(VLOOKUP(B450,AffectorValueTable!$A:$A,1,0)),"어펙터밸류없음","")</f>
        <v/>
      </c>
      <c r="D450" s="1">
        <v>9</v>
      </c>
      <c r="E450" s="1" t="str">
        <f>VLOOKUP($B450,AffectorValueTable!$1:$1048576,MATCH(AffectorValueTable!$B$1,AffectorValueTable!$1:$1,0),0)</f>
        <v>Vampire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-1</v>
      </c>
      <c r="L450" s="1">
        <f t="shared" si="328"/>
        <v>1.89</v>
      </c>
      <c r="O450" s="7" t="str">
        <f t="shared" ca="1" si="331"/>
        <v/>
      </c>
      <c r="S450" s="7" t="str">
        <f t="shared" ca="1" si="332"/>
        <v/>
      </c>
    </row>
    <row r="451" spans="1:21" x14ac:dyDescent="0.3">
      <c r="A451" s="1" t="str">
        <f t="shared" ref="A451:A455" si="333">B451&amp;"_"&amp;TEXT(D451,"00")</f>
        <v>LP_VampireOnAttackBetter_01</v>
      </c>
      <c r="B451" s="1" t="s">
        <v>299</v>
      </c>
      <c r="C451" s="1" t="str">
        <f>IF(ISERROR(VLOOKUP(B451,AffectorValueTable!$A:$A,1,0)),"어펙터밸류없음","")</f>
        <v/>
      </c>
      <c r="D451" s="1">
        <v>1</v>
      </c>
      <c r="E451" s="1" t="str">
        <f>VLOOKUP($B451,AffectorValueTable!$1:$1048576,MATCH(AffectorValueTable!$B$1,AffectorValueTable!$1:$1,0),0)</f>
        <v>Vampire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-1</v>
      </c>
      <c r="L451" s="1">
        <f t="shared" si="328"/>
        <v>0.25</v>
      </c>
      <c r="O451" s="7" t="str">
        <f t="shared" ref="O451:O455" ca="1" si="334">IF(NOT(ISBLANK(N451)),N451,
IF(ISBLANK(M451),"",
VLOOKUP(M451,OFFSET(INDIRECT("$A:$B"),0,MATCH(M$1&amp;"_Verify",INDIRECT("$1:$1"),0)-1),2,0)
))</f>
        <v/>
      </c>
      <c r="S451" s="7" t="str">
        <f t="shared" ca="1" si="316"/>
        <v/>
      </c>
    </row>
    <row r="452" spans="1:21" x14ac:dyDescent="0.3">
      <c r="A452" s="1" t="str">
        <f t="shared" si="333"/>
        <v>LP_VampireOnAttackBetter_02</v>
      </c>
      <c r="B452" s="1" t="s">
        <v>299</v>
      </c>
      <c r="C452" s="1" t="str">
        <f>IF(ISERROR(VLOOKUP(B452,AffectorValueTable!$A:$A,1,0)),"어펙터밸류없음","")</f>
        <v/>
      </c>
      <c r="D452" s="1">
        <v>2</v>
      </c>
      <c r="E452" s="1" t="str">
        <f>VLOOKUP($B452,AffectorValueTable!$1:$1048576,MATCH(AffectorValueTable!$B$1,AffectorValueTable!$1:$1,0),0)</f>
        <v>Vampire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-1</v>
      </c>
      <c r="L452" s="1">
        <f t="shared" si="328"/>
        <v>0.52500000000000002</v>
      </c>
      <c r="O452" s="7" t="str">
        <f t="shared" ca="1" si="334"/>
        <v/>
      </c>
      <c r="S452" s="7" t="str">
        <f t="shared" ca="1" si="316"/>
        <v/>
      </c>
    </row>
    <row r="453" spans="1:21" x14ac:dyDescent="0.3">
      <c r="A453" s="1" t="str">
        <f t="shared" si="333"/>
        <v>LP_VampireOnAttackBetter_03</v>
      </c>
      <c r="B453" s="1" t="s">
        <v>299</v>
      </c>
      <c r="C453" s="1" t="str">
        <f>IF(ISERROR(VLOOKUP(B453,AffectorValueTable!$A:$A,1,0)),"어펙터밸류없음","")</f>
        <v/>
      </c>
      <c r="D453" s="1">
        <v>3</v>
      </c>
      <c r="E453" s="1" t="str">
        <f>VLOOKUP($B453,AffectorValueTable!$1:$1048576,MATCH(AffectorValueTable!$B$1,AffectorValueTable!$1:$1,0),0)</f>
        <v>Vampire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I453" s="1">
        <v>-1</v>
      </c>
      <c r="L453" s="1">
        <f t="shared" si="328"/>
        <v>0.82500000000000007</v>
      </c>
      <c r="O453" s="7" t="str">
        <f t="shared" ca="1" si="334"/>
        <v/>
      </c>
      <c r="S453" s="7" t="str">
        <f t="shared" ca="1" si="316"/>
        <v/>
      </c>
    </row>
    <row r="454" spans="1:21" x14ac:dyDescent="0.3">
      <c r="A454" s="1" t="str">
        <f t="shared" si="333"/>
        <v>LP_VampireOnAttackBetter_04</v>
      </c>
      <c r="B454" s="1" t="s">
        <v>299</v>
      </c>
      <c r="C454" s="1" t="str">
        <f>IF(ISERROR(VLOOKUP(B454,AffectorValueTable!$A:$A,1,0)),"어펙터밸류없음","")</f>
        <v/>
      </c>
      <c r="D454" s="1">
        <v>4</v>
      </c>
      <c r="E454" s="1" t="str">
        <f>VLOOKUP($B454,AffectorValueTable!$1:$1048576,MATCH(AffectorValueTable!$B$1,AffectorValueTable!$1:$1,0),0)</f>
        <v>Vampire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I454" s="1">
        <v>-1</v>
      </c>
      <c r="L454" s="1">
        <f t="shared" si="328"/>
        <v>1.1499999999999999</v>
      </c>
      <c r="O454" s="7" t="str">
        <f t="shared" ca="1" si="334"/>
        <v/>
      </c>
      <c r="S454" s="7" t="str">
        <f t="shared" ca="1" si="316"/>
        <v/>
      </c>
    </row>
    <row r="455" spans="1:21" x14ac:dyDescent="0.3">
      <c r="A455" s="1" t="str">
        <f t="shared" si="333"/>
        <v>LP_VampireOnAttackBetter_05</v>
      </c>
      <c r="B455" s="1" t="s">
        <v>299</v>
      </c>
      <c r="C455" s="1" t="str">
        <f>IF(ISERROR(VLOOKUP(B455,AffectorValueTable!$A:$A,1,0)),"어펙터밸류없음","")</f>
        <v/>
      </c>
      <c r="D455" s="1">
        <v>5</v>
      </c>
      <c r="E455" s="1" t="str">
        <f>VLOOKUP($B455,AffectorValueTable!$1:$1048576,MATCH(AffectorValueTable!$B$1,AffectorValueTable!$1:$1,0),0)</f>
        <v>Vampire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I455" s="1">
        <v>-1</v>
      </c>
      <c r="L455" s="1">
        <f t="shared" si="328"/>
        <v>1.5</v>
      </c>
      <c r="O455" s="7" t="str">
        <f t="shared" ca="1" si="334"/>
        <v/>
      </c>
      <c r="S455" s="7" t="str">
        <f t="shared" ca="1" si="316"/>
        <v/>
      </c>
    </row>
    <row r="456" spans="1:21" x14ac:dyDescent="0.3">
      <c r="A456" s="1" t="str">
        <f t="shared" ref="A456:A460" si="335">B456&amp;"_"&amp;TEXT(D456,"00")</f>
        <v>LP_RecoverOnAttacked_01</v>
      </c>
      <c r="B456" s="1" t="s">
        <v>300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CallAffectorValue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-1</v>
      </c>
      <c r="O456" s="7" t="str">
        <f t="shared" ref="O456:O460" ca="1" si="336">IF(NOT(ISBLANK(N456)),N456,
IF(ISBLANK(M456),"",
VLOOKUP(M456,OFFSET(INDIRECT("$A:$B"),0,MATCH(M$1&amp;"_Verify",INDIRECT("$1:$1"),0)-1),2,0)
))</f>
        <v/>
      </c>
      <c r="Q456" s="1" t="s">
        <v>224</v>
      </c>
      <c r="S456" s="7">
        <f t="shared" ca="1" si="316"/>
        <v>4</v>
      </c>
      <c r="U456" s="1" t="s">
        <v>301</v>
      </c>
    </row>
    <row r="457" spans="1:21" x14ac:dyDescent="0.3">
      <c r="A457" s="1" t="str">
        <f t="shared" si="335"/>
        <v>LP_RecoverOnAttacked_02</v>
      </c>
      <c r="B457" s="1" t="s">
        <v>300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CallAffectorValue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-1</v>
      </c>
      <c r="O457" s="7" t="str">
        <f t="shared" ca="1" si="336"/>
        <v/>
      </c>
      <c r="Q457" s="1" t="s">
        <v>224</v>
      </c>
      <c r="S457" s="7">
        <f t="shared" ca="1" si="316"/>
        <v>4</v>
      </c>
      <c r="U457" s="1" t="s">
        <v>301</v>
      </c>
    </row>
    <row r="458" spans="1:21" x14ac:dyDescent="0.3">
      <c r="A458" s="1" t="str">
        <f t="shared" si="335"/>
        <v>LP_RecoverOnAttacked_03</v>
      </c>
      <c r="B458" s="1" t="s">
        <v>300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CallAffectorValue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-1</v>
      </c>
      <c r="O458" s="7" t="str">
        <f t="shared" ca="1" si="336"/>
        <v/>
      </c>
      <c r="Q458" s="1" t="s">
        <v>224</v>
      </c>
      <c r="S458" s="7">
        <f t="shared" ca="1" si="316"/>
        <v>4</v>
      </c>
      <c r="U458" s="1" t="s">
        <v>301</v>
      </c>
    </row>
    <row r="459" spans="1:21" x14ac:dyDescent="0.3">
      <c r="A459" s="1" t="str">
        <f t="shared" si="335"/>
        <v>LP_RecoverOnAttacked_04</v>
      </c>
      <c r="B459" s="1" t="s">
        <v>300</v>
      </c>
      <c r="C459" s="1" t="str">
        <f>IF(ISERROR(VLOOKUP(B459,AffectorValueTable!$A:$A,1,0)),"어펙터밸류없음","")</f>
        <v/>
      </c>
      <c r="D459" s="1">
        <v>4</v>
      </c>
      <c r="E459" s="1" t="str">
        <f>VLOOKUP($B459,AffectorValueTable!$1:$1048576,MATCH(AffectorValueTable!$B$1,AffectorValueTable!$1:$1,0),0)</f>
        <v>CallAffectorValue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I459" s="1">
        <v>-1</v>
      </c>
      <c r="O459" s="7" t="str">
        <f t="shared" ca="1" si="336"/>
        <v/>
      </c>
      <c r="Q459" s="1" t="s">
        <v>224</v>
      </c>
      <c r="S459" s="7">
        <f t="shared" ca="1" si="316"/>
        <v>4</v>
      </c>
      <c r="U459" s="1" t="s">
        <v>301</v>
      </c>
    </row>
    <row r="460" spans="1:21" x14ac:dyDescent="0.3">
      <c r="A460" s="1" t="str">
        <f t="shared" si="335"/>
        <v>LP_RecoverOnAttacked_05</v>
      </c>
      <c r="B460" s="1" t="s">
        <v>300</v>
      </c>
      <c r="C460" s="1" t="str">
        <f>IF(ISERROR(VLOOKUP(B460,AffectorValueTable!$A:$A,1,0)),"어펙터밸류없음","")</f>
        <v/>
      </c>
      <c r="D460" s="1">
        <v>5</v>
      </c>
      <c r="E460" s="1" t="str">
        <f>VLOOKUP($B460,AffectorValueTable!$1:$1048576,MATCH(AffectorValueTable!$B$1,AffectorValueTable!$1:$1,0),0)</f>
        <v>CallAffectorValue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I460" s="1">
        <v>-1</v>
      </c>
      <c r="O460" s="7" t="str">
        <f t="shared" ca="1" si="336"/>
        <v/>
      </c>
      <c r="Q460" s="1" t="s">
        <v>224</v>
      </c>
      <c r="S460" s="7">
        <f t="shared" ca="1" si="316"/>
        <v>4</v>
      </c>
      <c r="U460" s="1" t="s">
        <v>301</v>
      </c>
    </row>
    <row r="461" spans="1:21" x14ac:dyDescent="0.3">
      <c r="A461" s="1" t="str">
        <f t="shared" ref="A461:A465" si="337">B461&amp;"_"&amp;TEXT(D461,"00")</f>
        <v>LP_RecoverOnAttacked_Heal_01</v>
      </c>
      <c r="B461" s="1" t="s">
        <v>301</v>
      </c>
      <c r="C461" s="1" t="str">
        <f>IF(ISERROR(VLOOKUP(B461,AffectorValueTable!$A:$A,1,0)),"어펙터밸류없음","")</f>
        <v/>
      </c>
      <c r="D461" s="1">
        <v>1</v>
      </c>
      <c r="E461" s="1" t="str">
        <f>VLOOKUP($B461,AffectorValueTable!$1:$1048576,MATCH(AffectorValueTable!$B$1,AffectorValueTable!$1:$1,0),0)</f>
        <v>HealOverTime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I461" s="1">
        <f t="shared" ref="I461:I465" si="338">J461*5+0.1</f>
        <v>4.6999999999999984</v>
      </c>
      <c r="J461" s="1">
        <f t="shared" ref="J461:J464" si="339">J462+0.08</f>
        <v>0.91999999999999982</v>
      </c>
      <c r="L461" s="1">
        <v>8.8888888888888892E-2</v>
      </c>
      <c r="O461" s="7" t="str">
        <f t="shared" ref="O461:O465" ca="1" si="340">IF(NOT(ISBLANK(N461)),N461,
IF(ISBLANK(M461),"",
VLOOKUP(M461,OFFSET(INDIRECT("$A:$B"),0,MATCH(M$1&amp;"_Verify",INDIRECT("$1:$1"),0)-1),2,0)
))</f>
        <v/>
      </c>
      <c r="S461" s="7" t="str">
        <f t="shared" ca="1" si="316"/>
        <v/>
      </c>
    </row>
    <row r="462" spans="1:21" x14ac:dyDescent="0.3">
      <c r="A462" s="1" t="str">
        <f t="shared" si="337"/>
        <v>LP_RecoverOnAttacked_Heal_02</v>
      </c>
      <c r="B462" s="1" t="s">
        <v>301</v>
      </c>
      <c r="C462" s="1" t="str">
        <f>IF(ISERROR(VLOOKUP(B462,AffectorValueTable!$A:$A,1,0)),"어펙터밸류없음","")</f>
        <v/>
      </c>
      <c r="D462" s="1">
        <v>2</v>
      </c>
      <c r="E462" s="1" t="str">
        <f>VLOOKUP($B462,AffectorValueTable!$1:$1048576,MATCH(AffectorValueTable!$B$1,AffectorValueTable!$1:$1,0),0)</f>
        <v>HealOverTime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f t="shared" si="338"/>
        <v>4.2999999999999989</v>
      </c>
      <c r="J462" s="1">
        <f t="shared" si="339"/>
        <v>0.83999999999999986</v>
      </c>
      <c r="L462" s="1">
        <v>0.12537313432835823</v>
      </c>
      <c r="O462" s="7" t="str">
        <f t="shared" ca="1" si="340"/>
        <v/>
      </c>
      <c r="S462" s="7" t="str">
        <f t="shared" ca="1" si="316"/>
        <v/>
      </c>
    </row>
    <row r="463" spans="1:21" x14ac:dyDescent="0.3">
      <c r="A463" s="1" t="str">
        <f t="shared" si="337"/>
        <v>LP_RecoverOnAttacked_Heal_03</v>
      </c>
      <c r="B463" s="1" t="s">
        <v>301</v>
      </c>
      <c r="C463" s="1" t="str">
        <f>IF(ISERROR(VLOOKUP(B463,AffectorValueTable!$A:$A,1,0)),"어펙터밸류없음","")</f>
        <v/>
      </c>
      <c r="D463" s="1">
        <v>3</v>
      </c>
      <c r="E463" s="1" t="str">
        <f>VLOOKUP($B463,AffectorValueTable!$1:$1048576,MATCH(AffectorValueTable!$B$1,AffectorValueTable!$1:$1,0),0)</f>
        <v>HealOverTime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">
        <f t="shared" si="338"/>
        <v>3.8999999999999995</v>
      </c>
      <c r="J463" s="1">
        <f t="shared" si="339"/>
        <v>0.7599999999999999</v>
      </c>
      <c r="L463" s="1">
        <v>0.14505494505494507</v>
      </c>
      <c r="O463" s="7" t="str">
        <f t="shared" ca="1" si="340"/>
        <v/>
      </c>
      <c r="S463" s="7" t="str">
        <f t="shared" ca="1" si="316"/>
        <v/>
      </c>
    </row>
    <row r="464" spans="1:21" x14ac:dyDescent="0.3">
      <c r="A464" s="1" t="str">
        <f t="shared" si="337"/>
        <v>LP_RecoverOnAttacked_Heal_04</v>
      </c>
      <c r="B464" s="1" t="s">
        <v>301</v>
      </c>
      <c r="C464" s="1" t="str">
        <f>IF(ISERROR(VLOOKUP(B464,AffectorValueTable!$A:$A,1,0)),"어펙터밸류없음","")</f>
        <v/>
      </c>
      <c r="D464" s="1">
        <v>4</v>
      </c>
      <c r="E464" s="1" t="str">
        <f>VLOOKUP($B464,AffectorValueTable!$1:$1048576,MATCH(AffectorValueTable!$B$1,AffectorValueTable!$1:$1,0),0)</f>
        <v>HealOverTime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">
        <f t="shared" si="338"/>
        <v>3.4999999999999996</v>
      </c>
      <c r="J464" s="1">
        <f t="shared" si="339"/>
        <v>0.67999999999999994</v>
      </c>
      <c r="L464" s="1">
        <v>0.15726495726495726</v>
      </c>
      <c r="O464" s="7" t="str">
        <f t="shared" ca="1" si="340"/>
        <v/>
      </c>
      <c r="S464" s="7" t="str">
        <f t="shared" ca="1" si="316"/>
        <v/>
      </c>
    </row>
    <row r="465" spans="1:19" x14ac:dyDescent="0.3">
      <c r="A465" s="1" t="str">
        <f t="shared" si="337"/>
        <v>LP_RecoverOnAttacked_Heal_05</v>
      </c>
      <c r="B465" s="1" t="s">
        <v>301</v>
      </c>
      <c r="C465" s="1" t="str">
        <f>IF(ISERROR(VLOOKUP(B465,AffectorValueTable!$A:$A,1,0)),"어펙터밸류없음","")</f>
        <v/>
      </c>
      <c r="D465" s="1">
        <v>5</v>
      </c>
      <c r="E465" s="1" t="str">
        <f>VLOOKUP($B465,AffectorValueTable!$1:$1048576,MATCH(AffectorValueTable!$B$1,AffectorValueTable!$1:$1,0),0)</f>
        <v>HealOverTime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f t="shared" si="338"/>
        <v>3.1</v>
      </c>
      <c r="J465" s="1">
        <v>0.6</v>
      </c>
      <c r="L465" s="1">
        <v>0.16551724137931034</v>
      </c>
      <c r="O465" s="7" t="str">
        <f t="shared" ca="1" si="340"/>
        <v/>
      </c>
      <c r="S465" s="7" t="str">
        <f t="shared" ca="1" si="316"/>
        <v/>
      </c>
    </row>
    <row r="466" spans="1:19" x14ac:dyDescent="0.3">
      <c r="A466" s="1" t="str">
        <f t="shared" ref="A466:A470" si="341">B466&amp;"_"&amp;TEXT(D466,"00")</f>
        <v>LP_ReflectOnAttacked_01</v>
      </c>
      <c r="B466" s="1" t="s">
        <v>304</v>
      </c>
      <c r="C466" s="1" t="str">
        <f>IF(ISERROR(VLOOKUP(B466,AffectorValueTable!$A:$A,1,0)),"어펙터밸류없음","")</f>
        <v/>
      </c>
      <c r="D466" s="1">
        <v>1</v>
      </c>
      <c r="E466" s="1" t="str">
        <f>VLOOKUP($B466,AffectorValueTable!$1:$1048576,MATCH(AffectorValueTable!$B$1,AffectorValueTable!$1:$1,0),0)</f>
        <v>ReflectDamage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0.93377528089887663</v>
      </c>
      <c r="O466" s="7" t="str">
        <f t="shared" ref="O466:O470" ca="1" si="342">IF(NOT(ISBLANK(N466)),N466,
IF(ISBLANK(M466),"",
VLOOKUP(M466,OFFSET(INDIRECT("$A:$B"),0,MATCH(M$1&amp;"_Verify",INDIRECT("$1:$1"),0)-1),2,0)
))</f>
        <v/>
      </c>
      <c r="S466" s="7" t="str">
        <f t="shared" ref="S466:S562" ca="1" si="343">IF(NOT(ISBLANK(R466)),R466,
IF(ISBLANK(Q466),"",
VLOOKUP(Q466,OFFSET(INDIRECT("$A:$B"),0,MATCH(Q$1&amp;"_Verify",INDIRECT("$1:$1"),0)-1),2,0)
))</f>
        <v/>
      </c>
    </row>
    <row r="467" spans="1:19" x14ac:dyDescent="0.3">
      <c r="A467" s="1" t="str">
        <f t="shared" si="341"/>
        <v>LP_ReflectOnAttacked_02</v>
      </c>
      <c r="B467" s="1" t="s">
        <v>304</v>
      </c>
      <c r="C467" s="1" t="str">
        <f>IF(ISERROR(VLOOKUP(B467,AffectorValueTable!$A:$A,1,0)),"어펙터밸류없음","")</f>
        <v/>
      </c>
      <c r="D467" s="1">
        <v>2</v>
      </c>
      <c r="E467" s="1" t="str">
        <f>VLOOKUP($B467,AffectorValueTable!$1:$1048576,MATCH(AffectorValueTable!$B$1,AffectorValueTable!$1:$1,0),0)</f>
        <v>ReflectDamage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2.2014964610717898</v>
      </c>
      <c r="O467" s="7" t="str">
        <f t="shared" ca="1" si="342"/>
        <v/>
      </c>
      <c r="S467" s="7" t="str">
        <f t="shared" ca="1" si="343"/>
        <v/>
      </c>
    </row>
    <row r="468" spans="1:19" x14ac:dyDescent="0.3">
      <c r="A468" s="1" t="str">
        <f t="shared" si="341"/>
        <v>LP_ReflectOnAttacked_03</v>
      </c>
      <c r="B468" s="1" t="s">
        <v>304</v>
      </c>
      <c r="C468" s="1" t="str">
        <f>IF(ISERROR(VLOOKUP(B468,AffectorValueTable!$A:$A,1,0)),"어펙터밸류없음","")</f>
        <v/>
      </c>
      <c r="D468" s="1">
        <v>3</v>
      </c>
      <c r="E468" s="1" t="str">
        <f>VLOOKUP($B468,AffectorValueTable!$1:$1048576,MATCH(AffectorValueTable!$B$1,AffectorValueTable!$1:$1,0),0)</f>
        <v>ReflectDamage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3.8477338195077495</v>
      </c>
      <c r="O468" s="7" t="str">
        <f t="shared" ca="1" si="342"/>
        <v/>
      </c>
      <c r="S468" s="7" t="str">
        <f t="shared" ca="1" si="343"/>
        <v/>
      </c>
    </row>
    <row r="469" spans="1:19" x14ac:dyDescent="0.3">
      <c r="A469" s="1" t="str">
        <f t="shared" si="341"/>
        <v>LP_ReflectOnAttacked_04</v>
      </c>
      <c r="B469" s="1" t="s">
        <v>304</v>
      </c>
      <c r="C469" s="1" t="str">
        <f>IF(ISERROR(VLOOKUP(B469,AffectorValueTable!$A:$A,1,0)),"어펙터밸류없음","")</f>
        <v/>
      </c>
      <c r="D469" s="1">
        <v>4</v>
      </c>
      <c r="E469" s="1" t="str">
        <f>VLOOKUP($B469,AffectorValueTable!$1:$1048576,MATCH(AffectorValueTable!$B$1,AffectorValueTable!$1:$1,0),0)</f>
        <v>ReflectDamage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5.9275139063862792</v>
      </c>
      <c r="O469" s="7" t="str">
        <f t="shared" ca="1" si="342"/>
        <v/>
      </c>
      <c r="S469" s="7" t="str">
        <f t="shared" ca="1" si="343"/>
        <v/>
      </c>
    </row>
    <row r="470" spans="1:19" x14ac:dyDescent="0.3">
      <c r="A470" s="1" t="str">
        <f t="shared" si="341"/>
        <v>LP_ReflectOnAttacked_05</v>
      </c>
      <c r="B470" s="1" t="s">
        <v>304</v>
      </c>
      <c r="C470" s="1" t="str">
        <f>IF(ISERROR(VLOOKUP(B470,AffectorValueTable!$A:$A,1,0)),"어펙터밸류없음","")</f>
        <v/>
      </c>
      <c r="D470" s="1">
        <v>5</v>
      </c>
      <c r="E470" s="1" t="str">
        <f>VLOOKUP($B470,AffectorValueTable!$1:$1048576,MATCH(AffectorValueTable!$B$1,AffectorValueTable!$1:$1,0),0)</f>
        <v>ReflectDamage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8.5104402985074614</v>
      </c>
      <c r="O470" s="7" t="str">
        <f t="shared" ca="1" si="342"/>
        <v/>
      </c>
      <c r="S470" s="7" t="str">
        <f t="shared" ca="1" si="343"/>
        <v/>
      </c>
    </row>
    <row r="471" spans="1:19" x14ac:dyDescent="0.3">
      <c r="A471" s="1" t="str">
        <f t="shared" ref="A471:A478" si="344">B471&amp;"_"&amp;TEXT(D471,"00")</f>
        <v>LP_ReflectOnAttackedBetter_01</v>
      </c>
      <c r="B471" s="1" t="s">
        <v>305</v>
      </c>
      <c r="C471" s="1" t="str">
        <f>IF(ISERROR(VLOOKUP(B471,AffectorValueTable!$A:$A,1,0)),"어펙터밸류없음","")</f>
        <v/>
      </c>
      <c r="D471" s="1">
        <v>1</v>
      </c>
      <c r="E471" s="1" t="str">
        <f>VLOOKUP($B471,AffectorValueTable!$1:$1048576,MATCH(AffectorValueTable!$B$1,AffectorValueTable!$1:$1,0),0)</f>
        <v>ReflectDamage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1.6960408163265315</v>
      </c>
      <c r="O471" s="7" t="str">
        <f t="shared" ref="O471:O478" ca="1" si="345">IF(NOT(ISBLANK(N471)),N471,
IF(ISBLANK(M471),"",
VLOOKUP(M471,OFFSET(INDIRECT("$A:$B"),0,MATCH(M$1&amp;"_Verify",INDIRECT("$1:$1"),0)-1),2,0)
))</f>
        <v/>
      </c>
      <c r="S471" s="7" t="str">
        <f t="shared" ca="1" si="343"/>
        <v/>
      </c>
    </row>
    <row r="472" spans="1:19" x14ac:dyDescent="0.3">
      <c r="A472" s="1" t="str">
        <f t="shared" si="344"/>
        <v>LP_ReflectOnAttackedBetter_02</v>
      </c>
      <c r="B472" s="1" t="s">
        <v>305</v>
      </c>
      <c r="C472" s="1" t="str">
        <f>IF(ISERROR(VLOOKUP(B472,AffectorValueTable!$A:$A,1,0)),"어펙터밸류없음","")</f>
        <v/>
      </c>
      <c r="D472" s="1">
        <v>2</v>
      </c>
      <c r="E472" s="1" t="str">
        <f>VLOOKUP($B472,AffectorValueTable!$1:$1048576,MATCH(AffectorValueTable!$B$1,AffectorValueTable!$1:$1,0),0)</f>
        <v>ReflectDamage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4.5603870967741944</v>
      </c>
      <c r="O472" s="7" t="str">
        <f t="shared" ca="1" si="345"/>
        <v/>
      </c>
      <c r="S472" s="7" t="str">
        <f t="shared" ca="1" si="343"/>
        <v/>
      </c>
    </row>
    <row r="473" spans="1:19" x14ac:dyDescent="0.3">
      <c r="A473" s="1" t="str">
        <f t="shared" si="344"/>
        <v>LP_ReflectOnAttackedBetter_03</v>
      </c>
      <c r="B473" s="1" t="s">
        <v>305</v>
      </c>
      <c r="C473" s="1" t="str">
        <f>IF(ISERROR(VLOOKUP(B473,AffectorValueTable!$A:$A,1,0)),"어펙터밸류없음","")</f>
        <v/>
      </c>
      <c r="D473" s="1">
        <v>3</v>
      </c>
      <c r="E473" s="1" t="str">
        <f>VLOOKUP($B473,AffectorValueTable!$1:$1048576,MATCH(AffectorValueTable!$B$1,AffectorValueTable!$1:$1,0),0)</f>
        <v>ReflectDamage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8.9988443328550947</v>
      </c>
      <c r="O473" s="7" t="str">
        <f t="shared" ca="1" si="345"/>
        <v/>
      </c>
      <c r="S473" s="7" t="str">
        <f t="shared" ca="1" si="343"/>
        <v/>
      </c>
    </row>
    <row r="474" spans="1:19" x14ac:dyDescent="0.3">
      <c r="A474" s="1" t="str">
        <f t="shared" si="344"/>
        <v>LP_AtkUpOnLowerHp_01</v>
      </c>
      <c r="B474" s="1" t="s">
        <v>306</v>
      </c>
      <c r="C474" s="1" t="str">
        <f>IF(ISERROR(VLOOKUP(B474,AffectorValueTable!$A:$A,1,0)),"어펙터밸류없음","")</f>
        <v/>
      </c>
      <c r="D474" s="1">
        <v>1</v>
      </c>
      <c r="E474" s="1" t="str">
        <f>VLOOKUP($B474,AffectorValueTable!$1:$1048576,MATCH(AffectorValueTable!$B$1,AffectorValueTable!$1:$1,0),0)</f>
        <v>AddAttackByHp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0.35</v>
      </c>
      <c r="N474" s="1">
        <v>0</v>
      </c>
      <c r="O474" s="7">
        <f t="shared" ca="1" si="345"/>
        <v>0</v>
      </c>
      <c r="S474" s="7" t="str">
        <f t="shared" ca="1" si="343"/>
        <v/>
      </c>
    </row>
    <row r="475" spans="1:19" x14ac:dyDescent="0.3">
      <c r="A475" s="1" t="str">
        <f t="shared" si="344"/>
        <v>LP_AtkUpOnLowerHp_02</v>
      </c>
      <c r="B475" s="1" t="s">
        <v>306</v>
      </c>
      <c r="C475" s="1" t="str">
        <f>IF(ISERROR(VLOOKUP(B475,AffectorValueTable!$A:$A,1,0)),"어펙터밸류없음","")</f>
        <v/>
      </c>
      <c r="D475" s="1">
        <v>2</v>
      </c>
      <c r="E475" s="1" t="str">
        <f>VLOOKUP($B475,AffectorValueTable!$1:$1048576,MATCH(AffectorValueTable!$B$1,AffectorValueTable!$1:$1,0),0)</f>
        <v>AddAttackByHp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0.73499999999999999</v>
      </c>
      <c r="N475" s="1">
        <v>0</v>
      </c>
      <c r="O475" s="7">
        <f t="shared" ca="1" si="345"/>
        <v>0</v>
      </c>
      <c r="S475" s="7" t="str">
        <f t="shared" ca="1" si="343"/>
        <v/>
      </c>
    </row>
    <row r="476" spans="1:19" x14ac:dyDescent="0.3">
      <c r="A476" s="1" t="str">
        <f t="shared" si="344"/>
        <v>LP_AtkUpOnLowerHp_03</v>
      </c>
      <c r="B476" s="1" t="s">
        <v>306</v>
      </c>
      <c r="C476" s="1" t="str">
        <f>IF(ISERROR(VLOOKUP(B476,AffectorValueTable!$A:$A,1,0)),"어펙터밸류없음","")</f>
        <v/>
      </c>
      <c r="D476" s="1">
        <v>3</v>
      </c>
      <c r="E476" s="1" t="str">
        <f>VLOOKUP($B476,AffectorValueTable!$1:$1048576,MATCH(AffectorValueTable!$B$1,AffectorValueTable!$1:$1,0),0)</f>
        <v>AddAttackByHp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1.1549999999999998</v>
      </c>
      <c r="N476" s="1">
        <v>0</v>
      </c>
      <c r="O476" s="7">
        <f t="shared" ca="1" si="345"/>
        <v>0</v>
      </c>
      <c r="S476" s="7" t="str">
        <f t="shared" ca="1" si="343"/>
        <v/>
      </c>
    </row>
    <row r="477" spans="1:19" x14ac:dyDescent="0.3">
      <c r="A477" s="1" t="str">
        <f t="shared" si="344"/>
        <v>LP_AtkUpOnLowerHp_04</v>
      </c>
      <c r="B477" s="1" t="s">
        <v>306</v>
      </c>
      <c r="C477" s="1" t="str">
        <f>IF(ISERROR(VLOOKUP(B477,AffectorValueTable!$A:$A,1,0)),"어펙터밸류없음","")</f>
        <v/>
      </c>
      <c r="D477" s="1">
        <v>4</v>
      </c>
      <c r="E477" s="1" t="str">
        <f>VLOOKUP($B477,AffectorValueTable!$1:$1048576,MATCH(AffectorValueTable!$B$1,AffectorValueTable!$1:$1,0),0)</f>
        <v>AddAttackByHp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1.6099999999999999</v>
      </c>
      <c r="N477" s="1">
        <v>0</v>
      </c>
      <c r="O477" s="7">
        <f t="shared" ca="1" si="345"/>
        <v>0</v>
      </c>
      <c r="S477" s="7" t="str">
        <f t="shared" ca="1" si="343"/>
        <v/>
      </c>
    </row>
    <row r="478" spans="1:19" x14ac:dyDescent="0.3">
      <c r="A478" s="1" t="str">
        <f t="shared" si="344"/>
        <v>LP_AtkUpOnLowerHp_05</v>
      </c>
      <c r="B478" s="1" t="s">
        <v>306</v>
      </c>
      <c r="C478" s="1" t="str">
        <f>IF(ISERROR(VLOOKUP(B478,AffectorValueTable!$A:$A,1,0)),"어펙터밸류없음","")</f>
        <v/>
      </c>
      <c r="D478" s="1">
        <v>5</v>
      </c>
      <c r="E478" s="1" t="str">
        <f>VLOOKUP($B478,AffectorValueTable!$1:$1048576,MATCH(AffectorValueTable!$B$1,AffectorValueTable!$1:$1,0),0)</f>
        <v>AddAttackByHp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2.1</v>
      </c>
      <c r="N478" s="1">
        <v>0</v>
      </c>
      <c r="O478" s="7">
        <f t="shared" ca="1" si="345"/>
        <v>0</v>
      </c>
      <c r="S478" s="7" t="str">
        <f t="shared" ca="1" si="343"/>
        <v/>
      </c>
    </row>
    <row r="479" spans="1:19" x14ac:dyDescent="0.3">
      <c r="A479" s="1" t="str">
        <f t="shared" ref="A479:A482" si="346">B479&amp;"_"&amp;TEXT(D479,"00")</f>
        <v>LP_AtkUpOnLowerHp_06</v>
      </c>
      <c r="B479" s="1" t="s">
        <v>306</v>
      </c>
      <c r="C479" s="1" t="str">
        <f>IF(ISERROR(VLOOKUP(B479,AffectorValueTable!$A:$A,1,0)),"어펙터밸류없음","")</f>
        <v/>
      </c>
      <c r="D479" s="1">
        <v>6</v>
      </c>
      <c r="E479" s="1" t="str">
        <f>VLOOKUP($B479,AffectorValueTable!$1:$1048576,MATCH(AffectorValueTable!$B$1,AffectorValueTable!$1:$1,0),0)</f>
        <v>AddAttackByHp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2.625</v>
      </c>
      <c r="N479" s="1">
        <v>0</v>
      </c>
      <c r="O479" s="7">
        <f t="shared" ref="O479:O482" ca="1" si="347">IF(NOT(ISBLANK(N479)),N479,
IF(ISBLANK(M479),"",
VLOOKUP(M479,OFFSET(INDIRECT("$A:$B"),0,MATCH(M$1&amp;"_Verify",INDIRECT("$1:$1"),0)-1),2,0)
))</f>
        <v>0</v>
      </c>
      <c r="S479" s="7" t="str">
        <f t="shared" ref="S479:S482" ca="1" si="348">IF(NOT(ISBLANK(R479)),R479,
IF(ISBLANK(Q479),"",
VLOOKUP(Q479,OFFSET(INDIRECT("$A:$B"),0,MATCH(Q$1&amp;"_Verify",INDIRECT("$1:$1"),0)-1),2,0)
))</f>
        <v/>
      </c>
    </row>
    <row r="480" spans="1:19" x14ac:dyDescent="0.3">
      <c r="A480" s="1" t="str">
        <f t="shared" si="346"/>
        <v>LP_AtkUpOnLowerHp_07</v>
      </c>
      <c r="B480" s="1" t="s">
        <v>306</v>
      </c>
      <c r="C480" s="1" t="str">
        <f>IF(ISERROR(VLOOKUP(B480,AffectorValueTable!$A:$A,1,0)),"어펙터밸류없음","")</f>
        <v/>
      </c>
      <c r="D480" s="1">
        <v>7</v>
      </c>
      <c r="E480" s="1" t="str">
        <f>VLOOKUP($B480,AffectorValueTable!$1:$1048576,MATCH(AffectorValueTable!$B$1,AffectorValueTable!$1:$1,0),0)</f>
        <v>AddAttackByHp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3.1850000000000005</v>
      </c>
      <c r="N480" s="1">
        <v>0</v>
      </c>
      <c r="O480" s="7">
        <f t="shared" ca="1" si="347"/>
        <v>0</v>
      </c>
      <c r="S480" s="7" t="str">
        <f t="shared" ca="1" si="348"/>
        <v/>
      </c>
    </row>
    <row r="481" spans="1:19" x14ac:dyDescent="0.3">
      <c r="A481" s="1" t="str">
        <f t="shared" si="346"/>
        <v>LP_AtkUpOnLowerHp_08</v>
      </c>
      <c r="B481" s="1" t="s">
        <v>306</v>
      </c>
      <c r="C481" s="1" t="str">
        <f>IF(ISERROR(VLOOKUP(B481,AffectorValueTable!$A:$A,1,0)),"어펙터밸류없음","")</f>
        <v/>
      </c>
      <c r="D481" s="1">
        <v>8</v>
      </c>
      <c r="E481" s="1" t="str">
        <f>VLOOKUP($B481,AffectorValueTable!$1:$1048576,MATCH(AffectorValueTable!$B$1,AffectorValueTable!$1:$1,0),0)</f>
        <v>AddAttackByHp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3.7800000000000007</v>
      </c>
      <c r="N481" s="1">
        <v>0</v>
      </c>
      <c r="O481" s="7">
        <f t="shared" ca="1" si="347"/>
        <v>0</v>
      </c>
      <c r="S481" s="7" t="str">
        <f t="shared" ca="1" si="348"/>
        <v/>
      </c>
    </row>
    <row r="482" spans="1:19" x14ac:dyDescent="0.3">
      <c r="A482" s="1" t="str">
        <f t="shared" si="346"/>
        <v>LP_AtkUpOnLowerHp_09</v>
      </c>
      <c r="B482" s="1" t="s">
        <v>306</v>
      </c>
      <c r="C482" s="1" t="str">
        <f>IF(ISERROR(VLOOKUP(B482,AffectorValueTable!$A:$A,1,0)),"어펙터밸류없음","")</f>
        <v/>
      </c>
      <c r="D482" s="1">
        <v>9</v>
      </c>
      <c r="E482" s="1" t="str">
        <f>VLOOKUP($B482,AffectorValueTable!$1:$1048576,MATCH(AffectorValueTable!$B$1,AffectorValueTable!$1:$1,0),0)</f>
        <v>AddAttackByHp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4.41</v>
      </c>
      <c r="N482" s="1">
        <v>0</v>
      </c>
      <c r="O482" s="7">
        <f t="shared" ca="1" si="347"/>
        <v>0</v>
      </c>
      <c r="S482" s="7" t="str">
        <f t="shared" ca="1" si="348"/>
        <v/>
      </c>
    </row>
    <row r="483" spans="1:19" x14ac:dyDescent="0.3">
      <c r="A483" s="1" t="str">
        <f t="shared" ref="A483:A518" si="349">B483&amp;"_"&amp;TEXT(D483,"00")</f>
        <v>LP_AtkUpOnLowerHpBetter_01</v>
      </c>
      <c r="B483" s="1" t="s">
        <v>307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AddAttackByHp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0.58333333333333337</v>
      </c>
      <c r="N483" s="1">
        <v>0</v>
      </c>
      <c r="O483" s="7">
        <f t="shared" ref="O483:O518" ca="1" si="350">IF(NOT(ISBLANK(N483)),N483,
IF(ISBLANK(M483),"",
VLOOKUP(M483,OFFSET(INDIRECT("$A:$B"),0,MATCH(M$1&amp;"_Verify",INDIRECT("$1:$1"),0)-1),2,0)
))</f>
        <v>0</v>
      </c>
      <c r="S483" s="7" t="str">
        <f t="shared" ca="1" si="343"/>
        <v/>
      </c>
    </row>
    <row r="484" spans="1:19" x14ac:dyDescent="0.3">
      <c r="A484" s="1" t="str">
        <f t="shared" si="349"/>
        <v>LP_AtkUpOnLowerHpBetter_02</v>
      </c>
      <c r="B484" s="1" t="s">
        <v>307</v>
      </c>
      <c r="C484" s="1" t="str">
        <f>IF(ISERROR(VLOOKUP(B484,AffectorValueTable!$A:$A,1,0)),"어펙터밸류없음","")</f>
        <v/>
      </c>
      <c r="D484" s="1">
        <v>2</v>
      </c>
      <c r="E484" s="1" t="str">
        <f>VLOOKUP($B484,AffectorValueTable!$1:$1048576,MATCH(AffectorValueTable!$B$1,AffectorValueTable!$1:$1,0),0)</f>
        <v>AddAttackByHp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1.2250000000000001</v>
      </c>
      <c r="N484" s="1">
        <v>0</v>
      </c>
      <c r="O484" s="7">
        <f t="shared" ca="1" si="350"/>
        <v>0</v>
      </c>
      <c r="S484" s="7" t="str">
        <f t="shared" ca="1" si="343"/>
        <v/>
      </c>
    </row>
    <row r="485" spans="1:19" x14ac:dyDescent="0.3">
      <c r="A485" s="1" t="str">
        <f t="shared" si="349"/>
        <v>LP_AtkUpOnLowerHpBetter_03</v>
      </c>
      <c r="B485" s="1" t="s">
        <v>307</v>
      </c>
      <c r="C485" s="1" t="str">
        <f>IF(ISERROR(VLOOKUP(B485,AffectorValueTable!$A:$A,1,0)),"어펙터밸류없음","")</f>
        <v/>
      </c>
      <c r="D485" s="1">
        <v>3</v>
      </c>
      <c r="E485" s="1" t="str">
        <f>VLOOKUP($B485,AffectorValueTable!$1:$1048576,MATCH(AffectorValueTable!$B$1,AffectorValueTable!$1:$1,0),0)</f>
        <v>AddAttackByHp</v>
      </c>
      <c r="H485" s="1" t="str">
        <f>IF(ISBLANK(G485),"",
IF(ISERROR(FIND(",",G485)),
  IF(ISERROR(VLOOKUP(G485,ConditionValueTable!$A:$A,1,0)),"컨디션밸류없음",
  ""),
IF(ISERROR(FIND(",",G485,FIND(",",G485)+1)),
  IF(OR(ISERROR(VLOOKUP(LEFT(G485,FIND(",",G485)-1),ConditionValueTable!$A:$A,1,0)),ISERROR(VLOOKUP(TRIM(MID(G485,FIND(",",G485)+1,999)),ConditionValueTable!$A:$A,1,0))),"컨디션밸류없음",
  ""),
IF(ISERROR(FIND(",",G485,FIND(",",G485,FIND(",",G485)+1)+1)),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+1,999)),ConditionValueTable!$A:$A,1,0))),"컨디션밸류없음",
  ""),
IF(ISERROR(FIND(",",G485,FIND(",",G485,FIND(",",G485,FIND(",",G485)+1)+1)+1)),
  IF(OR(ISERROR(VLOOKUP(LEFT(G485,FIND(",",G485)-1),ConditionValueTable!$A:$A,1,0)),ISERROR(VLOOKUP(TRIM(MID(G485,FIND(",",G485)+1,FIND(",",G485,FIND(",",G485)+1)-FIND(",",G485)-1)),ConditionValueTable!$A:$A,1,0)),ISERROR(VLOOKUP(TRIM(MID(G485,FIND(",",G485,FIND(",",G485)+1)+1,FIND(",",G485,FIND(",",G485,FIND(",",G485)+1)+1)-FIND(",",G485,FIND(",",G485)+1)-1)),ConditionValueTable!$A:$A,1,0)),ISERROR(VLOOKUP(TRIM(MID(G485,FIND(",",G485,FIND(",",G485,FIND(",",G485)+1)+1)+1,999)),ConditionValueTable!$A:$A,1,0))),"컨디션밸류없음",
  ""),
)))))</f>
        <v/>
      </c>
      <c r="I485" s="1">
        <v>-1</v>
      </c>
      <c r="J485" s="1">
        <v>1.9250000000000003</v>
      </c>
      <c r="N485" s="1">
        <v>0</v>
      </c>
      <c r="O485" s="7">
        <f t="shared" ca="1" si="350"/>
        <v>0</v>
      </c>
      <c r="S485" s="7" t="str">
        <f t="shared" ca="1" si="343"/>
        <v/>
      </c>
    </row>
    <row r="486" spans="1:19" x14ac:dyDescent="0.3">
      <c r="A486" s="1" t="str">
        <f t="shared" ref="A486:A487" si="351">B486&amp;"_"&amp;TEXT(D486,"00")</f>
        <v>LP_AtkUpOnLowerHpBetter_04</v>
      </c>
      <c r="B486" s="1" t="s">
        <v>307</v>
      </c>
      <c r="C486" s="1" t="str">
        <f>IF(ISERROR(VLOOKUP(B486,AffectorValueTable!$A:$A,1,0)),"어펙터밸류없음","")</f>
        <v/>
      </c>
      <c r="D486" s="1">
        <v>4</v>
      </c>
      <c r="E486" s="1" t="str">
        <f>VLOOKUP($B486,AffectorValueTable!$1:$1048576,MATCH(AffectorValueTable!$B$1,AffectorValueTable!$1:$1,0),0)</f>
        <v>AddAttackByHp</v>
      </c>
      <c r="H486" s="1" t="str">
        <f>IF(ISBLANK(G486),"",
IF(ISERROR(FIND(",",G486)),
  IF(ISERROR(VLOOKUP(G486,ConditionValueTable!$A:$A,1,0)),"컨디션밸류없음",
  ""),
IF(ISERROR(FIND(",",G486,FIND(",",G486)+1)),
  IF(OR(ISERROR(VLOOKUP(LEFT(G486,FIND(",",G486)-1),ConditionValueTable!$A:$A,1,0)),ISERROR(VLOOKUP(TRIM(MID(G486,FIND(",",G486)+1,999)),ConditionValueTable!$A:$A,1,0))),"컨디션밸류없음",
  ""),
IF(ISERROR(FIND(",",G486,FIND(",",G486,FIND(",",G486)+1)+1)),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+1,999)),ConditionValueTable!$A:$A,1,0))),"컨디션밸류없음",
  ""),
IF(ISERROR(FIND(",",G486,FIND(",",G486,FIND(",",G486,FIND(",",G486)+1)+1)+1)),
  IF(OR(ISERROR(VLOOKUP(LEFT(G486,FIND(",",G486)-1),ConditionValueTable!$A:$A,1,0)),ISERROR(VLOOKUP(TRIM(MID(G486,FIND(",",G486)+1,FIND(",",G486,FIND(",",G486)+1)-FIND(",",G486)-1)),ConditionValueTable!$A:$A,1,0)),ISERROR(VLOOKUP(TRIM(MID(G486,FIND(",",G486,FIND(",",G486)+1)+1,FIND(",",G486,FIND(",",G486,FIND(",",G486)+1)+1)-FIND(",",G486,FIND(",",G486)+1)-1)),ConditionValueTable!$A:$A,1,0)),ISERROR(VLOOKUP(TRIM(MID(G486,FIND(",",G486,FIND(",",G486,FIND(",",G486)+1)+1)+1,999)),ConditionValueTable!$A:$A,1,0))),"컨디션밸류없음",
  ""),
)))))</f>
        <v/>
      </c>
      <c r="I486" s="1">
        <v>-1</v>
      </c>
      <c r="J486" s="1">
        <v>2.6833333333333331</v>
      </c>
      <c r="N486" s="1">
        <v>0</v>
      </c>
      <c r="O486" s="7">
        <f t="shared" ref="O486:O487" ca="1" si="352">IF(NOT(ISBLANK(N486)),N486,
IF(ISBLANK(M486),"",
VLOOKUP(M486,OFFSET(INDIRECT("$A:$B"),0,MATCH(M$1&amp;"_Verify",INDIRECT("$1:$1"),0)-1),2,0)
))</f>
        <v>0</v>
      </c>
      <c r="S486" s="7" t="str">
        <f t="shared" ref="S486:S487" ca="1" si="353">IF(NOT(ISBLANK(R486)),R486,
IF(ISBLANK(Q486),"",
VLOOKUP(Q486,OFFSET(INDIRECT("$A:$B"),0,MATCH(Q$1&amp;"_Verify",INDIRECT("$1:$1"),0)-1),2,0)
))</f>
        <v/>
      </c>
    </row>
    <row r="487" spans="1:19" x14ac:dyDescent="0.3">
      <c r="A487" s="1" t="str">
        <f t="shared" si="351"/>
        <v>LP_AtkUpOnLowerHpBetter_05</v>
      </c>
      <c r="B487" s="1" t="s">
        <v>307</v>
      </c>
      <c r="C487" s="1" t="str">
        <f>IF(ISERROR(VLOOKUP(B487,AffectorValueTable!$A:$A,1,0)),"어펙터밸류없음","")</f>
        <v/>
      </c>
      <c r="D487" s="1">
        <v>5</v>
      </c>
      <c r="E487" s="1" t="str">
        <f>VLOOKUP($B487,AffectorValueTable!$1:$1048576,MATCH(AffectorValueTable!$B$1,AffectorValueTable!$1:$1,0),0)</f>
        <v>AddAttackByHp</v>
      </c>
      <c r="H487" s="1" t="str">
        <f>IF(ISBLANK(G487),"",
IF(ISERROR(FIND(",",G487)),
  IF(ISERROR(VLOOKUP(G487,ConditionValueTable!$A:$A,1,0)),"컨디션밸류없음",
  ""),
IF(ISERROR(FIND(",",G487,FIND(",",G487)+1)),
  IF(OR(ISERROR(VLOOKUP(LEFT(G487,FIND(",",G487)-1),ConditionValueTable!$A:$A,1,0)),ISERROR(VLOOKUP(TRIM(MID(G487,FIND(",",G487)+1,999)),ConditionValueTable!$A:$A,1,0))),"컨디션밸류없음",
  ""),
IF(ISERROR(FIND(",",G487,FIND(",",G487,FIND(",",G487)+1)+1)),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+1,999)),ConditionValueTable!$A:$A,1,0))),"컨디션밸류없음",
  ""),
IF(ISERROR(FIND(",",G487,FIND(",",G487,FIND(",",G487,FIND(",",G487)+1)+1)+1)),
  IF(OR(ISERROR(VLOOKUP(LEFT(G487,FIND(",",G487)-1),ConditionValueTable!$A:$A,1,0)),ISERROR(VLOOKUP(TRIM(MID(G487,FIND(",",G487)+1,FIND(",",G487,FIND(",",G487)+1)-FIND(",",G487)-1)),ConditionValueTable!$A:$A,1,0)),ISERROR(VLOOKUP(TRIM(MID(G487,FIND(",",G487,FIND(",",G487)+1)+1,FIND(",",G487,FIND(",",G487,FIND(",",G487)+1)+1)-FIND(",",G487,FIND(",",G487)+1)-1)),ConditionValueTable!$A:$A,1,0)),ISERROR(VLOOKUP(TRIM(MID(G487,FIND(",",G487,FIND(",",G487,FIND(",",G487)+1)+1)+1,999)),ConditionValueTable!$A:$A,1,0))),"컨디션밸류없음",
  ""),
)))))</f>
        <v/>
      </c>
      <c r="I487" s="1">
        <v>-1</v>
      </c>
      <c r="J487" s="1">
        <v>3.5000000000000004</v>
      </c>
      <c r="N487" s="1">
        <v>0</v>
      </c>
      <c r="O487" s="7">
        <f t="shared" ca="1" si="352"/>
        <v>0</v>
      </c>
      <c r="S487" s="7" t="str">
        <f t="shared" ca="1" si="353"/>
        <v/>
      </c>
    </row>
    <row r="488" spans="1:19" x14ac:dyDescent="0.3">
      <c r="A488" s="1" t="str">
        <f t="shared" ref="A488:A502" si="354">B488&amp;"_"&amp;TEXT(D488,"00")</f>
        <v>LP_AtkUpOnLowerHpBetter_06</v>
      </c>
      <c r="B488" s="1" t="s">
        <v>307</v>
      </c>
      <c r="C488" s="1" t="str">
        <f>IF(ISERROR(VLOOKUP(B488,AffectorValueTable!$A:$A,1,0)),"어펙터밸류없음","")</f>
        <v/>
      </c>
      <c r="D488" s="1">
        <v>6</v>
      </c>
      <c r="E488" s="1" t="str">
        <f>VLOOKUP($B488,AffectorValueTable!$1:$1048576,MATCH(AffectorValueTable!$B$1,AffectorValueTable!$1:$1,0),0)</f>
        <v>AddAttackByHp</v>
      </c>
      <c r="H488" s="1" t="str">
        <f>IF(ISBLANK(G488),"",
IF(ISERROR(FIND(",",G488)),
  IF(ISERROR(VLOOKUP(G488,ConditionValueTable!$A:$A,1,0)),"컨디션밸류없음",
  ""),
IF(ISERROR(FIND(",",G488,FIND(",",G488)+1)),
  IF(OR(ISERROR(VLOOKUP(LEFT(G488,FIND(",",G488)-1),ConditionValueTable!$A:$A,1,0)),ISERROR(VLOOKUP(TRIM(MID(G488,FIND(",",G488)+1,999)),ConditionValueTable!$A:$A,1,0))),"컨디션밸류없음",
  ""),
IF(ISERROR(FIND(",",G488,FIND(",",G488,FIND(",",G488)+1)+1)),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+1,999)),ConditionValueTable!$A:$A,1,0))),"컨디션밸류없음",
  ""),
IF(ISERROR(FIND(",",G488,FIND(",",G488,FIND(",",G488,FIND(",",G488)+1)+1)+1)),
  IF(OR(ISERROR(VLOOKUP(LEFT(G488,FIND(",",G488)-1),ConditionValueTable!$A:$A,1,0)),ISERROR(VLOOKUP(TRIM(MID(G488,FIND(",",G488)+1,FIND(",",G488,FIND(",",G488)+1)-FIND(",",G488)-1)),ConditionValueTable!$A:$A,1,0)),ISERROR(VLOOKUP(TRIM(MID(G488,FIND(",",G488,FIND(",",G488)+1)+1,FIND(",",G488,FIND(",",G488,FIND(",",G488)+1)+1)-FIND(",",G488,FIND(",",G488)+1)-1)),ConditionValueTable!$A:$A,1,0)),ISERROR(VLOOKUP(TRIM(MID(G488,FIND(",",G488,FIND(",",G488,FIND(",",G488)+1)+1)+1,999)),ConditionValueTable!$A:$A,1,0))),"컨디션밸류없음",
  ""),
)))))</f>
        <v/>
      </c>
      <c r="I488" s="1">
        <v>-1</v>
      </c>
      <c r="J488" s="1">
        <v>3.5000000000000004</v>
      </c>
      <c r="N488" s="1">
        <v>0</v>
      </c>
      <c r="O488" s="7">
        <f t="shared" ref="O488:O502" ca="1" si="355">IF(NOT(ISBLANK(N488)),N488,
IF(ISBLANK(M488),"",
VLOOKUP(M488,OFFSET(INDIRECT("$A:$B"),0,MATCH(M$1&amp;"_Verify",INDIRECT("$1:$1"),0)-1),2,0)
))</f>
        <v>0</v>
      </c>
      <c r="S488" s="7" t="str">
        <f t="shared" ref="S488:S502" ca="1" si="356">IF(NOT(ISBLANK(R488)),R488,
IF(ISBLANK(Q488),"",
VLOOKUP(Q488,OFFSET(INDIRECT("$A:$B"),0,MATCH(Q$1&amp;"_Verify",INDIRECT("$1:$1"),0)-1),2,0)
))</f>
        <v/>
      </c>
    </row>
    <row r="489" spans="1:19" x14ac:dyDescent="0.3">
      <c r="A489" s="1" t="str">
        <f t="shared" si="354"/>
        <v>LP_AtkUpOnMaxHp_01</v>
      </c>
      <c r="B489" s="1" t="s">
        <v>936</v>
      </c>
      <c r="C489" s="1" t="str">
        <f>IF(ISERROR(VLOOKUP(B489,AffectorValueTable!$A:$A,1,0)),"어펙터밸류없음","")</f>
        <v/>
      </c>
      <c r="D489" s="1">
        <v>1</v>
      </c>
      <c r="E489" s="1" t="str">
        <f>VLOOKUP($B489,AffectorValueTable!$1:$1048576,MATCH(AffectorValueTable!$B$1,AffectorValueTable!$1:$1,0),0)</f>
        <v>AddAttackByHp</v>
      </c>
      <c r="H489" s="1" t="str">
        <f>IF(ISBLANK(G489),"",
IF(ISERROR(FIND(",",G489)),
  IF(ISERROR(VLOOKUP(G489,ConditionValueTable!$A:$A,1,0)),"컨디션밸류없음",
  ""),
IF(ISERROR(FIND(",",G489,FIND(",",G489)+1)),
  IF(OR(ISERROR(VLOOKUP(LEFT(G489,FIND(",",G489)-1),ConditionValueTable!$A:$A,1,0)),ISERROR(VLOOKUP(TRIM(MID(G489,FIND(",",G489)+1,999)),ConditionValueTable!$A:$A,1,0))),"컨디션밸류없음",
  ""),
IF(ISERROR(FIND(",",G489,FIND(",",G489,FIND(",",G489)+1)+1)),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+1,999)),ConditionValueTable!$A:$A,1,0))),"컨디션밸류없음",
  ""),
IF(ISERROR(FIND(",",G489,FIND(",",G489,FIND(",",G489,FIND(",",G489)+1)+1)+1)),
  IF(OR(ISERROR(VLOOKUP(LEFT(G489,FIND(",",G489)-1),ConditionValueTable!$A:$A,1,0)),ISERROR(VLOOKUP(TRIM(MID(G489,FIND(",",G489)+1,FIND(",",G489,FIND(",",G489)+1)-FIND(",",G489)-1)),ConditionValueTable!$A:$A,1,0)),ISERROR(VLOOKUP(TRIM(MID(G489,FIND(",",G489,FIND(",",G489)+1)+1,FIND(",",G489,FIND(",",G489,FIND(",",G489)+1)+1)-FIND(",",G489,FIND(",",G489)+1)-1)),ConditionValueTable!$A:$A,1,0)),ISERROR(VLOOKUP(TRIM(MID(G489,FIND(",",G489,FIND(",",G489,FIND(",",G489)+1)+1)+1,999)),ConditionValueTable!$A:$A,1,0))),"컨디션밸류없음",
  ""),
)))))</f>
        <v/>
      </c>
      <c r="I489" s="1">
        <v>-1</v>
      </c>
      <c r="J489" s="1">
        <f t="shared" ref="J489:J502" si="357">J179*4/3</f>
        <v>0.19999999999999998</v>
      </c>
      <c r="N489" s="1">
        <v>1</v>
      </c>
      <c r="O489" s="7">
        <f t="shared" ca="1" si="355"/>
        <v>1</v>
      </c>
      <c r="S489" s="7" t="str">
        <f t="shared" ca="1" si="356"/>
        <v/>
      </c>
    </row>
    <row r="490" spans="1:19" x14ac:dyDescent="0.3">
      <c r="A490" s="1" t="str">
        <f t="shared" si="354"/>
        <v>LP_AtkUpOnMaxHp_02</v>
      </c>
      <c r="B490" s="1" t="s">
        <v>936</v>
      </c>
      <c r="C490" s="1" t="str">
        <f>IF(ISERROR(VLOOKUP(B490,AffectorValueTable!$A:$A,1,0)),"어펙터밸류없음","")</f>
        <v/>
      </c>
      <c r="D490" s="1">
        <v>2</v>
      </c>
      <c r="E490" s="1" t="str">
        <f>VLOOKUP($B490,AffectorValueTable!$1:$1048576,MATCH(AffectorValueTable!$B$1,AffectorValueTable!$1:$1,0),0)</f>
        <v>AddAttackByHp</v>
      </c>
      <c r="H490" s="1" t="str">
        <f>IF(ISBLANK(G490),"",
IF(ISERROR(FIND(",",G490)),
  IF(ISERROR(VLOOKUP(G490,ConditionValueTable!$A:$A,1,0)),"컨디션밸류없음",
  ""),
IF(ISERROR(FIND(",",G490,FIND(",",G490)+1)),
  IF(OR(ISERROR(VLOOKUP(LEFT(G490,FIND(",",G490)-1),ConditionValueTable!$A:$A,1,0)),ISERROR(VLOOKUP(TRIM(MID(G490,FIND(",",G490)+1,999)),ConditionValueTable!$A:$A,1,0))),"컨디션밸류없음",
  ""),
IF(ISERROR(FIND(",",G490,FIND(",",G490,FIND(",",G490)+1)+1)),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+1,999)),ConditionValueTable!$A:$A,1,0))),"컨디션밸류없음",
  ""),
IF(ISERROR(FIND(",",G490,FIND(",",G490,FIND(",",G490,FIND(",",G490)+1)+1)+1)),
  IF(OR(ISERROR(VLOOKUP(LEFT(G490,FIND(",",G490)-1),ConditionValueTable!$A:$A,1,0)),ISERROR(VLOOKUP(TRIM(MID(G490,FIND(",",G490)+1,FIND(",",G490,FIND(",",G490)+1)-FIND(",",G490)-1)),ConditionValueTable!$A:$A,1,0)),ISERROR(VLOOKUP(TRIM(MID(G490,FIND(",",G490,FIND(",",G490)+1)+1,FIND(",",G490,FIND(",",G490,FIND(",",G490)+1)+1)-FIND(",",G490,FIND(",",G490)+1)-1)),ConditionValueTable!$A:$A,1,0)),ISERROR(VLOOKUP(TRIM(MID(G490,FIND(",",G490,FIND(",",G490,FIND(",",G490)+1)+1)+1,999)),ConditionValueTable!$A:$A,1,0))),"컨디션밸류없음",
  ""),
)))))</f>
        <v/>
      </c>
      <c r="I490" s="1">
        <v>-1</v>
      </c>
      <c r="J490" s="1">
        <f t="shared" si="357"/>
        <v>0.42</v>
      </c>
      <c r="N490" s="1">
        <v>1</v>
      </c>
      <c r="O490" s="7">
        <f t="shared" ca="1" si="355"/>
        <v>1</v>
      </c>
      <c r="S490" s="7" t="str">
        <f t="shared" ca="1" si="356"/>
        <v/>
      </c>
    </row>
    <row r="491" spans="1:19" x14ac:dyDescent="0.3">
      <c r="A491" s="1" t="str">
        <f t="shared" si="354"/>
        <v>LP_AtkUpOnMaxHp_03</v>
      </c>
      <c r="B491" s="1" t="s">
        <v>936</v>
      </c>
      <c r="C491" s="1" t="str">
        <f>IF(ISERROR(VLOOKUP(B491,AffectorValueTable!$A:$A,1,0)),"어펙터밸류없음","")</f>
        <v/>
      </c>
      <c r="D491" s="1">
        <v>3</v>
      </c>
      <c r="E491" s="1" t="str">
        <f>VLOOKUP($B491,AffectorValueTable!$1:$1048576,MATCH(AffectorValueTable!$B$1,AffectorValueTable!$1:$1,0),0)</f>
        <v>AddAttackByHp</v>
      </c>
      <c r="H491" s="1" t="str">
        <f>IF(ISBLANK(G491),"",
IF(ISERROR(FIND(",",G491)),
  IF(ISERROR(VLOOKUP(G491,ConditionValueTable!$A:$A,1,0)),"컨디션밸류없음",
  ""),
IF(ISERROR(FIND(",",G491,FIND(",",G491)+1)),
  IF(OR(ISERROR(VLOOKUP(LEFT(G491,FIND(",",G491)-1),ConditionValueTable!$A:$A,1,0)),ISERROR(VLOOKUP(TRIM(MID(G491,FIND(",",G491)+1,999)),ConditionValueTable!$A:$A,1,0))),"컨디션밸류없음",
  ""),
IF(ISERROR(FIND(",",G491,FIND(",",G491,FIND(",",G491)+1)+1)),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+1,999)),ConditionValueTable!$A:$A,1,0))),"컨디션밸류없음",
  ""),
IF(ISERROR(FIND(",",G491,FIND(",",G491,FIND(",",G491,FIND(",",G491)+1)+1)+1)),
  IF(OR(ISERROR(VLOOKUP(LEFT(G491,FIND(",",G491)-1),ConditionValueTable!$A:$A,1,0)),ISERROR(VLOOKUP(TRIM(MID(G491,FIND(",",G491)+1,FIND(",",G491,FIND(",",G491)+1)-FIND(",",G491)-1)),ConditionValueTable!$A:$A,1,0)),ISERROR(VLOOKUP(TRIM(MID(G491,FIND(",",G491,FIND(",",G491)+1)+1,FIND(",",G491,FIND(",",G491,FIND(",",G491)+1)+1)-FIND(",",G491,FIND(",",G491)+1)-1)),ConditionValueTable!$A:$A,1,0)),ISERROR(VLOOKUP(TRIM(MID(G491,FIND(",",G491,FIND(",",G491,FIND(",",G491)+1)+1)+1,999)),ConditionValueTable!$A:$A,1,0))),"컨디션밸류없음",
  ""),
)))))</f>
        <v/>
      </c>
      <c r="I491" s="1">
        <v>-1</v>
      </c>
      <c r="J491" s="1">
        <f t="shared" si="357"/>
        <v>0.66</v>
      </c>
      <c r="N491" s="1">
        <v>1</v>
      </c>
      <c r="O491" s="7">
        <f t="shared" ca="1" si="355"/>
        <v>1</v>
      </c>
      <c r="S491" s="7" t="str">
        <f t="shared" ca="1" si="356"/>
        <v/>
      </c>
    </row>
    <row r="492" spans="1:19" x14ac:dyDescent="0.3">
      <c r="A492" s="1" t="str">
        <f t="shared" si="354"/>
        <v>LP_AtkUpOnMaxHp_04</v>
      </c>
      <c r="B492" s="1" t="s">
        <v>936</v>
      </c>
      <c r="C492" s="1" t="str">
        <f>IF(ISERROR(VLOOKUP(B492,AffectorValueTable!$A:$A,1,0)),"어펙터밸류없음","")</f>
        <v/>
      </c>
      <c r="D492" s="1">
        <v>4</v>
      </c>
      <c r="E492" s="1" t="str">
        <f>VLOOKUP($B492,AffectorValueTable!$1:$1048576,MATCH(AffectorValueTable!$B$1,AffectorValueTable!$1:$1,0),0)</f>
        <v>AddAttackByHp</v>
      </c>
      <c r="H492" s="1" t="str">
        <f>IF(ISBLANK(G492),"",
IF(ISERROR(FIND(",",G492)),
  IF(ISERROR(VLOOKUP(G492,ConditionValueTable!$A:$A,1,0)),"컨디션밸류없음",
  ""),
IF(ISERROR(FIND(",",G492,FIND(",",G492)+1)),
  IF(OR(ISERROR(VLOOKUP(LEFT(G492,FIND(",",G492)-1),ConditionValueTable!$A:$A,1,0)),ISERROR(VLOOKUP(TRIM(MID(G492,FIND(",",G492)+1,999)),ConditionValueTable!$A:$A,1,0))),"컨디션밸류없음",
  ""),
IF(ISERROR(FIND(",",G492,FIND(",",G492,FIND(",",G492)+1)+1)),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+1,999)),ConditionValueTable!$A:$A,1,0))),"컨디션밸류없음",
  ""),
IF(ISERROR(FIND(",",G492,FIND(",",G492,FIND(",",G492,FIND(",",G492)+1)+1)+1)),
  IF(OR(ISERROR(VLOOKUP(LEFT(G492,FIND(",",G492)-1),ConditionValueTable!$A:$A,1,0)),ISERROR(VLOOKUP(TRIM(MID(G492,FIND(",",G492)+1,FIND(",",G492,FIND(",",G492)+1)-FIND(",",G492)-1)),ConditionValueTable!$A:$A,1,0)),ISERROR(VLOOKUP(TRIM(MID(G492,FIND(",",G492,FIND(",",G492)+1)+1,FIND(",",G492,FIND(",",G492,FIND(",",G492)+1)+1)-FIND(",",G492,FIND(",",G492)+1)-1)),ConditionValueTable!$A:$A,1,0)),ISERROR(VLOOKUP(TRIM(MID(G492,FIND(",",G492,FIND(",",G492,FIND(",",G492)+1)+1)+1,999)),ConditionValueTable!$A:$A,1,0))),"컨디션밸류없음",
  ""),
)))))</f>
        <v/>
      </c>
      <c r="I492" s="1">
        <v>-1</v>
      </c>
      <c r="J492" s="1">
        <f t="shared" si="357"/>
        <v>0.91999999999999993</v>
      </c>
      <c r="N492" s="1">
        <v>1</v>
      </c>
      <c r="O492" s="7">
        <f t="shared" ca="1" si="355"/>
        <v>1</v>
      </c>
      <c r="S492" s="7" t="str">
        <f t="shared" ca="1" si="356"/>
        <v/>
      </c>
    </row>
    <row r="493" spans="1:19" x14ac:dyDescent="0.3">
      <c r="A493" s="1" t="str">
        <f t="shared" si="354"/>
        <v>LP_AtkUpOnMaxHp_05</v>
      </c>
      <c r="B493" s="1" t="s">
        <v>936</v>
      </c>
      <c r="C493" s="1" t="str">
        <f>IF(ISERROR(VLOOKUP(B493,AffectorValueTable!$A:$A,1,0)),"어펙터밸류없음","")</f>
        <v/>
      </c>
      <c r="D493" s="1">
        <v>5</v>
      </c>
      <c r="E493" s="1" t="str">
        <f>VLOOKUP($B493,AffectorValueTable!$1:$1048576,MATCH(AffectorValueTable!$B$1,AffectorValueTable!$1:$1,0),0)</f>
        <v>AddAttackByHp</v>
      </c>
      <c r="H493" s="1" t="str">
        <f>IF(ISBLANK(G493),"",
IF(ISERROR(FIND(",",G493)),
  IF(ISERROR(VLOOKUP(G493,ConditionValueTable!$A:$A,1,0)),"컨디션밸류없음",
  ""),
IF(ISERROR(FIND(",",G493,FIND(",",G493)+1)),
  IF(OR(ISERROR(VLOOKUP(LEFT(G493,FIND(",",G493)-1),ConditionValueTable!$A:$A,1,0)),ISERROR(VLOOKUP(TRIM(MID(G493,FIND(",",G493)+1,999)),ConditionValueTable!$A:$A,1,0))),"컨디션밸류없음",
  ""),
IF(ISERROR(FIND(",",G493,FIND(",",G493,FIND(",",G493)+1)+1)),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+1,999)),ConditionValueTable!$A:$A,1,0))),"컨디션밸류없음",
  ""),
IF(ISERROR(FIND(",",G493,FIND(",",G493,FIND(",",G493,FIND(",",G493)+1)+1)+1)),
  IF(OR(ISERROR(VLOOKUP(LEFT(G493,FIND(",",G493)-1),ConditionValueTable!$A:$A,1,0)),ISERROR(VLOOKUP(TRIM(MID(G493,FIND(",",G493)+1,FIND(",",G493,FIND(",",G493)+1)-FIND(",",G493)-1)),ConditionValueTable!$A:$A,1,0)),ISERROR(VLOOKUP(TRIM(MID(G493,FIND(",",G493,FIND(",",G493)+1)+1,FIND(",",G493,FIND(",",G493,FIND(",",G493)+1)+1)-FIND(",",G493,FIND(",",G493)+1)-1)),ConditionValueTable!$A:$A,1,0)),ISERROR(VLOOKUP(TRIM(MID(G493,FIND(",",G493,FIND(",",G493,FIND(",",G493)+1)+1)+1,999)),ConditionValueTable!$A:$A,1,0))),"컨디션밸류없음",
  ""),
)))))</f>
        <v/>
      </c>
      <c r="I493" s="1">
        <v>-1</v>
      </c>
      <c r="J493" s="1">
        <f t="shared" si="357"/>
        <v>1.2</v>
      </c>
      <c r="N493" s="1">
        <v>1</v>
      </c>
      <c r="O493" s="7">
        <f t="shared" ca="1" si="355"/>
        <v>1</v>
      </c>
      <c r="S493" s="7" t="str">
        <f t="shared" ca="1" si="356"/>
        <v/>
      </c>
    </row>
    <row r="494" spans="1:19" x14ac:dyDescent="0.3">
      <c r="A494" s="1" t="str">
        <f t="shared" si="354"/>
        <v>LP_AtkUpOnMaxHp_06</v>
      </c>
      <c r="B494" s="1" t="s">
        <v>936</v>
      </c>
      <c r="C494" s="1" t="str">
        <f>IF(ISERROR(VLOOKUP(B494,AffectorValueTable!$A:$A,1,0)),"어펙터밸류없음","")</f>
        <v/>
      </c>
      <c r="D494" s="1">
        <v>6</v>
      </c>
      <c r="E494" s="1" t="str">
        <f>VLOOKUP($B494,AffectorValueTable!$1:$1048576,MATCH(AffectorValueTable!$B$1,AffectorValueTable!$1:$1,0),0)</f>
        <v>AddAttackByHp</v>
      </c>
      <c r="H494" s="1" t="str">
        <f>IF(ISBLANK(G494),"",
IF(ISERROR(FIND(",",G494)),
  IF(ISERROR(VLOOKUP(G494,ConditionValueTable!$A:$A,1,0)),"컨디션밸류없음",
  ""),
IF(ISERROR(FIND(",",G494,FIND(",",G494)+1)),
  IF(OR(ISERROR(VLOOKUP(LEFT(G494,FIND(",",G494)-1),ConditionValueTable!$A:$A,1,0)),ISERROR(VLOOKUP(TRIM(MID(G494,FIND(",",G494)+1,999)),ConditionValueTable!$A:$A,1,0))),"컨디션밸류없음",
  ""),
IF(ISERROR(FIND(",",G494,FIND(",",G494,FIND(",",G494)+1)+1)),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+1,999)),ConditionValueTable!$A:$A,1,0))),"컨디션밸류없음",
  ""),
IF(ISERROR(FIND(",",G494,FIND(",",G494,FIND(",",G494,FIND(",",G494)+1)+1)+1)),
  IF(OR(ISERROR(VLOOKUP(LEFT(G494,FIND(",",G494)-1),ConditionValueTable!$A:$A,1,0)),ISERROR(VLOOKUP(TRIM(MID(G494,FIND(",",G494)+1,FIND(",",G494,FIND(",",G494)+1)-FIND(",",G494)-1)),ConditionValueTable!$A:$A,1,0)),ISERROR(VLOOKUP(TRIM(MID(G494,FIND(",",G494,FIND(",",G494)+1)+1,FIND(",",G494,FIND(",",G494,FIND(",",G494)+1)+1)-FIND(",",G494,FIND(",",G494)+1)-1)),ConditionValueTable!$A:$A,1,0)),ISERROR(VLOOKUP(TRIM(MID(G494,FIND(",",G494,FIND(",",G494,FIND(",",G494)+1)+1)+1,999)),ConditionValueTable!$A:$A,1,0))),"컨디션밸류없음",
  ""),
)))))</f>
        <v/>
      </c>
      <c r="I494" s="1">
        <v>-1</v>
      </c>
      <c r="J494" s="1">
        <f t="shared" si="357"/>
        <v>1.5</v>
      </c>
      <c r="N494" s="1">
        <v>1</v>
      </c>
      <c r="O494" s="7">
        <f t="shared" ca="1" si="355"/>
        <v>1</v>
      </c>
      <c r="S494" s="7" t="str">
        <f t="shared" ca="1" si="356"/>
        <v/>
      </c>
    </row>
    <row r="495" spans="1:19" x14ac:dyDescent="0.3">
      <c r="A495" s="1" t="str">
        <f t="shared" si="354"/>
        <v>LP_AtkUpOnMaxHp_07</v>
      </c>
      <c r="B495" s="1" t="s">
        <v>936</v>
      </c>
      <c r="C495" s="1" t="str">
        <f>IF(ISERROR(VLOOKUP(B495,AffectorValueTable!$A:$A,1,0)),"어펙터밸류없음","")</f>
        <v/>
      </c>
      <c r="D495" s="1">
        <v>7</v>
      </c>
      <c r="E495" s="1" t="str">
        <f>VLOOKUP($B495,AffectorValueTable!$1:$1048576,MATCH(AffectorValueTable!$B$1,AffectorValueTable!$1:$1,0),0)</f>
        <v>AddAttackByHp</v>
      </c>
      <c r="H495" s="1" t="str">
        <f>IF(ISBLANK(G495),"",
IF(ISERROR(FIND(",",G495)),
  IF(ISERROR(VLOOKUP(G495,ConditionValueTable!$A:$A,1,0)),"컨디션밸류없음",
  ""),
IF(ISERROR(FIND(",",G495,FIND(",",G495)+1)),
  IF(OR(ISERROR(VLOOKUP(LEFT(G495,FIND(",",G495)-1),ConditionValueTable!$A:$A,1,0)),ISERROR(VLOOKUP(TRIM(MID(G495,FIND(",",G495)+1,999)),ConditionValueTable!$A:$A,1,0))),"컨디션밸류없음",
  ""),
IF(ISERROR(FIND(",",G495,FIND(",",G495,FIND(",",G495)+1)+1)),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+1,999)),ConditionValueTable!$A:$A,1,0))),"컨디션밸류없음",
  ""),
IF(ISERROR(FIND(",",G495,FIND(",",G495,FIND(",",G495,FIND(",",G495)+1)+1)+1)),
  IF(OR(ISERROR(VLOOKUP(LEFT(G495,FIND(",",G495)-1),ConditionValueTable!$A:$A,1,0)),ISERROR(VLOOKUP(TRIM(MID(G495,FIND(",",G495)+1,FIND(",",G495,FIND(",",G495)+1)-FIND(",",G495)-1)),ConditionValueTable!$A:$A,1,0)),ISERROR(VLOOKUP(TRIM(MID(G495,FIND(",",G495,FIND(",",G495)+1)+1,FIND(",",G495,FIND(",",G495,FIND(",",G495)+1)+1)-FIND(",",G495,FIND(",",G495)+1)-1)),ConditionValueTable!$A:$A,1,0)),ISERROR(VLOOKUP(TRIM(MID(G495,FIND(",",G495,FIND(",",G495,FIND(",",G495)+1)+1)+1,999)),ConditionValueTable!$A:$A,1,0))),"컨디션밸류없음",
  ""),
)))))</f>
        <v/>
      </c>
      <c r="I495" s="1">
        <v>-1</v>
      </c>
      <c r="J495" s="1">
        <f t="shared" si="357"/>
        <v>1.8200000000000003</v>
      </c>
      <c r="N495" s="1">
        <v>1</v>
      </c>
      <c r="O495" s="7">
        <f t="shared" ca="1" si="355"/>
        <v>1</v>
      </c>
      <c r="S495" s="7" t="str">
        <f t="shared" ca="1" si="356"/>
        <v/>
      </c>
    </row>
    <row r="496" spans="1:19" x14ac:dyDescent="0.3">
      <c r="A496" s="1" t="str">
        <f t="shared" si="354"/>
        <v>LP_AtkUpOnMaxHp_08</v>
      </c>
      <c r="B496" s="1" t="s">
        <v>936</v>
      </c>
      <c r="C496" s="1" t="str">
        <f>IF(ISERROR(VLOOKUP(B496,AffectorValueTable!$A:$A,1,0)),"어펙터밸류없음","")</f>
        <v/>
      </c>
      <c r="D496" s="1">
        <v>8</v>
      </c>
      <c r="E496" s="1" t="str">
        <f>VLOOKUP($B496,AffectorValueTable!$1:$1048576,MATCH(AffectorValueTable!$B$1,AffectorValueTable!$1:$1,0),0)</f>
        <v>AddAttackByHp</v>
      </c>
      <c r="H496" s="1" t="str">
        <f>IF(ISBLANK(G496),"",
IF(ISERROR(FIND(",",G496)),
  IF(ISERROR(VLOOKUP(G496,ConditionValueTable!$A:$A,1,0)),"컨디션밸류없음",
  ""),
IF(ISERROR(FIND(",",G496,FIND(",",G496)+1)),
  IF(OR(ISERROR(VLOOKUP(LEFT(G496,FIND(",",G496)-1),ConditionValueTable!$A:$A,1,0)),ISERROR(VLOOKUP(TRIM(MID(G496,FIND(",",G496)+1,999)),ConditionValueTable!$A:$A,1,0))),"컨디션밸류없음",
  ""),
IF(ISERROR(FIND(",",G496,FIND(",",G496,FIND(",",G496)+1)+1)),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+1,999)),ConditionValueTable!$A:$A,1,0))),"컨디션밸류없음",
  ""),
IF(ISERROR(FIND(",",G496,FIND(",",G496,FIND(",",G496,FIND(",",G496)+1)+1)+1)),
  IF(OR(ISERROR(VLOOKUP(LEFT(G496,FIND(",",G496)-1),ConditionValueTable!$A:$A,1,0)),ISERROR(VLOOKUP(TRIM(MID(G496,FIND(",",G496)+1,FIND(",",G496,FIND(",",G496)+1)-FIND(",",G496)-1)),ConditionValueTable!$A:$A,1,0)),ISERROR(VLOOKUP(TRIM(MID(G496,FIND(",",G496,FIND(",",G496)+1)+1,FIND(",",G496,FIND(",",G496,FIND(",",G496)+1)+1)-FIND(",",G496,FIND(",",G496)+1)-1)),ConditionValueTable!$A:$A,1,0)),ISERROR(VLOOKUP(TRIM(MID(G496,FIND(",",G496,FIND(",",G496,FIND(",",G496)+1)+1)+1,999)),ConditionValueTable!$A:$A,1,0))),"컨디션밸류없음",
  ""),
)))))</f>
        <v/>
      </c>
      <c r="I496" s="1">
        <v>-1</v>
      </c>
      <c r="J496" s="1">
        <f t="shared" si="357"/>
        <v>2.16</v>
      </c>
      <c r="N496" s="1">
        <v>1</v>
      </c>
      <c r="O496" s="7">
        <f t="shared" ca="1" si="355"/>
        <v>1</v>
      </c>
      <c r="S496" s="7" t="str">
        <f t="shared" ca="1" si="356"/>
        <v/>
      </c>
    </row>
    <row r="497" spans="1:19" x14ac:dyDescent="0.3">
      <c r="A497" s="1" t="str">
        <f t="shared" si="354"/>
        <v>LP_AtkUpOnMaxHp_09</v>
      </c>
      <c r="B497" s="1" t="s">
        <v>936</v>
      </c>
      <c r="C497" s="1" t="str">
        <f>IF(ISERROR(VLOOKUP(B497,AffectorValueTable!$A:$A,1,0)),"어펙터밸류없음","")</f>
        <v/>
      </c>
      <c r="D497" s="1">
        <v>9</v>
      </c>
      <c r="E497" s="1" t="str">
        <f>VLOOKUP($B497,AffectorValueTable!$1:$1048576,MATCH(AffectorValueTable!$B$1,AffectorValueTable!$1:$1,0),0)</f>
        <v>AddAttackByHp</v>
      </c>
      <c r="H497" s="1" t="str">
        <f>IF(ISBLANK(G497),"",
IF(ISERROR(FIND(",",G497)),
  IF(ISERROR(VLOOKUP(G497,ConditionValueTable!$A:$A,1,0)),"컨디션밸류없음",
  ""),
IF(ISERROR(FIND(",",G497,FIND(",",G497)+1)),
  IF(OR(ISERROR(VLOOKUP(LEFT(G497,FIND(",",G497)-1),ConditionValueTable!$A:$A,1,0)),ISERROR(VLOOKUP(TRIM(MID(G497,FIND(",",G497)+1,999)),ConditionValueTable!$A:$A,1,0))),"컨디션밸류없음",
  ""),
IF(ISERROR(FIND(",",G497,FIND(",",G497,FIND(",",G497)+1)+1)),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+1,999)),ConditionValueTable!$A:$A,1,0))),"컨디션밸류없음",
  ""),
IF(ISERROR(FIND(",",G497,FIND(",",G497,FIND(",",G497,FIND(",",G497)+1)+1)+1)),
  IF(OR(ISERROR(VLOOKUP(LEFT(G497,FIND(",",G497)-1),ConditionValueTable!$A:$A,1,0)),ISERROR(VLOOKUP(TRIM(MID(G497,FIND(",",G497)+1,FIND(",",G497,FIND(",",G497)+1)-FIND(",",G497)-1)),ConditionValueTable!$A:$A,1,0)),ISERROR(VLOOKUP(TRIM(MID(G497,FIND(",",G497,FIND(",",G497)+1)+1,FIND(",",G497,FIND(",",G497,FIND(",",G497)+1)+1)-FIND(",",G497,FIND(",",G497)+1)-1)),ConditionValueTable!$A:$A,1,0)),ISERROR(VLOOKUP(TRIM(MID(G497,FIND(",",G497,FIND(",",G497,FIND(",",G497)+1)+1)+1,999)),ConditionValueTable!$A:$A,1,0))),"컨디션밸류없음",
  ""),
)))))</f>
        <v/>
      </c>
      <c r="I497" s="1">
        <v>-1</v>
      </c>
      <c r="J497" s="1">
        <f t="shared" si="357"/>
        <v>2.52</v>
      </c>
      <c r="N497" s="1">
        <v>1</v>
      </c>
      <c r="O497" s="7">
        <f t="shared" ca="1" si="355"/>
        <v>1</v>
      </c>
      <c r="S497" s="7" t="str">
        <f t="shared" ca="1" si="356"/>
        <v/>
      </c>
    </row>
    <row r="498" spans="1:19" x14ac:dyDescent="0.3">
      <c r="A498" s="1" t="str">
        <f t="shared" si="354"/>
        <v>LP_AtkUpOnMaxHpBetter_01</v>
      </c>
      <c r="B498" s="1" t="s">
        <v>937</v>
      </c>
      <c r="C498" s="1" t="str">
        <f>IF(ISERROR(VLOOKUP(B498,AffectorValueTable!$A:$A,1,0)),"어펙터밸류없음","")</f>
        <v/>
      </c>
      <c r="D498" s="1">
        <v>1</v>
      </c>
      <c r="E498" s="1" t="str">
        <f>VLOOKUP($B498,AffectorValueTable!$1:$1048576,MATCH(AffectorValueTable!$B$1,AffectorValueTable!$1:$1,0),0)</f>
        <v>AddAttackByHp</v>
      </c>
      <c r="H498" s="1" t="str">
        <f>IF(ISBLANK(G498),"",
IF(ISERROR(FIND(",",G498)),
  IF(ISERROR(VLOOKUP(G498,ConditionValueTable!$A:$A,1,0)),"컨디션밸류없음",
  ""),
IF(ISERROR(FIND(",",G498,FIND(",",G498)+1)),
  IF(OR(ISERROR(VLOOKUP(LEFT(G498,FIND(",",G498)-1),ConditionValueTable!$A:$A,1,0)),ISERROR(VLOOKUP(TRIM(MID(G498,FIND(",",G498)+1,999)),ConditionValueTable!$A:$A,1,0))),"컨디션밸류없음",
  ""),
IF(ISERROR(FIND(",",G498,FIND(",",G498,FIND(",",G498)+1)+1)),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+1,999)),ConditionValueTable!$A:$A,1,0))),"컨디션밸류없음",
  ""),
IF(ISERROR(FIND(",",G498,FIND(",",G498,FIND(",",G498,FIND(",",G498)+1)+1)+1)),
  IF(OR(ISERROR(VLOOKUP(LEFT(G498,FIND(",",G498)-1),ConditionValueTable!$A:$A,1,0)),ISERROR(VLOOKUP(TRIM(MID(G498,FIND(",",G498)+1,FIND(",",G498,FIND(",",G498)+1)-FIND(",",G498)-1)),ConditionValueTable!$A:$A,1,0)),ISERROR(VLOOKUP(TRIM(MID(G498,FIND(",",G498,FIND(",",G498)+1)+1,FIND(",",G498,FIND(",",G498,FIND(",",G498)+1)+1)-FIND(",",G498,FIND(",",G498)+1)-1)),ConditionValueTable!$A:$A,1,0)),ISERROR(VLOOKUP(TRIM(MID(G498,FIND(",",G498,FIND(",",G498,FIND(",",G498)+1)+1)+1,999)),ConditionValueTable!$A:$A,1,0))),"컨디션밸류없음",
  ""),
)))))</f>
        <v/>
      </c>
      <c r="I498" s="1">
        <v>-1</v>
      </c>
      <c r="J498" s="1">
        <f t="shared" si="357"/>
        <v>0.33333333333333331</v>
      </c>
      <c r="N498" s="1">
        <v>1</v>
      </c>
      <c r="O498" s="7">
        <f t="shared" ca="1" si="355"/>
        <v>1</v>
      </c>
      <c r="S498" s="7" t="str">
        <f t="shared" ca="1" si="356"/>
        <v/>
      </c>
    </row>
    <row r="499" spans="1:19" x14ac:dyDescent="0.3">
      <c r="A499" s="1" t="str">
        <f t="shared" si="354"/>
        <v>LP_AtkUpOnMaxHpBetter_02</v>
      </c>
      <c r="B499" s="1" t="s">
        <v>937</v>
      </c>
      <c r="C499" s="1" t="str">
        <f>IF(ISERROR(VLOOKUP(B499,AffectorValueTable!$A:$A,1,0)),"어펙터밸류없음","")</f>
        <v/>
      </c>
      <c r="D499" s="1">
        <v>2</v>
      </c>
      <c r="E499" s="1" t="str">
        <f>VLOOKUP($B499,AffectorValueTable!$1:$1048576,MATCH(AffectorValueTable!$B$1,AffectorValueTable!$1:$1,0),0)</f>
        <v>AddAttackByHp</v>
      </c>
      <c r="H499" s="1" t="str">
        <f>IF(ISBLANK(G499),"",
IF(ISERROR(FIND(",",G499)),
  IF(ISERROR(VLOOKUP(G499,ConditionValueTable!$A:$A,1,0)),"컨디션밸류없음",
  ""),
IF(ISERROR(FIND(",",G499,FIND(",",G499)+1)),
  IF(OR(ISERROR(VLOOKUP(LEFT(G499,FIND(",",G499)-1),ConditionValueTable!$A:$A,1,0)),ISERROR(VLOOKUP(TRIM(MID(G499,FIND(",",G499)+1,999)),ConditionValueTable!$A:$A,1,0))),"컨디션밸류없음",
  ""),
IF(ISERROR(FIND(",",G499,FIND(",",G499,FIND(",",G499)+1)+1)),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+1,999)),ConditionValueTable!$A:$A,1,0))),"컨디션밸류없음",
  ""),
IF(ISERROR(FIND(",",G499,FIND(",",G499,FIND(",",G499,FIND(",",G499)+1)+1)+1)),
  IF(OR(ISERROR(VLOOKUP(LEFT(G499,FIND(",",G499)-1),ConditionValueTable!$A:$A,1,0)),ISERROR(VLOOKUP(TRIM(MID(G499,FIND(",",G499)+1,FIND(",",G499,FIND(",",G499)+1)-FIND(",",G499)-1)),ConditionValueTable!$A:$A,1,0)),ISERROR(VLOOKUP(TRIM(MID(G499,FIND(",",G499,FIND(",",G499)+1)+1,FIND(",",G499,FIND(",",G499,FIND(",",G499)+1)+1)-FIND(",",G499,FIND(",",G499)+1)-1)),ConditionValueTable!$A:$A,1,0)),ISERROR(VLOOKUP(TRIM(MID(G499,FIND(",",G499,FIND(",",G499,FIND(",",G499)+1)+1)+1,999)),ConditionValueTable!$A:$A,1,0))),"컨디션밸류없음",
  ""),
)))))</f>
        <v/>
      </c>
      <c r="I499" s="1">
        <v>-1</v>
      </c>
      <c r="J499" s="1">
        <f t="shared" si="357"/>
        <v>0.70000000000000007</v>
      </c>
      <c r="N499" s="1">
        <v>1</v>
      </c>
      <c r="O499" s="7">
        <f t="shared" ca="1" si="355"/>
        <v>1</v>
      </c>
      <c r="S499" s="7" t="str">
        <f t="shared" ca="1" si="356"/>
        <v/>
      </c>
    </row>
    <row r="500" spans="1:19" x14ac:dyDescent="0.3">
      <c r="A500" s="1" t="str">
        <f t="shared" si="354"/>
        <v>LP_AtkUpOnMaxHpBetter_03</v>
      </c>
      <c r="B500" s="1" t="s">
        <v>937</v>
      </c>
      <c r="C500" s="1" t="str">
        <f>IF(ISERROR(VLOOKUP(B500,AffectorValueTable!$A:$A,1,0)),"어펙터밸류없음","")</f>
        <v/>
      </c>
      <c r="D500" s="1">
        <v>3</v>
      </c>
      <c r="E500" s="1" t="str">
        <f>VLOOKUP($B500,AffectorValueTable!$1:$1048576,MATCH(AffectorValueTable!$B$1,AffectorValueTable!$1:$1,0),0)</f>
        <v>AddAttackByHp</v>
      </c>
      <c r="H500" s="1" t="str">
        <f>IF(ISBLANK(G500),"",
IF(ISERROR(FIND(",",G500)),
  IF(ISERROR(VLOOKUP(G500,ConditionValueTable!$A:$A,1,0)),"컨디션밸류없음",
  ""),
IF(ISERROR(FIND(",",G500,FIND(",",G500)+1)),
  IF(OR(ISERROR(VLOOKUP(LEFT(G500,FIND(",",G500)-1),ConditionValueTable!$A:$A,1,0)),ISERROR(VLOOKUP(TRIM(MID(G500,FIND(",",G500)+1,999)),ConditionValueTable!$A:$A,1,0))),"컨디션밸류없음",
  ""),
IF(ISERROR(FIND(",",G500,FIND(",",G500,FIND(",",G500)+1)+1)),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+1,999)),ConditionValueTable!$A:$A,1,0))),"컨디션밸류없음",
  ""),
IF(ISERROR(FIND(",",G500,FIND(",",G500,FIND(",",G500,FIND(",",G500)+1)+1)+1)),
  IF(OR(ISERROR(VLOOKUP(LEFT(G500,FIND(",",G500)-1),ConditionValueTable!$A:$A,1,0)),ISERROR(VLOOKUP(TRIM(MID(G500,FIND(",",G500)+1,FIND(",",G500,FIND(",",G500)+1)-FIND(",",G500)-1)),ConditionValueTable!$A:$A,1,0)),ISERROR(VLOOKUP(TRIM(MID(G500,FIND(",",G500,FIND(",",G500)+1)+1,FIND(",",G500,FIND(",",G500,FIND(",",G500)+1)+1)-FIND(",",G500,FIND(",",G500)+1)-1)),ConditionValueTable!$A:$A,1,0)),ISERROR(VLOOKUP(TRIM(MID(G500,FIND(",",G500,FIND(",",G500,FIND(",",G500)+1)+1)+1,999)),ConditionValueTable!$A:$A,1,0))),"컨디션밸류없음",
  ""),
)))))</f>
        <v/>
      </c>
      <c r="I500" s="1">
        <v>-1</v>
      </c>
      <c r="J500" s="1">
        <f t="shared" si="357"/>
        <v>1.1000000000000001</v>
      </c>
      <c r="N500" s="1">
        <v>1</v>
      </c>
      <c r="O500" s="7">
        <f t="shared" ca="1" si="355"/>
        <v>1</v>
      </c>
      <c r="S500" s="7" t="str">
        <f t="shared" ca="1" si="356"/>
        <v/>
      </c>
    </row>
    <row r="501" spans="1:19" x14ac:dyDescent="0.3">
      <c r="A501" s="1" t="str">
        <f t="shared" si="354"/>
        <v>LP_AtkUpOnMaxHpBetter_04</v>
      </c>
      <c r="B501" s="1" t="s">
        <v>937</v>
      </c>
      <c r="C501" s="1" t="str">
        <f>IF(ISERROR(VLOOKUP(B501,AffectorValueTable!$A:$A,1,0)),"어펙터밸류없음","")</f>
        <v/>
      </c>
      <c r="D501" s="1">
        <v>4</v>
      </c>
      <c r="E501" s="1" t="str">
        <f>VLOOKUP($B501,AffectorValueTable!$1:$1048576,MATCH(AffectorValueTable!$B$1,AffectorValueTable!$1:$1,0),0)</f>
        <v>AddAttackByHp</v>
      </c>
      <c r="H501" s="1" t="str">
        <f>IF(ISBLANK(G501),"",
IF(ISERROR(FIND(",",G501)),
  IF(ISERROR(VLOOKUP(G501,ConditionValueTable!$A:$A,1,0)),"컨디션밸류없음",
  ""),
IF(ISERROR(FIND(",",G501,FIND(",",G501)+1)),
  IF(OR(ISERROR(VLOOKUP(LEFT(G501,FIND(",",G501)-1),ConditionValueTable!$A:$A,1,0)),ISERROR(VLOOKUP(TRIM(MID(G501,FIND(",",G501)+1,999)),ConditionValueTable!$A:$A,1,0))),"컨디션밸류없음",
  ""),
IF(ISERROR(FIND(",",G501,FIND(",",G501,FIND(",",G501)+1)+1)),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+1,999)),ConditionValueTable!$A:$A,1,0))),"컨디션밸류없음",
  ""),
IF(ISERROR(FIND(",",G501,FIND(",",G501,FIND(",",G501,FIND(",",G501)+1)+1)+1)),
  IF(OR(ISERROR(VLOOKUP(LEFT(G501,FIND(",",G501)-1),ConditionValueTable!$A:$A,1,0)),ISERROR(VLOOKUP(TRIM(MID(G501,FIND(",",G501)+1,FIND(",",G501,FIND(",",G501)+1)-FIND(",",G501)-1)),ConditionValueTable!$A:$A,1,0)),ISERROR(VLOOKUP(TRIM(MID(G501,FIND(",",G501,FIND(",",G501)+1)+1,FIND(",",G501,FIND(",",G501,FIND(",",G501)+1)+1)-FIND(",",G501,FIND(",",G501)+1)-1)),ConditionValueTable!$A:$A,1,0)),ISERROR(VLOOKUP(TRIM(MID(G501,FIND(",",G501,FIND(",",G501,FIND(",",G501)+1)+1)+1,999)),ConditionValueTable!$A:$A,1,0))),"컨디션밸류없음",
  ""),
)))))</f>
        <v/>
      </c>
      <c r="I501" s="1">
        <v>-1</v>
      </c>
      <c r="J501" s="1">
        <f t="shared" si="357"/>
        <v>1.5333333333333332</v>
      </c>
      <c r="N501" s="1">
        <v>1</v>
      </c>
      <c r="O501" s="7">
        <f t="shared" ca="1" si="355"/>
        <v>1</v>
      </c>
      <c r="S501" s="7" t="str">
        <f t="shared" ca="1" si="356"/>
        <v/>
      </c>
    </row>
    <row r="502" spans="1:19" x14ac:dyDescent="0.3">
      <c r="A502" s="1" t="str">
        <f t="shared" si="354"/>
        <v>LP_AtkUpOnMaxHpBetter_05</v>
      </c>
      <c r="B502" s="1" t="s">
        <v>937</v>
      </c>
      <c r="C502" s="1" t="str">
        <f>IF(ISERROR(VLOOKUP(B502,AffectorValueTable!$A:$A,1,0)),"어펙터밸류없음","")</f>
        <v/>
      </c>
      <c r="D502" s="1">
        <v>5</v>
      </c>
      <c r="E502" s="1" t="str">
        <f>VLOOKUP($B502,AffectorValueTable!$1:$1048576,MATCH(AffectorValueTable!$B$1,AffectorValueTable!$1:$1,0),0)</f>
        <v>AddAttackByHp</v>
      </c>
      <c r="H502" s="1" t="str">
        <f>IF(ISBLANK(G502),"",
IF(ISERROR(FIND(",",G502)),
  IF(ISERROR(VLOOKUP(G502,ConditionValueTable!$A:$A,1,0)),"컨디션밸류없음",
  ""),
IF(ISERROR(FIND(",",G502,FIND(",",G502)+1)),
  IF(OR(ISERROR(VLOOKUP(LEFT(G502,FIND(",",G502)-1),ConditionValueTable!$A:$A,1,0)),ISERROR(VLOOKUP(TRIM(MID(G502,FIND(",",G502)+1,999)),ConditionValueTable!$A:$A,1,0))),"컨디션밸류없음",
  ""),
IF(ISERROR(FIND(",",G502,FIND(",",G502,FIND(",",G502)+1)+1)),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+1,999)),ConditionValueTable!$A:$A,1,0))),"컨디션밸류없음",
  ""),
IF(ISERROR(FIND(",",G502,FIND(",",G502,FIND(",",G502,FIND(",",G502)+1)+1)+1)),
  IF(OR(ISERROR(VLOOKUP(LEFT(G502,FIND(",",G502)-1),ConditionValueTable!$A:$A,1,0)),ISERROR(VLOOKUP(TRIM(MID(G502,FIND(",",G502)+1,FIND(",",G502,FIND(",",G502)+1)-FIND(",",G502)-1)),ConditionValueTable!$A:$A,1,0)),ISERROR(VLOOKUP(TRIM(MID(G502,FIND(",",G502,FIND(",",G502)+1)+1,FIND(",",G502,FIND(",",G502,FIND(",",G502)+1)+1)-FIND(",",G502,FIND(",",G502)+1)-1)),ConditionValueTable!$A:$A,1,0)),ISERROR(VLOOKUP(TRIM(MID(G502,FIND(",",G502,FIND(",",G502,FIND(",",G502)+1)+1)+1,999)),ConditionValueTable!$A:$A,1,0))),"컨디션밸류없음",
  ""),
)))))</f>
        <v/>
      </c>
      <c r="I502" s="1">
        <v>-1</v>
      </c>
      <c r="J502" s="1">
        <f t="shared" si="357"/>
        <v>2</v>
      </c>
      <c r="N502" s="1">
        <v>1</v>
      </c>
      <c r="O502" s="7">
        <f t="shared" ca="1" si="355"/>
        <v>1</v>
      </c>
      <c r="S502" s="7" t="str">
        <f t="shared" ca="1" si="356"/>
        <v/>
      </c>
    </row>
    <row r="503" spans="1:19" x14ac:dyDescent="0.3">
      <c r="A503" s="1" t="str">
        <f t="shared" ref="A503:A516" si="358">B503&amp;"_"&amp;TEXT(D503,"00")</f>
        <v>LP_AtkUpOnKillUntilGettingHit_01</v>
      </c>
      <c r="B503" s="1" t="s">
        <v>938</v>
      </c>
      <c r="C503" s="1" t="str">
        <f>IF(ISERROR(VLOOKUP(B503,AffectorValueTable!$A:$A,1,0)),"어펙터밸류없음","")</f>
        <v/>
      </c>
      <c r="D503" s="1">
        <v>1</v>
      </c>
      <c r="E503" s="1" t="str">
        <f>VLOOKUP($B503,AffectorValueTable!$1:$1048576,MATCH(AffectorValueTable!$B$1,AffectorValueTable!$1:$1,0),0)</f>
        <v>AddAttackByContinuousKill</v>
      </c>
      <c r="H503" s="1" t="str">
        <f>IF(ISBLANK(G503),"",
IF(ISERROR(FIND(",",G503)),
  IF(ISERROR(VLOOKUP(G503,ConditionValueTable!$A:$A,1,0)),"컨디션밸류없음",
  ""),
IF(ISERROR(FIND(",",G503,FIND(",",G503)+1)),
  IF(OR(ISERROR(VLOOKUP(LEFT(G503,FIND(",",G503)-1),ConditionValueTable!$A:$A,1,0)),ISERROR(VLOOKUP(TRIM(MID(G503,FIND(",",G503)+1,999)),ConditionValueTable!$A:$A,1,0))),"컨디션밸류없음",
  ""),
IF(ISERROR(FIND(",",G503,FIND(",",G503,FIND(",",G503)+1)+1)),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+1,999)),ConditionValueTable!$A:$A,1,0))),"컨디션밸류없음",
  ""),
IF(ISERROR(FIND(",",G503,FIND(",",G503,FIND(",",G503,FIND(",",G503)+1)+1)+1)),
  IF(OR(ISERROR(VLOOKUP(LEFT(G503,FIND(",",G503)-1),ConditionValueTable!$A:$A,1,0)),ISERROR(VLOOKUP(TRIM(MID(G503,FIND(",",G503)+1,FIND(",",G503,FIND(",",G503)+1)-FIND(",",G503)-1)),ConditionValueTable!$A:$A,1,0)),ISERROR(VLOOKUP(TRIM(MID(G503,FIND(",",G503,FIND(",",G503)+1)+1,FIND(",",G503,FIND(",",G503,FIND(",",G503)+1)+1)-FIND(",",G503,FIND(",",G503)+1)-1)),ConditionValueTable!$A:$A,1,0)),ISERROR(VLOOKUP(TRIM(MID(G503,FIND(",",G503,FIND(",",G503,FIND(",",G503)+1)+1)+1,999)),ConditionValueTable!$A:$A,1,0))),"컨디션밸류없음",
  ""),
)))))</f>
        <v/>
      </c>
      <c r="I503" s="1">
        <v>-1</v>
      </c>
      <c r="J503" s="1">
        <f t="shared" ref="J503:J516" si="359">J179*1/50</f>
        <v>3.0000000000000001E-3</v>
      </c>
      <c r="O503" s="7" t="str">
        <f t="shared" ref="O503:O516" ca="1" si="360">IF(NOT(ISBLANK(N503)),N503,
IF(ISBLANK(M503),"",
VLOOKUP(M503,OFFSET(INDIRECT("$A:$B"),0,MATCH(M$1&amp;"_Verify",INDIRECT("$1:$1"),0)-1),2,0)
))</f>
        <v/>
      </c>
      <c r="S503" s="7" t="str">
        <f t="shared" ref="S503:S516" ca="1" si="361">IF(NOT(ISBLANK(R503)),R503,
IF(ISBLANK(Q503),"",
VLOOKUP(Q503,OFFSET(INDIRECT("$A:$B"),0,MATCH(Q$1&amp;"_Verify",INDIRECT("$1:$1"),0)-1),2,0)
))</f>
        <v/>
      </c>
    </row>
    <row r="504" spans="1:19" x14ac:dyDescent="0.3">
      <c r="A504" s="1" t="str">
        <f t="shared" si="358"/>
        <v>LP_AtkUpOnKillUntilGettingHit_02</v>
      </c>
      <c r="B504" s="1" t="s">
        <v>938</v>
      </c>
      <c r="C504" s="1" t="str">
        <f>IF(ISERROR(VLOOKUP(B504,AffectorValueTable!$A:$A,1,0)),"어펙터밸류없음","")</f>
        <v/>
      </c>
      <c r="D504" s="1">
        <v>2</v>
      </c>
      <c r="E504" s="1" t="str">
        <f>VLOOKUP($B504,AffectorValueTable!$1:$1048576,MATCH(AffectorValueTable!$B$1,AffectorValueTable!$1:$1,0),0)</f>
        <v>AddAttackByContinuousKill</v>
      </c>
      <c r="H504" s="1" t="str">
        <f>IF(ISBLANK(G504),"",
IF(ISERROR(FIND(",",G504)),
  IF(ISERROR(VLOOKUP(G504,ConditionValueTable!$A:$A,1,0)),"컨디션밸류없음",
  ""),
IF(ISERROR(FIND(",",G504,FIND(",",G504)+1)),
  IF(OR(ISERROR(VLOOKUP(LEFT(G504,FIND(",",G504)-1),ConditionValueTable!$A:$A,1,0)),ISERROR(VLOOKUP(TRIM(MID(G504,FIND(",",G504)+1,999)),ConditionValueTable!$A:$A,1,0))),"컨디션밸류없음",
  ""),
IF(ISERROR(FIND(",",G504,FIND(",",G504,FIND(",",G504)+1)+1)),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+1,999)),ConditionValueTable!$A:$A,1,0))),"컨디션밸류없음",
  ""),
IF(ISERROR(FIND(",",G504,FIND(",",G504,FIND(",",G504,FIND(",",G504)+1)+1)+1)),
  IF(OR(ISERROR(VLOOKUP(LEFT(G504,FIND(",",G504)-1),ConditionValueTable!$A:$A,1,0)),ISERROR(VLOOKUP(TRIM(MID(G504,FIND(",",G504)+1,FIND(",",G504,FIND(",",G504)+1)-FIND(",",G504)-1)),ConditionValueTable!$A:$A,1,0)),ISERROR(VLOOKUP(TRIM(MID(G504,FIND(",",G504,FIND(",",G504)+1)+1,FIND(",",G504,FIND(",",G504,FIND(",",G504)+1)+1)-FIND(",",G504,FIND(",",G504)+1)-1)),ConditionValueTable!$A:$A,1,0)),ISERROR(VLOOKUP(TRIM(MID(G504,FIND(",",G504,FIND(",",G504,FIND(",",G504)+1)+1)+1,999)),ConditionValueTable!$A:$A,1,0))),"컨디션밸류없음",
  ""),
)))))</f>
        <v/>
      </c>
      <c r="I504" s="1">
        <v>-1</v>
      </c>
      <c r="J504" s="1">
        <f t="shared" si="359"/>
        <v>6.3E-3</v>
      </c>
      <c r="O504" s="7" t="str">
        <f t="shared" ca="1" si="360"/>
        <v/>
      </c>
      <c r="S504" s="7" t="str">
        <f t="shared" ca="1" si="361"/>
        <v/>
      </c>
    </row>
    <row r="505" spans="1:19" x14ac:dyDescent="0.3">
      <c r="A505" s="1" t="str">
        <f t="shared" si="358"/>
        <v>LP_AtkUpOnKillUntilGettingHit_03</v>
      </c>
      <c r="B505" s="1" t="s">
        <v>938</v>
      </c>
      <c r="C505" s="1" t="str">
        <f>IF(ISERROR(VLOOKUP(B505,AffectorValueTable!$A:$A,1,0)),"어펙터밸류없음","")</f>
        <v/>
      </c>
      <c r="D505" s="1">
        <v>3</v>
      </c>
      <c r="E505" s="1" t="str">
        <f>VLOOKUP($B505,AffectorValueTable!$1:$1048576,MATCH(AffectorValueTable!$B$1,AffectorValueTable!$1:$1,0),0)</f>
        <v>AddAttackByContinuousKill</v>
      </c>
      <c r="H505" s="1" t="str">
        <f>IF(ISBLANK(G505),"",
IF(ISERROR(FIND(",",G505)),
  IF(ISERROR(VLOOKUP(G505,ConditionValueTable!$A:$A,1,0)),"컨디션밸류없음",
  ""),
IF(ISERROR(FIND(",",G505,FIND(",",G505)+1)),
  IF(OR(ISERROR(VLOOKUP(LEFT(G505,FIND(",",G505)-1),ConditionValueTable!$A:$A,1,0)),ISERROR(VLOOKUP(TRIM(MID(G505,FIND(",",G505)+1,999)),ConditionValueTable!$A:$A,1,0))),"컨디션밸류없음",
  ""),
IF(ISERROR(FIND(",",G505,FIND(",",G505,FIND(",",G505)+1)+1)),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+1,999)),ConditionValueTable!$A:$A,1,0))),"컨디션밸류없음",
  ""),
IF(ISERROR(FIND(",",G505,FIND(",",G505,FIND(",",G505,FIND(",",G505)+1)+1)+1)),
  IF(OR(ISERROR(VLOOKUP(LEFT(G505,FIND(",",G505)-1),ConditionValueTable!$A:$A,1,0)),ISERROR(VLOOKUP(TRIM(MID(G505,FIND(",",G505)+1,FIND(",",G505,FIND(",",G505)+1)-FIND(",",G505)-1)),ConditionValueTable!$A:$A,1,0)),ISERROR(VLOOKUP(TRIM(MID(G505,FIND(",",G505,FIND(",",G505)+1)+1,FIND(",",G505,FIND(",",G505,FIND(",",G505)+1)+1)-FIND(",",G505,FIND(",",G505)+1)-1)),ConditionValueTable!$A:$A,1,0)),ISERROR(VLOOKUP(TRIM(MID(G505,FIND(",",G505,FIND(",",G505,FIND(",",G505)+1)+1)+1,999)),ConditionValueTable!$A:$A,1,0))),"컨디션밸류없음",
  ""),
)))))</f>
        <v/>
      </c>
      <c r="I505" s="1">
        <v>-1</v>
      </c>
      <c r="J505" s="1">
        <f t="shared" si="359"/>
        <v>9.9000000000000008E-3</v>
      </c>
      <c r="O505" s="7" t="str">
        <f t="shared" ca="1" si="360"/>
        <v/>
      </c>
      <c r="S505" s="7" t="str">
        <f t="shared" ca="1" si="361"/>
        <v/>
      </c>
    </row>
    <row r="506" spans="1:19" x14ac:dyDescent="0.3">
      <c r="A506" s="1" t="str">
        <f t="shared" si="358"/>
        <v>LP_AtkUpOnKillUntilGettingHit_04</v>
      </c>
      <c r="B506" s="1" t="s">
        <v>938</v>
      </c>
      <c r="C506" s="1" t="str">
        <f>IF(ISERROR(VLOOKUP(B506,AffectorValueTable!$A:$A,1,0)),"어펙터밸류없음","")</f>
        <v/>
      </c>
      <c r="D506" s="1">
        <v>4</v>
      </c>
      <c r="E506" s="1" t="str">
        <f>VLOOKUP($B506,AffectorValueTable!$1:$1048576,MATCH(AffectorValueTable!$B$1,AffectorValueTable!$1:$1,0),0)</f>
        <v>AddAttackByContinuousKill</v>
      </c>
      <c r="H506" s="1" t="str">
        <f>IF(ISBLANK(G506),"",
IF(ISERROR(FIND(",",G506)),
  IF(ISERROR(VLOOKUP(G506,ConditionValueTable!$A:$A,1,0)),"컨디션밸류없음",
  ""),
IF(ISERROR(FIND(",",G506,FIND(",",G506)+1)),
  IF(OR(ISERROR(VLOOKUP(LEFT(G506,FIND(",",G506)-1),ConditionValueTable!$A:$A,1,0)),ISERROR(VLOOKUP(TRIM(MID(G506,FIND(",",G506)+1,999)),ConditionValueTable!$A:$A,1,0))),"컨디션밸류없음",
  ""),
IF(ISERROR(FIND(",",G506,FIND(",",G506,FIND(",",G506)+1)+1)),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+1,999)),ConditionValueTable!$A:$A,1,0))),"컨디션밸류없음",
  ""),
IF(ISERROR(FIND(",",G506,FIND(",",G506,FIND(",",G506,FIND(",",G506)+1)+1)+1)),
  IF(OR(ISERROR(VLOOKUP(LEFT(G506,FIND(",",G506)-1),ConditionValueTable!$A:$A,1,0)),ISERROR(VLOOKUP(TRIM(MID(G506,FIND(",",G506)+1,FIND(",",G506,FIND(",",G506)+1)-FIND(",",G506)-1)),ConditionValueTable!$A:$A,1,0)),ISERROR(VLOOKUP(TRIM(MID(G506,FIND(",",G506,FIND(",",G506)+1)+1,FIND(",",G506,FIND(",",G506,FIND(",",G506)+1)+1)-FIND(",",G506,FIND(",",G506)+1)-1)),ConditionValueTable!$A:$A,1,0)),ISERROR(VLOOKUP(TRIM(MID(G506,FIND(",",G506,FIND(",",G506,FIND(",",G506)+1)+1)+1,999)),ConditionValueTable!$A:$A,1,0))),"컨디션밸류없음",
  ""),
)))))</f>
        <v/>
      </c>
      <c r="I506" s="1">
        <v>-1</v>
      </c>
      <c r="J506" s="1">
        <f t="shared" si="359"/>
        <v>1.38E-2</v>
      </c>
      <c r="O506" s="7" t="str">
        <f t="shared" ca="1" si="360"/>
        <v/>
      </c>
      <c r="S506" s="7" t="str">
        <f t="shared" ca="1" si="361"/>
        <v/>
      </c>
    </row>
    <row r="507" spans="1:19" x14ac:dyDescent="0.3">
      <c r="A507" s="1" t="str">
        <f t="shared" si="358"/>
        <v>LP_AtkUpOnKillUntilGettingHit_05</v>
      </c>
      <c r="B507" s="1" t="s">
        <v>938</v>
      </c>
      <c r="C507" s="1" t="str">
        <f>IF(ISERROR(VLOOKUP(B507,AffectorValueTable!$A:$A,1,0)),"어펙터밸류없음","")</f>
        <v/>
      </c>
      <c r="D507" s="1">
        <v>5</v>
      </c>
      <c r="E507" s="1" t="str">
        <f>VLOOKUP($B507,AffectorValueTable!$1:$1048576,MATCH(AffectorValueTable!$B$1,AffectorValueTable!$1:$1,0),0)</f>
        <v>AddAttackByContinuousKill</v>
      </c>
      <c r="H507" s="1" t="str">
        <f>IF(ISBLANK(G507),"",
IF(ISERROR(FIND(",",G507)),
  IF(ISERROR(VLOOKUP(G507,ConditionValueTable!$A:$A,1,0)),"컨디션밸류없음",
  ""),
IF(ISERROR(FIND(",",G507,FIND(",",G507)+1)),
  IF(OR(ISERROR(VLOOKUP(LEFT(G507,FIND(",",G507)-1),ConditionValueTable!$A:$A,1,0)),ISERROR(VLOOKUP(TRIM(MID(G507,FIND(",",G507)+1,999)),ConditionValueTable!$A:$A,1,0))),"컨디션밸류없음",
  ""),
IF(ISERROR(FIND(",",G507,FIND(",",G507,FIND(",",G507)+1)+1)),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+1,999)),ConditionValueTable!$A:$A,1,0))),"컨디션밸류없음",
  ""),
IF(ISERROR(FIND(",",G507,FIND(",",G507,FIND(",",G507,FIND(",",G507)+1)+1)+1)),
  IF(OR(ISERROR(VLOOKUP(LEFT(G507,FIND(",",G507)-1),ConditionValueTable!$A:$A,1,0)),ISERROR(VLOOKUP(TRIM(MID(G507,FIND(",",G507)+1,FIND(",",G507,FIND(",",G507)+1)-FIND(",",G507)-1)),ConditionValueTable!$A:$A,1,0)),ISERROR(VLOOKUP(TRIM(MID(G507,FIND(",",G507,FIND(",",G507)+1)+1,FIND(",",G507,FIND(",",G507,FIND(",",G507)+1)+1)-FIND(",",G507,FIND(",",G507)+1)-1)),ConditionValueTable!$A:$A,1,0)),ISERROR(VLOOKUP(TRIM(MID(G507,FIND(",",G507,FIND(",",G507,FIND(",",G507)+1)+1)+1,999)),ConditionValueTable!$A:$A,1,0))),"컨디션밸류없음",
  ""),
)))))</f>
        <v/>
      </c>
      <c r="I507" s="1">
        <v>-1</v>
      </c>
      <c r="J507" s="1">
        <f t="shared" si="359"/>
        <v>1.7999999999999999E-2</v>
      </c>
      <c r="O507" s="7" t="str">
        <f t="shared" ca="1" si="360"/>
        <v/>
      </c>
      <c r="S507" s="7" t="str">
        <f t="shared" ca="1" si="361"/>
        <v/>
      </c>
    </row>
    <row r="508" spans="1:19" x14ac:dyDescent="0.3">
      <c r="A508" s="1" t="str">
        <f t="shared" si="358"/>
        <v>LP_AtkUpOnKillUntilGettingHit_06</v>
      </c>
      <c r="B508" s="1" t="s">
        <v>938</v>
      </c>
      <c r="C508" s="1" t="str">
        <f>IF(ISERROR(VLOOKUP(B508,AffectorValueTable!$A:$A,1,0)),"어펙터밸류없음","")</f>
        <v/>
      </c>
      <c r="D508" s="1">
        <v>6</v>
      </c>
      <c r="E508" s="1" t="str">
        <f>VLOOKUP($B508,AffectorValueTable!$1:$1048576,MATCH(AffectorValueTable!$B$1,AffectorValueTable!$1:$1,0),0)</f>
        <v>AddAttackByContinuousKill</v>
      </c>
      <c r="H508" s="1" t="str">
        <f>IF(ISBLANK(G508),"",
IF(ISERROR(FIND(",",G508)),
  IF(ISERROR(VLOOKUP(G508,ConditionValueTable!$A:$A,1,0)),"컨디션밸류없음",
  ""),
IF(ISERROR(FIND(",",G508,FIND(",",G508)+1)),
  IF(OR(ISERROR(VLOOKUP(LEFT(G508,FIND(",",G508)-1),ConditionValueTable!$A:$A,1,0)),ISERROR(VLOOKUP(TRIM(MID(G508,FIND(",",G508)+1,999)),ConditionValueTable!$A:$A,1,0))),"컨디션밸류없음",
  ""),
IF(ISERROR(FIND(",",G508,FIND(",",G508,FIND(",",G508)+1)+1)),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+1,999)),ConditionValueTable!$A:$A,1,0))),"컨디션밸류없음",
  ""),
IF(ISERROR(FIND(",",G508,FIND(",",G508,FIND(",",G508,FIND(",",G508)+1)+1)+1)),
  IF(OR(ISERROR(VLOOKUP(LEFT(G508,FIND(",",G508)-1),ConditionValueTable!$A:$A,1,0)),ISERROR(VLOOKUP(TRIM(MID(G508,FIND(",",G508)+1,FIND(",",G508,FIND(",",G508)+1)-FIND(",",G508)-1)),ConditionValueTable!$A:$A,1,0)),ISERROR(VLOOKUP(TRIM(MID(G508,FIND(",",G508,FIND(",",G508)+1)+1,FIND(",",G508,FIND(",",G508,FIND(",",G508)+1)+1)-FIND(",",G508,FIND(",",G508)+1)-1)),ConditionValueTable!$A:$A,1,0)),ISERROR(VLOOKUP(TRIM(MID(G508,FIND(",",G508,FIND(",",G508,FIND(",",G508)+1)+1)+1,999)),ConditionValueTable!$A:$A,1,0))),"컨디션밸류없음",
  ""),
)))))</f>
        <v/>
      </c>
      <c r="I508" s="1">
        <v>-1</v>
      </c>
      <c r="J508" s="1">
        <f t="shared" si="359"/>
        <v>2.2499999999999999E-2</v>
      </c>
      <c r="O508" s="7" t="str">
        <f t="shared" ca="1" si="360"/>
        <v/>
      </c>
      <c r="S508" s="7" t="str">
        <f t="shared" ca="1" si="361"/>
        <v/>
      </c>
    </row>
    <row r="509" spans="1:19" x14ac:dyDescent="0.3">
      <c r="A509" s="1" t="str">
        <f t="shared" si="358"/>
        <v>LP_AtkUpOnKillUntilGettingHit_07</v>
      </c>
      <c r="B509" s="1" t="s">
        <v>938</v>
      </c>
      <c r="C509" s="1" t="str">
        <f>IF(ISERROR(VLOOKUP(B509,AffectorValueTable!$A:$A,1,0)),"어펙터밸류없음","")</f>
        <v/>
      </c>
      <c r="D509" s="1">
        <v>7</v>
      </c>
      <c r="E509" s="1" t="str">
        <f>VLOOKUP($B509,AffectorValueTable!$1:$1048576,MATCH(AffectorValueTable!$B$1,AffectorValueTable!$1:$1,0),0)</f>
        <v>AddAttackByContinuousKill</v>
      </c>
      <c r="H509" s="1" t="str">
        <f>IF(ISBLANK(G509),"",
IF(ISERROR(FIND(",",G509)),
  IF(ISERROR(VLOOKUP(G509,ConditionValueTable!$A:$A,1,0)),"컨디션밸류없음",
  ""),
IF(ISERROR(FIND(",",G509,FIND(",",G509)+1)),
  IF(OR(ISERROR(VLOOKUP(LEFT(G509,FIND(",",G509)-1),ConditionValueTable!$A:$A,1,0)),ISERROR(VLOOKUP(TRIM(MID(G509,FIND(",",G509)+1,999)),ConditionValueTable!$A:$A,1,0))),"컨디션밸류없음",
  ""),
IF(ISERROR(FIND(",",G509,FIND(",",G509,FIND(",",G509)+1)+1)),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+1,999)),ConditionValueTable!$A:$A,1,0))),"컨디션밸류없음",
  ""),
IF(ISERROR(FIND(",",G509,FIND(",",G509,FIND(",",G509,FIND(",",G509)+1)+1)+1)),
  IF(OR(ISERROR(VLOOKUP(LEFT(G509,FIND(",",G509)-1),ConditionValueTable!$A:$A,1,0)),ISERROR(VLOOKUP(TRIM(MID(G509,FIND(",",G509)+1,FIND(",",G509,FIND(",",G509)+1)-FIND(",",G509)-1)),ConditionValueTable!$A:$A,1,0)),ISERROR(VLOOKUP(TRIM(MID(G509,FIND(",",G509,FIND(",",G509)+1)+1,FIND(",",G509,FIND(",",G509,FIND(",",G509)+1)+1)-FIND(",",G509,FIND(",",G509)+1)-1)),ConditionValueTable!$A:$A,1,0)),ISERROR(VLOOKUP(TRIM(MID(G509,FIND(",",G509,FIND(",",G509,FIND(",",G509)+1)+1)+1,999)),ConditionValueTable!$A:$A,1,0))),"컨디션밸류없음",
  ""),
)))))</f>
        <v/>
      </c>
      <c r="I509" s="1">
        <v>-1</v>
      </c>
      <c r="J509" s="1">
        <f t="shared" si="359"/>
        <v>2.7300000000000005E-2</v>
      </c>
      <c r="O509" s="7" t="str">
        <f t="shared" ca="1" si="360"/>
        <v/>
      </c>
      <c r="S509" s="7" t="str">
        <f t="shared" ca="1" si="361"/>
        <v/>
      </c>
    </row>
    <row r="510" spans="1:19" x14ac:dyDescent="0.3">
      <c r="A510" s="1" t="str">
        <f t="shared" si="358"/>
        <v>LP_AtkUpOnKillUntilGettingHit_08</v>
      </c>
      <c r="B510" s="1" t="s">
        <v>938</v>
      </c>
      <c r="C510" s="1" t="str">
        <f>IF(ISERROR(VLOOKUP(B510,AffectorValueTable!$A:$A,1,0)),"어펙터밸류없음","")</f>
        <v/>
      </c>
      <c r="D510" s="1">
        <v>8</v>
      </c>
      <c r="E510" s="1" t="str">
        <f>VLOOKUP($B510,AffectorValueTable!$1:$1048576,MATCH(AffectorValueTable!$B$1,AffectorValueTable!$1:$1,0),0)</f>
        <v>AddAttackByContinuousKill</v>
      </c>
      <c r="H510" s="1" t="str">
        <f>IF(ISBLANK(G510),"",
IF(ISERROR(FIND(",",G510)),
  IF(ISERROR(VLOOKUP(G510,ConditionValueTable!$A:$A,1,0)),"컨디션밸류없음",
  ""),
IF(ISERROR(FIND(",",G510,FIND(",",G510)+1)),
  IF(OR(ISERROR(VLOOKUP(LEFT(G510,FIND(",",G510)-1),ConditionValueTable!$A:$A,1,0)),ISERROR(VLOOKUP(TRIM(MID(G510,FIND(",",G510)+1,999)),ConditionValueTable!$A:$A,1,0))),"컨디션밸류없음",
  ""),
IF(ISERROR(FIND(",",G510,FIND(",",G510,FIND(",",G510)+1)+1)),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+1,999)),ConditionValueTable!$A:$A,1,0))),"컨디션밸류없음",
  ""),
IF(ISERROR(FIND(",",G510,FIND(",",G510,FIND(",",G510,FIND(",",G510)+1)+1)+1)),
  IF(OR(ISERROR(VLOOKUP(LEFT(G510,FIND(",",G510)-1),ConditionValueTable!$A:$A,1,0)),ISERROR(VLOOKUP(TRIM(MID(G510,FIND(",",G510)+1,FIND(",",G510,FIND(",",G510)+1)-FIND(",",G510)-1)),ConditionValueTable!$A:$A,1,0)),ISERROR(VLOOKUP(TRIM(MID(G510,FIND(",",G510,FIND(",",G510)+1)+1,FIND(",",G510,FIND(",",G510,FIND(",",G510)+1)+1)-FIND(",",G510,FIND(",",G510)+1)-1)),ConditionValueTable!$A:$A,1,0)),ISERROR(VLOOKUP(TRIM(MID(G510,FIND(",",G510,FIND(",",G510,FIND(",",G510)+1)+1)+1,999)),ConditionValueTable!$A:$A,1,0))),"컨디션밸류없음",
  ""),
)))))</f>
        <v/>
      </c>
      <c r="I510" s="1">
        <v>-1</v>
      </c>
      <c r="J510" s="1">
        <f t="shared" si="359"/>
        <v>3.2400000000000005E-2</v>
      </c>
      <c r="O510" s="7" t="str">
        <f t="shared" ca="1" si="360"/>
        <v/>
      </c>
      <c r="S510" s="7" t="str">
        <f t="shared" ca="1" si="361"/>
        <v/>
      </c>
    </row>
    <row r="511" spans="1:19" x14ac:dyDescent="0.3">
      <c r="A511" s="1" t="str">
        <f t="shared" si="358"/>
        <v>LP_AtkUpOnKillUntilGettingHit_09</v>
      </c>
      <c r="B511" s="1" t="s">
        <v>938</v>
      </c>
      <c r="C511" s="1" t="str">
        <f>IF(ISERROR(VLOOKUP(B511,AffectorValueTable!$A:$A,1,0)),"어펙터밸류없음","")</f>
        <v/>
      </c>
      <c r="D511" s="1">
        <v>9</v>
      </c>
      <c r="E511" s="1" t="str">
        <f>VLOOKUP($B511,AffectorValueTable!$1:$1048576,MATCH(AffectorValueTable!$B$1,AffectorValueTable!$1:$1,0),0)</f>
        <v>AddAttackByContinuousKill</v>
      </c>
      <c r="H511" s="1" t="str">
        <f>IF(ISBLANK(G511),"",
IF(ISERROR(FIND(",",G511)),
  IF(ISERROR(VLOOKUP(G511,ConditionValueTable!$A:$A,1,0)),"컨디션밸류없음",
  ""),
IF(ISERROR(FIND(",",G511,FIND(",",G511)+1)),
  IF(OR(ISERROR(VLOOKUP(LEFT(G511,FIND(",",G511)-1),ConditionValueTable!$A:$A,1,0)),ISERROR(VLOOKUP(TRIM(MID(G511,FIND(",",G511)+1,999)),ConditionValueTable!$A:$A,1,0))),"컨디션밸류없음",
  ""),
IF(ISERROR(FIND(",",G511,FIND(",",G511,FIND(",",G511)+1)+1)),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+1,999)),ConditionValueTable!$A:$A,1,0))),"컨디션밸류없음",
  ""),
IF(ISERROR(FIND(",",G511,FIND(",",G511,FIND(",",G511,FIND(",",G511)+1)+1)+1)),
  IF(OR(ISERROR(VLOOKUP(LEFT(G511,FIND(",",G511)-1),ConditionValueTable!$A:$A,1,0)),ISERROR(VLOOKUP(TRIM(MID(G511,FIND(",",G511)+1,FIND(",",G511,FIND(",",G511)+1)-FIND(",",G511)-1)),ConditionValueTable!$A:$A,1,0)),ISERROR(VLOOKUP(TRIM(MID(G511,FIND(",",G511,FIND(",",G511)+1)+1,FIND(",",G511,FIND(",",G511,FIND(",",G511)+1)+1)-FIND(",",G511,FIND(",",G511)+1)-1)),ConditionValueTable!$A:$A,1,0)),ISERROR(VLOOKUP(TRIM(MID(G511,FIND(",",G511,FIND(",",G511,FIND(",",G511)+1)+1)+1,999)),ConditionValueTable!$A:$A,1,0))),"컨디션밸류없음",
  ""),
)))))</f>
        <v/>
      </c>
      <c r="I511" s="1">
        <v>-1</v>
      </c>
      <c r="J511" s="1">
        <f t="shared" si="359"/>
        <v>3.78E-2</v>
      </c>
      <c r="O511" s="7" t="str">
        <f t="shared" ca="1" si="360"/>
        <v/>
      </c>
      <c r="S511" s="7" t="str">
        <f t="shared" ca="1" si="361"/>
        <v/>
      </c>
    </row>
    <row r="512" spans="1:19" x14ac:dyDescent="0.3">
      <c r="A512" s="1" t="str">
        <f t="shared" si="358"/>
        <v>LP_AtkUpOnKillUntilGettingHitBetter_01</v>
      </c>
      <c r="B512" s="1" t="s">
        <v>939</v>
      </c>
      <c r="C512" s="1" t="str">
        <f>IF(ISERROR(VLOOKUP(B512,AffectorValueTable!$A:$A,1,0)),"어펙터밸류없음","")</f>
        <v/>
      </c>
      <c r="D512" s="1">
        <v>1</v>
      </c>
      <c r="E512" s="1" t="str">
        <f>VLOOKUP($B512,AffectorValueTable!$1:$1048576,MATCH(AffectorValueTable!$B$1,AffectorValueTable!$1:$1,0),0)</f>
        <v>AddAttackByContinuousKill</v>
      </c>
      <c r="H512" s="1" t="str">
        <f>IF(ISBLANK(G512),"",
IF(ISERROR(FIND(",",G512)),
  IF(ISERROR(VLOOKUP(G512,ConditionValueTable!$A:$A,1,0)),"컨디션밸류없음",
  ""),
IF(ISERROR(FIND(",",G512,FIND(",",G512)+1)),
  IF(OR(ISERROR(VLOOKUP(LEFT(G512,FIND(",",G512)-1),ConditionValueTable!$A:$A,1,0)),ISERROR(VLOOKUP(TRIM(MID(G512,FIND(",",G512)+1,999)),ConditionValueTable!$A:$A,1,0))),"컨디션밸류없음",
  ""),
IF(ISERROR(FIND(",",G512,FIND(",",G512,FIND(",",G512)+1)+1)),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+1,999)),ConditionValueTable!$A:$A,1,0))),"컨디션밸류없음",
  ""),
IF(ISERROR(FIND(",",G512,FIND(",",G512,FIND(",",G512,FIND(",",G512)+1)+1)+1)),
  IF(OR(ISERROR(VLOOKUP(LEFT(G512,FIND(",",G512)-1),ConditionValueTable!$A:$A,1,0)),ISERROR(VLOOKUP(TRIM(MID(G512,FIND(",",G512)+1,FIND(",",G512,FIND(",",G512)+1)-FIND(",",G512)-1)),ConditionValueTable!$A:$A,1,0)),ISERROR(VLOOKUP(TRIM(MID(G512,FIND(",",G512,FIND(",",G512)+1)+1,FIND(",",G512,FIND(",",G512,FIND(",",G512)+1)+1)-FIND(",",G512,FIND(",",G512)+1)-1)),ConditionValueTable!$A:$A,1,0)),ISERROR(VLOOKUP(TRIM(MID(G512,FIND(",",G512,FIND(",",G512,FIND(",",G512)+1)+1)+1,999)),ConditionValueTable!$A:$A,1,0))),"컨디션밸류없음",
  ""),
)))))</f>
        <v/>
      </c>
      <c r="I512" s="1">
        <v>-1</v>
      </c>
      <c r="J512" s="1">
        <f t="shared" si="359"/>
        <v>5.0000000000000001E-3</v>
      </c>
      <c r="O512" s="7" t="str">
        <f t="shared" ca="1" si="360"/>
        <v/>
      </c>
      <c r="S512" s="7" t="str">
        <f t="shared" ca="1" si="361"/>
        <v/>
      </c>
    </row>
    <row r="513" spans="1:19" x14ac:dyDescent="0.3">
      <c r="A513" s="1" t="str">
        <f t="shared" si="358"/>
        <v>LP_AtkUpOnKillUntilGettingHitBetter_02</v>
      </c>
      <c r="B513" s="1" t="s">
        <v>939</v>
      </c>
      <c r="C513" s="1" t="str">
        <f>IF(ISERROR(VLOOKUP(B513,AffectorValueTable!$A:$A,1,0)),"어펙터밸류없음","")</f>
        <v/>
      </c>
      <c r="D513" s="1">
        <v>2</v>
      </c>
      <c r="E513" s="1" t="str">
        <f>VLOOKUP($B513,AffectorValueTable!$1:$1048576,MATCH(AffectorValueTable!$B$1,AffectorValueTable!$1:$1,0),0)</f>
        <v>AddAttackByContinuousKill</v>
      </c>
      <c r="H513" s="1" t="str">
        <f>IF(ISBLANK(G513),"",
IF(ISERROR(FIND(",",G513)),
  IF(ISERROR(VLOOKUP(G513,ConditionValueTable!$A:$A,1,0)),"컨디션밸류없음",
  ""),
IF(ISERROR(FIND(",",G513,FIND(",",G513)+1)),
  IF(OR(ISERROR(VLOOKUP(LEFT(G513,FIND(",",G513)-1),ConditionValueTable!$A:$A,1,0)),ISERROR(VLOOKUP(TRIM(MID(G513,FIND(",",G513)+1,999)),ConditionValueTable!$A:$A,1,0))),"컨디션밸류없음",
  ""),
IF(ISERROR(FIND(",",G513,FIND(",",G513,FIND(",",G513)+1)+1)),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+1,999)),ConditionValueTable!$A:$A,1,0))),"컨디션밸류없음",
  ""),
IF(ISERROR(FIND(",",G513,FIND(",",G513,FIND(",",G513,FIND(",",G513)+1)+1)+1)),
  IF(OR(ISERROR(VLOOKUP(LEFT(G513,FIND(",",G513)-1),ConditionValueTable!$A:$A,1,0)),ISERROR(VLOOKUP(TRIM(MID(G513,FIND(",",G513)+1,FIND(",",G513,FIND(",",G513)+1)-FIND(",",G513)-1)),ConditionValueTable!$A:$A,1,0)),ISERROR(VLOOKUP(TRIM(MID(G513,FIND(",",G513,FIND(",",G513)+1)+1,FIND(",",G513,FIND(",",G513,FIND(",",G513)+1)+1)-FIND(",",G513,FIND(",",G513)+1)-1)),ConditionValueTable!$A:$A,1,0)),ISERROR(VLOOKUP(TRIM(MID(G513,FIND(",",G513,FIND(",",G513,FIND(",",G513)+1)+1)+1,999)),ConditionValueTable!$A:$A,1,0))),"컨디션밸류없음",
  ""),
)))))</f>
        <v/>
      </c>
      <c r="I513" s="1">
        <v>-1</v>
      </c>
      <c r="J513" s="1">
        <f t="shared" si="359"/>
        <v>1.0500000000000001E-2</v>
      </c>
      <c r="O513" s="7" t="str">
        <f t="shared" ca="1" si="360"/>
        <v/>
      </c>
      <c r="S513" s="7" t="str">
        <f t="shared" ca="1" si="361"/>
        <v/>
      </c>
    </row>
    <row r="514" spans="1:19" x14ac:dyDescent="0.3">
      <c r="A514" s="1" t="str">
        <f t="shared" si="358"/>
        <v>LP_AtkUpOnKillUntilGettingHitBetter_03</v>
      </c>
      <c r="B514" s="1" t="s">
        <v>939</v>
      </c>
      <c r="C514" s="1" t="str">
        <f>IF(ISERROR(VLOOKUP(B514,AffectorValueTable!$A:$A,1,0)),"어펙터밸류없음","")</f>
        <v/>
      </c>
      <c r="D514" s="1">
        <v>3</v>
      </c>
      <c r="E514" s="1" t="str">
        <f>VLOOKUP($B514,AffectorValueTable!$1:$1048576,MATCH(AffectorValueTable!$B$1,AffectorValueTable!$1:$1,0),0)</f>
        <v>AddAttackByContinuousKill</v>
      </c>
      <c r="H514" s="1" t="str">
        <f>IF(ISBLANK(G514),"",
IF(ISERROR(FIND(",",G514)),
  IF(ISERROR(VLOOKUP(G514,ConditionValueTable!$A:$A,1,0)),"컨디션밸류없음",
  ""),
IF(ISERROR(FIND(",",G514,FIND(",",G514)+1)),
  IF(OR(ISERROR(VLOOKUP(LEFT(G514,FIND(",",G514)-1),ConditionValueTable!$A:$A,1,0)),ISERROR(VLOOKUP(TRIM(MID(G514,FIND(",",G514)+1,999)),ConditionValueTable!$A:$A,1,0))),"컨디션밸류없음",
  ""),
IF(ISERROR(FIND(",",G514,FIND(",",G514,FIND(",",G514)+1)+1)),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+1,999)),ConditionValueTable!$A:$A,1,0))),"컨디션밸류없음",
  ""),
IF(ISERROR(FIND(",",G514,FIND(",",G514,FIND(",",G514,FIND(",",G514)+1)+1)+1)),
  IF(OR(ISERROR(VLOOKUP(LEFT(G514,FIND(",",G514)-1),ConditionValueTable!$A:$A,1,0)),ISERROR(VLOOKUP(TRIM(MID(G514,FIND(",",G514)+1,FIND(",",G514,FIND(",",G514)+1)-FIND(",",G514)-1)),ConditionValueTable!$A:$A,1,0)),ISERROR(VLOOKUP(TRIM(MID(G514,FIND(",",G514,FIND(",",G514)+1)+1,FIND(",",G514,FIND(",",G514,FIND(",",G514)+1)+1)-FIND(",",G514,FIND(",",G514)+1)-1)),ConditionValueTable!$A:$A,1,0)),ISERROR(VLOOKUP(TRIM(MID(G514,FIND(",",G514,FIND(",",G514,FIND(",",G514)+1)+1)+1,999)),ConditionValueTable!$A:$A,1,0))),"컨디션밸류없음",
  ""),
)))))</f>
        <v/>
      </c>
      <c r="I514" s="1">
        <v>-1</v>
      </c>
      <c r="J514" s="1">
        <f t="shared" si="359"/>
        <v>1.6500000000000001E-2</v>
      </c>
      <c r="O514" s="7" t="str">
        <f t="shared" ca="1" si="360"/>
        <v/>
      </c>
      <c r="S514" s="7" t="str">
        <f t="shared" ca="1" si="361"/>
        <v/>
      </c>
    </row>
    <row r="515" spans="1:19" x14ac:dyDescent="0.3">
      <c r="A515" s="1" t="str">
        <f t="shared" si="358"/>
        <v>LP_AtkUpOnKillUntilGettingHitBetter_04</v>
      </c>
      <c r="B515" s="1" t="s">
        <v>939</v>
      </c>
      <c r="C515" s="1" t="str">
        <f>IF(ISERROR(VLOOKUP(B515,AffectorValueTable!$A:$A,1,0)),"어펙터밸류없음","")</f>
        <v/>
      </c>
      <c r="D515" s="1">
        <v>4</v>
      </c>
      <c r="E515" s="1" t="str">
        <f>VLOOKUP($B515,AffectorValueTable!$1:$1048576,MATCH(AffectorValueTable!$B$1,AffectorValueTable!$1:$1,0),0)</f>
        <v>AddAttackByContinuousKill</v>
      </c>
      <c r="H515" s="1" t="str">
        <f>IF(ISBLANK(G515),"",
IF(ISERROR(FIND(",",G515)),
  IF(ISERROR(VLOOKUP(G515,ConditionValueTable!$A:$A,1,0)),"컨디션밸류없음",
  ""),
IF(ISERROR(FIND(",",G515,FIND(",",G515)+1)),
  IF(OR(ISERROR(VLOOKUP(LEFT(G515,FIND(",",G515)-1),ConditionValueTable!$A:$A,1,0)),ISERROR(VLOOKUP(TRIM(MID(G515,FIND(",",G515)+1,999)),ConditionValueTable!$A:$A,1,0))),"컨디션밸류없음",
  ""),
IF(ISERROR(FIND(",",G515,FIND(",",G515,FIND(",",G515)+1)+1)),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+1,999)),ConditionValueTable!$A:$A,1,0))),"컨디션밸류없음",
  ""),
IF(ISERROR(FIND(",",G515,FIND(",",G515,FIND(",",G515,FIND(",",G515)+1)+1)+1)),
  IF(OR(ISERROR(VLOOKUP(LEFT(G515,FIND(",",G515)-1),ConditionValueTable!$A:$A,1,0)),ISERROR(VLOOKUP(TRIM(MID(G515,FIND(",",G515)+1,FIND(",",G515,FIND(",",G515)+1)-FIND(",",G515)-1)),ConditionValueTable!$A:$A,1,0)),ISERROR(VLOOKUP(TRIM(MID(G515,FIND(",",G515,FIND(",",G515)+1)+1,FIND(",",G515,FIND(",",G515,FIND(",",G515)+1)+1)-FIND(",",G515,FIND(",",G515)+1)-1)),ConditionValueTable!$A:$A,1,0)),ISERROR(VLOOKUP(TRIM(MID(G515,FIND(",",G515,FIND(",",G515,FIND(",",G515)+1)+1)+1,999)),ConditionValueTable!$A:$A,1,0))),"컨디션밸류없음",
  ""),
)))))</f>
        <v/>
      </c>
      <c r="I515" s="1">
        <v>-1</v>
      </c>
      <c r="J515" s="1">
        <f t="shared" si="359"/>
        <v>2.3E-2</v>
      </c>
      <c r="O515" s="7" t="str">
        <f t="shared" ca="1" si="360"/>
        <v/>
      </c>
      <c r="S515" s="7" t="str">
        <f t="shared" ca="1" si="361"/>
        <v/>
      </c>
    </row>
    <row r="516" spans="1:19" x14ac:dyDescent="0.3">
      <c r="A516" s="1" t="str">
        <f t="shared" si="358"/>
        <v>LP_AtkUpOnKillUntilGettingHitBetter_05</v>
      </c>
      <c r="B516" s="1" t="s">
        <v>939</v>
      </c>
      <c r="C516" s="1" t="str">
        <f>IF(ISERROR(VLOOKUP(B516,AffectorValueTable!$A:$A,1,0)),"어펙터밸류없음","")</f>
        <v/>
      </c>
      <c r="D516" s="1">
        <v>5</v>
      </c>
      <c r="E516" s="1" t="str">
        <f>VLOOKUP($B516,AffectorValueTable!$1:$1048576,MATCH(AffectorValueTable!$B$1,AffectorValueTable!$1:$1,0),0)</f>
        <v>AddAttackByContinuousKill</v>
      </c>
      <c r="H516" s="1" t="str">
        <f>IF(ISBLANK(G516),"",
IF(ISERROR(FIND(",",G516)),
  IF(ISERROR(VLOOKUP(G516,ConditionValueTable!$A:$A,1,0)),"컨디션밸류없음",
  ""),
IF(ISERROR(FIND(",",G516,FIND(",",G516)+1)),
  IF(OR(ISERROR(VLOOKUP(LEFT(G516,FIND(",",G516)-1),ConditionValueTable!$A:$A,1,0)),ISERROR(VLOOKUP(TRIM(MID(G516,FIND(",",G516)+1,999)),ConditionValueTable!$A:$A,1,0))),"컨디션밸류없음",
  ""),
IF(ISERROR(FIND(",",G516,FIND(",",G516,FIND(",",G516)+1)+1)),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+1,999)),ConditionValueTable!$A:$A,1,0))),"컨디션밸류없음",
  ""),
IF(ISERROR(FIND(",",G516,FIND(",",G516,FIND(",",G516,FIND(",",G516)+1)+1)+1)),
  IF(OR(ISERROR(VLOOKUP(LEFT(G516,FIND(",",G516)-1),ConditionValueTable!$A:$A,1,0)),ISERROR(VLOOKUP(TRIM(MID(G516,FIND(",",G516)+1,FIND(",",G516,FIND(",",G516)+1)-FIND(",",G516)-1)),ConditionValueTable!$A:$A,1,0)),ISERROR(VLOOKUP(TRIM(MID(G516,FIND(",",G516,FIND(",",G516)+1)+1,FIND(",",G516,FIND(",",G516,FIND(",",G516)+1)+1)-FIND(",",G516,FIND(",",G516)+1)-1)),ConditionValueTable!$A:$A,1,0)),ISERROR(VLOOKUP(TRIM(MID(G516,FIND(",",G516,FIND(",",G516,FIND(",",G516)+1)+1)+1,999)),ConditionValueTable!$A:$A,1,0))),"컨디션밸류없음",
  ""),
)))))</f>
        <v/>
      </c>
      <c r="I516" s="1">
        <v>-1</v>
      </c>
      <c r="J516" s="1">
        <f t="shared" si="359"/>
        <v>0.03</v>
      </c>
      <c r="O516" s="7" t="str">
        <f t="shared" ca="1" si="360"/>
        <v/>
      </c>
      <c r="S516" s="7" t="str">
        <f t="shared" ca="1" si="361"/>
        <v/>
      </c>
    </row>
    <row r="517" spans="1:19" x14ac:dyDescent="0.3">
      <c r="A517" s="1" t="str">
        <f t="shared" si="349"/>
        <v>LP_CritDmgUpOnLowerHp_01</v>
      </c>
      <c r="B517" s="1" t="s">
        <v>308</v>
      </c>
      <c r="C517" s="1" t="str">
        <f>IF(ISERROR(VLOOKUP(B517,AffectorValueTable!$A:$A,1,0)),"어펙터밸류없음","")</f>
        <v/>
      </c>
      <c r="D517" s="1">
        <v>1</v>
      </c>
      <c r="E517" s="1" t="str">
        <f>VLOOKUP($B517,AffectorValueTable!$1:$1048576,MATCH(AffectorValueTable!$B$1,AffectorValueTable!$1:$1,0),0)</f>
        <v>AddCriticalDamageByTargetHp</v>
      </c>
      <c r="H517" s="1" t="str">
        <f>IF(ISBLANK(G517),"",
IF(ISERROR(FIND(",",G517)),
  IF(ISERROR(VLOOKUP(G517,ConditionValueTable!$A:$A,1,0)),"컨디션밸류없음",
  ""),
IF(ISERROR(FIND(",",G517,FIND(",",G517)+1)),
  IF(OR(ISERROR(VLOOKUP(LEFT(G517,FIND(",",G517)-1),ConditionValueTable!$A:$A,1,0)),ISERROR(VLOOKUP(TRIM(MID(G517,FIND(",",G517)+1,999)),ConditionValueTable!$A:$A,1,0))),"컨디션밸류없음",
  ""),
IF(ISERROR(FIND(",",G517,FIND(",",G517,FIND(",",G517)+1)+1)),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+1,999)),ConditionValueTable!$A:$A,1,0))),"컨디션밸류없음",
  ""),
IF(ISERROR(FIND(",",G517,FIND(",",G517,FIND(",",G517,FIND(",",G517)+1)+1)+1)),
  IF(OR(ISERROR(VLOOKUP(LEFT(G517,FIND(",",G517)-1),ConditionValueTable!$A:$A,1,0)),ISERROR(VLOOKUP(TRIM(MID(G517,FIND(",",G517)+1,FIND(",",G517,FIND(",",G517)+1)-FIND(",",G517)-1)),ConditionValueTable!$A:$A,1,0)),ISERROR(VLOOKUP(TRIM(MID(G517,FIND(",",G517,FIND(",",G517)+1)+1,FIND(",",G517,FIND(",",G517,FIND(",",G517)+1)+1)-FIND(",",G517,FIND(",",G517)+1)-1)),ConditionValueTable!$A:$A,1,0)),ISERROR(VLOOKUP(TRIM(MID(G517,FIND(",",G517,FIND(",",G517,FIND(",",G517)+1)+1)+1,999)),ConditionValueTable!$A:$A,1,0))),"컨디션밸류없음",
  ""),
)))))</f>
        <v/>
      </c>
      <c r="I517" s="1">
        <v>-1</v>
      </c>
      <c r="J517" s="1">
        <v>0.5</v>
      </c>
      <c r="O517" s="7" t="str">
        <f t="shared" ca="1" si="350"/>
        <v/>
      </c>
      <c r="S517" s="7" t="str">
        <f t="shared" ca="1" si="343"/>
        <v/>
      </c>
    </row>
    <row r="518" spans="1:19" x14ac:dyDescent="0.3">
      <c r="A518" s="1" t="str">
        <f t="shared" si="349"/>
        <v>LP_CritDmgUpOnLowerHp_02</v>
      </c>
      <c r="B518" s="1" t="s">
        <v>308</v>
      </c>
      <c r="C518" s="1" t="str">
        <f>IF(ISERROR(VLOOKUP(B518,AffectorValueTable!$A:$A,1,0)),"어펙터밸류없음","")</f>
        <v/>
      </c>
      <c r="D518" s="1">
        <v>2</v>
      </c>
      <c r="E518" s="1" t="str">
        <f>VLOOKUP($B518,AffectorValueTable!$1:$1048576,MATCH(AffectorValueTable!$B$1,AffectorValueTable!$1:$1,0),0)</f>
        <v>AddCriticalDamageByTargetHp</v>
      </c>
      <c r="H518" s="1" t="str">
        <f>IF(ISBLANK(G518),"",
IF(ISERROR(FIND(",",G518)),
  IF(ISERROR(VLOOKUP(G518,ConditionValueTable!$A:$A,1,0)),"컨디션밸류없음",
  ""),
IF(ISERROR(FIND(",",G518,FIND(",",G518)+1)),
  IF(OR(ISERROR(VLOOKUP(LEFT(G518,FIND(",",G518)-1),ConditionValueTable!$A:$A,1,0)),ISERROR(VLOOKUP(TRIM(MID(G518,FIND(",",G518)+1,999)),ConditionValueTable!$A:$A,1,0))),"컨디션밸류없음",
  ""),
IF(ISERROR(FIND(",",G518,FIND(",",G518,FIND(",",G518)+1)+1)),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+1,999)),ConditionValueTable!$A:$A,1,0))),"컨디션밸류없음",
  ""),
IF(ISERROR(FIND(",",G518,FIND(",",G518,FIND(",",G518,FIND(",",G518)+1)+1)+1)),
  IF(OR(ISERROR(VLOOKUP(LEFT(G518,FIND(",",G518)-1),ConditionValueTable!$A:$A,1,0)),ISERROR(VLOOKUP(TRIM(MID(G518,FIND(",",G518)+1,FIND(",",G518,FIND(",",G518)+1)-FIND(",",G518)-1)),ConditionValueTable!$A:$A,1,0)),ISERROR(VLOOKUP(TRIM(MID(G518,FIND(",",G518,FIND(",",G518)+1)+1,FIND(",",G518,FIND(",",G518,FIND(",",G518)+1)+1)-FIND(",",G518,FIND(",",G518)+1)-1)),ConditionValueTable!$A:$A,1,0)),ISERROR(VLOOKUP(TRIM(MID(G518,FIND(",",G518,FIND(",",G518,FIND(",",G518)+1)+1)+1,999)),ConditionValueTable!$A:$A,1,0))),"컨디션밸류없음",
  ""),
)))))</f>
        <v/>
      </c>
      <c r="I518" s="1">
        <v>-1</v>
      </c>
      <c r="J518" s="1">
        <v>1.05</v>
      </c>
      <c r="O518" s="7" t="str">
        <f t="shared" ca="1" si="350"/>
        <v/>
      </c>
      <c r="S518" s="7" t="str">
        <f t="shared" ca="1" si="343"/>
        <v/>
      </c>
    </row>
    <row r="519" spans="1:19" x14ac:dyDescent="0.3">
      <c r="A519" s="1" t="str">
        <f t="shared" ref="A519:A521" si="362">B519&amp;"_"&amp;TEXT(D519,"00")</f>
        <v>LP_CritDmgUpOnLowerHp_03</v>
      </c>
      <c r="B519" s="1" t="s">
        <v>308</v>
      </c>
      <c r="C519" s="1" t="str">
        <f>IF(ISERROR(VLOOKUP(B519,AffectorValueTable!$A:$A,1,0)),"어펙터밸류없음","")</f>
        <v/>
      </c>
      <c r="D519" s="1">
        <v>3</v>
      </c>
      <c r="E519" s="1" t="str">
        <f>VLOOKUP($B519,AffectorValueTable!$1:$1048576,MATCH(AffectorValueTable!$B$1,AffectorValueTable!$1:$1,0),0)</f>
        <v>AddCriticalDamageByTargetHp</v>
      </c>
      <c r="H519" s="1" t="str">
        <f>IF(ISBLANK(G519),"",
IF(ISERROR(FIND(",",G519)),
  IF(ISERROR(VLOOKUP(G519,ConditionValueTable!$A:$A,1,0)),"컨디션밸류없음",
  ""),
IF(ISERROR(FIND(",",G519,FIND(",",G519)+1)),
  IF(OR(ISERROR(VLOOKUP(LEFT(G519,FIND(",",G519)-1),ConditionValueTable!$A:$A,1,0)),ISERROR(VLOOKUP(TRIM(MID(G519,FIND(",",G519)+1,999)),ConditionValueTable!$A:$A,1,0))),"컨디션밸류없음",
  ""),
IF(ISERROR(FIND(",",G519,FIND(",",G519,FIND(",",G519)+1)+1)),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+1,999)),ConditionValueTable!$A:$A,1,0))),"컨디션밸류없음",
  ""),
IF(ISERROR(FIND(",",G519,FIND(",",G519,FIND(",",G519,FIND(",",G519)+1)+1)+1)),
  IF(OR(ISERROR(VLOOKUP(LEFT(G519,FIND(",",G519)-1),ConditionValueTable!$A:$A,1,0)),ISERROR(VLOOKUP(TRIM(MID(G519,FIND(",",G519)+1,FIND(",",G519,FIND(",",G519)+1)-FIND(",",G519)-1)),ConditionValueTable!$A:$A,1,0)),ISERROR(VLOOKUP(TRIM(MID(G519,FIND(",",G519,FIND(",",G519)+1)+1,FIND(",",G519,FIND(",",G519,FIND(",",G519)+1)+1)-FIND(",",G519,FIND(",",G519)+1)-1)),ConditionValueTable!$A:$A,1,0)),ISERROR(VLOOKUP(TRIM(MID(G519,FIND(",",G519,FIND(",",G519,FIND(",",G519)+1)+1)+1,999)),ConditionValueTable!$A:$A,1,0))),"컨디션밸류없음",
  ""),
)))))</f>
        <v/>
      </c>
      <c r="I519" s="1">
        <v>-1</v>
      </c>
      <c r="J519" s="1">
        <v>1.6500000000000001</v>
      </c>
      <c r="O519" s="7" t="str">
        <f t="shared" ref="O519:O521" ca="1" si="363">IF(NOT(ISBLANK(N519)),N519,
IF(ISBLANK(M519),"",
VLOOKUP(M519,OFFSET(INDIRECT("$A:$B"),0,MATCH(M$1&amp;"_Verify",INDIRECT("$1:$1"),0)-1),2,0)
))</f>
        <v/>
      </c>
      <c r="S519" s="7" t="str">
        <f t="shared" ca="1" si="343"/>
        <v/>
      </c>
    </row>
    <row r="520" spans="1:19" x14ac:dyDescent="0.3">
      <c r="A520" s="1" t="str">
        <f t="shared" si="362"/>
        <v>LP_CritDmgUpOnLowerHp_04</v>
      </c>
      <c r="B520" s="1" t="s">
        <v>308</v>
      </c>
      <c r="C520" s="1" t="str">
        <f>IF(ISERROR(VLOOKUP(B520,AffectorValueTable!$A:$A,1,0)),"어펙터밸류없음","")</f>
        <v/>
      </c>
      <c r="D520" s="1">
        <v>4</v>
      </c>
      <c r="E520" s="1" t="str">
        <f>VLOOKUP($B520,AffectorValueTable!$1:$1048576,MATCH(AffectorValueTable!$B$1,AffectorValueTable!$1:$1,0),0)</f>
        <v>AddCriticalDamageByTargetHp</v>
      </c>
      <c r="H520" s="1" t="str">
        <f>IF(ISBLANK(G520),"",
IF(ISERROR(FIND(",",G520)),
  IF(ISERROR(VLOOKUP(G520,ConditionValueTable!$A:$A,1,0)),"컨디션밸류없음",
  ""),
IF(ISERROR(FIND(",",G520,FIND(",",G520)+1)),
  IF(OR(ISERROR(VLOOKUP(LEFT(G520,FIND(",",G520)-1),ConditionValueTable!$A:$A,1,0)),ISERROR(VLOOKUP(TRIM(MID(G520,FIND(",",G520)+1,999)),ConditionValueTable!$A:$A,1,0))),"컨디션밸류없음",
  ""),
IF(ISERROR(FIND(",",G520,FIND(",",G520,FIND(",",G520)+1)+1)),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+1,999)),ConditionValueTable!$A:$A,1,0))),"컨디션밸류없음",
  ""),
IF(ISERROR(FIND(",",G520,FIND(",",G520,FIND(",",G520,FIND(",",G520)+1)+1)+1)),
  IF(OR(ISERROR(VLOOKUP(LEFT(G520,FIND(",",G520)-1),ConditionValueTable!$A:$A,1,0)),ISERROR(VLOOKUP(TRIM(MID(G520,FIND(",",G520)+1,FIND(",",G520,FIND(",",G520)+1)-FIND(",",G520)-1)),ConditionValueTable!$A:$A,1,0)),ISERROR(VLOOKUP(TRIM(MID(G520,FIND(",",G520,FIND(",",G520)+1)+1,FIND(",",G520,FIND(",",G520,FIND(",",G520)+1)+1)-FIND(",",G520,FIND(",",G520)+1)-1)),ConditionValueTable!$A:$A,1,0)),ISERROR(VLOOKUP(TRIM(MID(G520,FIND(",",G520,FIND(",",G520,FIND(",",G520)+1)+1)+1,999)),ConditionValueTable!$A:$A,1,0))),"컨디션밸류없음",
  ""),
)))))</f>
        <v/>
      </c>
      <c r="I520" s="1">
        <v>-1</v>
      </c>
      <c r="J520" s="1">
        <v>2.2999999999999998</v>
      </c>
      <c r="O520" s="7" t="str">
        <f t="shared" ca="1" si="363"/>
        <v/>
      </c>
      <c r="S520" s="7" t="str">
        <f t="shared" ref="S520:S521" ca="1" si="364">IF(NOT(ISBLANK(R520)),R520,
IF(ISBLANK(Q520),"",
VLOOKUP(Q520,OFFSET(INDIRECT("$A:$B"),0,MATCH(Q$1&amp;"_Verify",INDIRECT("$1:$1"),0)-1),2,0)
))</f>
        <v/>
      </c>
    </row>
    <row r="521" spans="1:19" x14ac:dyDescent="0.3">
      <c r="A521" s="1" t="str">
        <f t="shared" si="362"/>
        <v>LP_CritDmgUpOnLowerHp_05</v>
      </c>
      <c r="B521" s="1" t="s">
        <v>308</v>
      </c>
      <c r="C521" s="1" t="str">
        <f>IF(ISERROR(VLOOKUP(B521,AffectorValueTable!$A:$A,1,0)),"어펙터밸류없음","")</f>
        <v/>
      </c>
      <c r="D521" s="1">
        <v>5</v>
      </c>
      <c r="E521" s="1" t="str">
        <f>VLOOKUP($B521,AffectorValueTable!$1:$1048576,MATCH(AffectorValueTable!$B$1,AffectorValueTable!$1:$1,0),0)</f>
        <v>AddCriticalDamageByTargetHp</v>
      </c>
      <c r="H521" s="1" t="str">
        <f>IF(ISBLANK(G521),"",
IF(ISERROR(FIND(",",G521)),
  IF(ISERROR(VLOOKUP(G521,ConditionValueTable!$A:$A,1,0)),"컨디션밸류없음",
  ""),
IF(ISERROR(FIND(",",G521,FIND(",",G521)+1)),
  IF(OR(ISERROR(VLOOKUP(LEFT(G521,FIND(",",G521)-1),ConditionValueTable!$A:$A,1,0)),ISERROR(VLOOKUP(TRIM(MID(G521,FIND(",",G521)+1,999)),ConditionValueTable!$A:$A,1,0))),"컨디션밸류없음",
  ""),
IF(ISERROR(FIND(",",G521,FIND(",",G521,FIND(",",G521)+1)+1)),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+1,999)),ConditionValueTable!$A:$A,1,0))),"컨디션밸류없음",
  ""),
IF(ISERROR(FIND(",",G521,FIND(",",G521,FIND(",",G521,FIND(",",G521)+1)+1)+1)),
  IF(OR(ISERROR(VLOOKUP(LEFT(G521,FIND(",",G521)-1),ConditionValueTable!$A:$A,1,0)),ISERROR(VLOOKUP(TRIM(MID(G521,FIND(",",G521)+1,FIND(",",G521,FIND(",",G521)+1)-FIND(",",G521)-1)),ConditionValueTable!$A:$A,1,0)),ISERROR(VLOOKUP(TRIM(MID(G521,FIND(",",G521,FIND(",",G521)+1)+1,FIND(",",G521,FIND(",",G521,FIND(",",G521)+1)+1)-FIND(",",G521,FIND(",",G521)+1)-1)),ConditionValueTable!$A:$A,1,0)),ISERROR(VLOOKUP(TRIM(MID(G521,FIND(",",G521,FIND(",",G521,FIND(",",G521)+1)+1)+1,999)),ConditionValueTable!$A:$A,1,0))),"컨디션밸류없음",
  ""),
)))))</f>
        <v/>
      </c>
      <c r="I521" s="1">
        <v>-1</v>
      </c>
      <c r="J521" s="1">
        <v>3</v>
      </c>
      <c r="O521" s="7" t="str">
        <f t="shared" ca="1" si="363"/>
        <v/>
      </c>
      <c r="S521" s="7" t="str">
        <f t="shared" ca="1" si="364"/>
        <v/>
      </c>
    </row>
    <row r="522" spans="1:19" x14ac:dyDescent="0.3">
      <c r="A522" s="1" t="str">
        <f t="shared" ref="A522:A533" si="365">B522&amp;"_"&amp;TEXT(D522,"00")</f>
        <v>LP_CritDmgUpOnLowerHpBetter_01</v>
      </c>
      <c r="B522" s="1" t="s">
        <v>309</v>
      </c>
      <c r="C522" s="1" t="str">
        <f>IF(ISERROR(VLOOKUP(B522,AffectorValueTable!$A:$A,1,0)),"어펙터밸류없음","")</f>
        <v/>
      </c>
      <c r="D522" s="1">
        <v>1</v>
      </c>
      <c r="E522" s="1" t="str">
        <f>VLOOKUP($B522,AffectorValueTable!$1:$1048576,MATCH(AffectorValueTable!$B$1,AffectorValueTable!$1:$1,0),0)</f>
        <v>AddCriticalDamageByTargetHp</v>
      </c>
      <c r="H522" s="1" t="str">
        <f>IF(ISBLANK(G522),"",
IF(ISERROR(FIND(",",G522)),
  IF(ISERROR(VLOOKUP(G522,ConditionValueTable!$A:$A,1,0)),"컨디션밸류없음",
  ""),
IF(ISERROR(FIND(",",G522,FIND(",",G522)+1)),
  IF(OR(ISERROR(VLOOKUP(LEFT(G522,FIND(",",G522)-1),ConditionValueTable!$A:$A,1,0)),ISERROR(VLOOKUP(TRIM(MID(G522,FIND(",",G522)+1,999)),ConditionValueTable!$A:$A,1,0))),"컨디션밸류없음",
  ""),
IF(ISERROR(FIND(",",G522,FIND(",",G522,FIND(",",G522)+1)+1)),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+1,999)),ConditionValueTable!$A:$A,1,0))),"컨디션밸류없음",
  ""),
IF(ISERROR(FIND(",",G522,FIND(",",G522,FIND(",",G522,FIND(",",G522)+1)+1)+1)),
  IF(OR(ISERROR(VLOOKUP(LEFT(G522,FIND(",",G522)-1),ConditionValueTable!$A:$A,1,0)),ISERROR(VLOOKUP(TRIM(MID(G522,FIND(",",G522)+1,FIND(",",G522,FIND(",",G522)+1)-FIND(",",G522)-1)),ConditionValueTable!$A:$A,1,0)),ISERROR(VLOOKUP(TRIM(MID(G522,FIND(",",G522,FIND(",",G522)+1)+1,FIND(",",G522,FIND(",",G522,FIND(",",G522)+1)+1)-FIND(",",G522,FIND(",",G522)+1)-1)),ConditionValueTable!$A:$A,1,0)),ISERROR(VLOOKUP(TRIM(MID(G522,FIND(",",G522,FIND(",",G522,FIND(",",G522)+1)+1)+1,999)),ConditionValueTable!$A:$A,1,0))),"컨디션밸류없음",
  ""),
)))))</f>
        <v/>
      </c>
      <c r="I522" s="1">
        <v>-1</v>
      </c>
      <c r="J522" s="1">
        <v>1</v>
      </c>
      <c r="O522" s="7" t="str">
        <f t="shared" ref="O522:O533" ca="1" si="366">IF(NOT(ISBLANK(N522)),N522,
IF(ISBLANK(M522),"",
VLOOKUP(M522,OFFSET(INDIRECT("$A:$B"),0,MATCH(M$1&amp;"_Verify",INDIRECT("$1:$1"),0)-1),2,0)
))</f>
        <v/>
      </c>
      <c r="S522" s="7" t="str">
        <f t="shared" ca="1" si="343"/>
        <v/>
      </c>
    </row>
    <row r="523" spans="1:19" x14ac:dyDescent="0.3">
      <c r="A523" s="1" t="str">
        <f t="shared" ref="A523" si="367">B523&amp;"_"&amp;TEXT(D523,"00")</f>
        <v>LP_CritDmgUpOnLowerHpBetter_02</v>
      </c>
      <c r="B523" s="1" t="s">
        <v>309</v>
      </c>
      <c r="C523" s="1" t="str">
        <f>IF(ISERROR(VLOOKUP(B523,AffectorValueTable!$A:$A,1,0)),"어펙터밸류없음","")</f>
        <v/>
      </c>
      <c r="D523" s="1">
        <v>2</v>
      </c>
      <c r="E523" s="1" t="str">
        <f>VLOOKUP($B523,AffectorValueTable!$1:$1048576,MATCH(AffectorValueTable!$B$1,AffectorValueTable!$1:$1,0),0)</f>
        <v>AddCriticalDamageByTargetHp</v>
      </c>
      <c r="H523" s="1" t="str">
        <f>IF(ISBLANK(G523),"",
IF(ISERROR(FIND(",",G523)),
  IF(ISERROR(VLOOKUP(G523,ConditionValueTable!$A:$A,1,0)),"컨디션밸류없음",
  ""),
IF(ISERROR(FIND(",",G523,FIND(",",G523)+1)),
  IF(OR(ISERROR(VLOOKUP(LEFT(G523,FIND(",",G523)-1),ConditionValueTable!$A:$A,1,0)),ISERROR(VLOOKUP(TRIM(MID(G523,FIND(",",G523)+1,999)),ConditionValueTable!$A:$A,1,0))),"컨디션밸류없음",
  ""),
IF(ISERROR(FIND(",",G523,FIND(",",G523,FIND(",",G523)+1)+1)),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+1,999)),ConditionValueTable!$A:$A,1,0))),"컨디션밸류없음",
  ""),
IF(ISERROR(FIND(",",G523,FIND(",",G523,FIND(",",G523,FIND(",",G523)+1)+1)+1)),
  IF(OR(ISERROR(VLOOKUP(LEFT(G523,FIND(",",G523)-1),ConditionValueTable!$A:$A,1,0)),ISERROR(VLOOKUP(TRIM(MID(G523,FIND(",",G523)+1,FIND(",",G523,FIND(",",G523)+1)-FIND(",",G523)-1)),ConditionValueTable!$A:$A,1,0)),ISERROR(VLOOKUP(TRIM(MID(G523,FIND(",",G523,FIND(",",G523)+1)+1,FIND(",",G523,FIND(",",G523,FIND(",",G523)+1)+1)-FIND(",",G523,FIND(",",G523)+1)-1)),ConditionValueTable!$A:$A,1,0)),ISERROR(VLOOKUP(TRIM(MID(G523,FIND(",",G523,FIND(",",G523,FIND(",",G523)+1)+1)+1,999)),ConditionValueTable!$A:$A,1,0))),"컨디션밸류없음",
  ""),
)))))</f>
        <v/>
      </c>
      <c r="I523" s="1">
        <v>-1</v>
      </c>
      <c r="J523" s="1">
        <v>2.1</v>
      </c>
      <c r="O523" s="7" t="str">
        <f t="shared" ref="O523" ca="1" si="368">IF(NOT(ISBLANK(N523)),N523,
IF(ISBLANK(M523),"",
VLOOKUP(M523,OFFSET(INDIRECT("$A:$B"),0,MATCH(M$1&amp;"_Verify",INDIRECT("$1:$1"),0)-1),2,0)
))</f>
        <v/>
      </c>
      <c r="S523" s="7" t="str">
        <f t="shared" ref="S523" ca="1" si="369">IF(NOT(ISBLANK(R523)),R523,
IF(ISBLANK(Q523),"",
VLOOKUP(Q523,OFFSET(INDIRECT("$A:$B"),0,MATCH(Q$1&amp;"_Verify",INDIRECT("$1:$1"),0)-1),2,0)
))</f>
        <v/>
      </c>
    </row>
    <row r="524" spans="1:19" x14ac:dyDescent="0.3">
      <c r="A524" s="1" t="str">
        <f t="shared" ref="A524" si="370">B524&amp;"_"&amp;TEXT(D524,"00")</f>
        <v>LP_CritDmgUpOnLowerHpBetter_03</v>
      </c>
      <c r="B524" s="1" t="s">
        <v>309</v>
      </c>
      <c r="C524" s="1" t="str">
        <f>IF(ISERROR(VLOOKUP(B524,AffectorValueTable!$A:$A,1,0)),"어펙터밸류없음","")</f>
        <v/>
      </c>
      <c r="D524" s="1">
        <v>3</v>
      </c>
      <c r="E524" s="1" t="str">
        <f>VLOOKUP($B524,AffectorValueTable!$1:$1048576,MATCH(AffectorValueTable!$B$1,AffectorValueTable!$1:$1,0),0)</f>
        <v>AddCriticalDamageByTargetHp</v>
      </c>
      <c r="H524" s="1" t="str">
        <f>IF(ISBLANK(G524),"",
IF(ISERROR(FIND(",",G524)),
  IF(ISERROR(VLOOKUP(G524,ConditionValueTable!$A:$A,1,0)),"컨디션밸류없음",
  ""),
IF(ISERROR(FIND(",",G524,FIND(",",G524)+1)),
  IF(OR(ISERROR(VLOOKUP(LEFT(G524,FIND(",",G524)-1),ConditionValueTable!$A:$A,1,0)),ISERROR(VLOOKUP(TRIM(MID(G524,FIND(",",G524)+1,999)),ConditionValueTable!$A:$A,1,0))),"컨디션밸류없음",
  ""),
IF(ISERROR(FIND(",",G524,FIND(",",G524,FIND(",",G524)+1)+1)),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+1,999)),ConditionValueTable!$A:$A,1,0))),"컨디션밸류없음",
  ""),
IF(ISERROR(FIND(",",G524,FIND(",",G524,FIND(",",G524,FIND(",",G524)+1)+1)+1)),
  IF(OR(ISERROR(VLOOKUP(LEFT(G524,FIND(",",G524)-1),ConditionValueTable!$A:$A,1,0)),ISERROR(VLOOKUP(TRIM(MID(G524,FIND(",",G524)+1,FIND(",",G524,FIND(",",G524)+1)-FIND(",",G524)-1)),ConditionValueTable!$A:$A,1,0)),ISERROR(VLOOKUP(TRIM(MID(G524,FIND(",",G524,FIND(",",G524)+1)+1,FIND(",",G524,FIND(",",G524,FIND(",",G524)+1)+1)-FIND(",",G524,FIND(",",G524)+1)-1)),ConditionValueTable!$A:$A,1,0)),ISERROR(VLOOKUP(TRIM(MID(G524,FIND(",",G524,FIND(",",G524,FIND(",",G524)+1)+1)+1,999)),ConditionValueTable!$A:$A,1,0))),"컨디션밸류없음",
  ""),
)))))</f>
        <v/>
      </c>
      <c r="I524" s="1">
        <v>-1</v>
      </c>
      <c r="J524" s="1">
        <v>3.3</v>
      </c>
      <c r="O524" s="7" t="str">
        <f t="shared" ref="O524" ca="1" si="371">IF(NOT(ISBLANK(N524)),N524,
IF(ISBLANK(M524),"",
VLOOKUP(M524,OFFSET(INDIRECT("$A:$B"),0,MATCH(M$1&amp;"_Verify",INDIRECT("$1:$1"),0)-1),2,0)
))</f>
        <v/>
      </c>
      <c r="S524" s="7" t="str">
        <f t="shared" ref="S524" ca="1" si="372">IF(NOT(ISBLANK(R524)),R524,
IF(ISBLANK(Q524),"",
VLOOKUP(Q524,OFFSET(INDIRECT("$A:$B"),0,MATCH(Q$1&amp;"_Verify",INDIRECT("$1:$1"),0)-1),2,0)
))</f>
        <v/>
      </c>
    </row>
    <row r="525" spans="1:19" x14ac:dyDescent="0.3">
      <c r="A525" s="1" t="str">
        <f t="shared" si="365"/>
        <v>LP_InstantKill_01</v>
      </c>
      <c r="B525" s="1" t="s">
        <v>310</v>
      </c>
      <c r="C525" s="1" t="str">
        <f>IF(ISERROR(VLOOKUP(B525,AffectorValueTable!$A:$A,1,0)),"어펙터밸류없음","")</f>
        <v/>
      </c>
      <c r="D525" s="1">
        <v>1</v>
      </c>
      <c r="E525" s="1" t="str">
        <f>VLOOKUP($B525,AffectorValueTable!$1:$1048576,MATCH(AffectorValueTable!$B$1,AffectorValueTable!$1:$1,0),0)</f>
        <v>InstantDeath</v>
      </c>
      <c r="H525" s="1" t="str">
        <f>IF(ISBLANK(G525),"",
IF(ISERROR(FIND(",",G525)),
  IF(ISERROR(VLOOKUP(G525,ConditionValueTable!$A:$A,1,0)),"컨디션밸류없음",
  ""),
IF(ISERROR(FIND(",",G525,FIND(",",G525)+1)),
  IF(OR(ISERROR(VLOOKUP(LEFT(G525,FIND(",",G525)-1),ConditionValueTable!$A:$A,1,0)),ISERROR(VLOOKUP(TRIM(MID(G525,FIND(",",G525)+1,999)),ConditionValueTable!$A:$A,1,0))),"컨디션밸류없음",
  ""),
IF(ISERROR(FIND(",",G525,FIND(",",G525,FIND(",",G525)+1)+1)),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+1,999)),ConditionValueTable!$A:$A,1,0))),"컨디션밸류없음",
  ""),
IF(ISERROR(FIND(",",G525,FIND(",",G525,FIND(",",G525,FIND(",",G525)+1)+1)+1)),
  IF(OR(ISERROR(VLOOKUP(LEFT(G525,FIND(",",G525)-1),ConditionValueTable!$A:$A,1,0)),ISERROR(VLOOKUP(TRIM(MID(G525,FIND(",",G525)+1,FIND(",",G525,FIND(",",G525)+1)-FIND(",",G525)-1)),ConditionValueTable!$A:$A,1,0)),ISERROR(VLOOKUP(TRIM(MID(G525,FIND(",",G525,FIND(",",G525)+1)+1,FIND(",",G525,FIND(",",G525,FIND(",",G525)+1)+1)-FIND(",",G525,FIND(",",G525)+1)-1)),ConditionValueTable!$A:$A,1,0)),ISERROR(VLOOKUP(TRIM(MID(G525,FIND(",",G525,FIND(",",G525,FIND(",",G525)+1)+1)+1,999)),ConditionValueTable!$A:$A,1,0))),"컨디션밸류없음",
  ""),
)))))</f>
        <v/>
      </c>
      <c r="I525" s="1">
        <v>-1</v>
      </c>
      <c r="J525" s="10">
        <v>0.06</v>
      </c>
      <c r="O525" s="7" t="str">
        <f t="shared" ca="1" si="366"/>
        <v/>
      </c>
      <c r="S525" s="7" t="str">
        <f t="shared" ca="1" si="343"/>
        <v/>
      </c>
    </row>
    <row r="526" spans="1:19" x14ac:dyDescent="0.3">
      <c r="A526" s="1" t="str">
        <f t="shared" si="365"/>
        <v>LP_InstantKill_02</v>
      </c>
      <c r="B526" s="1" t="s">
        <v>310</v>
      </c>
      <c r="C526" s="1" t="str">
        <f>IF(ISERROR(VLOOKUP(B526,AffectorValueTable!$A:$A,1,0)),"어펙터밸류없음","")</f>
        <v/>
      </c>
      <c r="D526" s="1">
        <v>2</v>
      </c>
      <c r="E526" s="1" t="str">
        <f>VLOOKUP($B526,AffectorValueTable!$1:$1048576,MATCH(AffectorValueTable!$B$1,AffectorValueTable!$1:$1,0),0)</f>
        <v>InstantDeath</v>
      </c>
      <c r="H526" s="1" t="str">
        <f>IF(ISBLANK(G526),"",
IF(ISERROR(FIND(",",G526)),
  IF(ISERROR(VLOOKUP(G526,ConditionValueTable!$A:$A,1,0)),"컨디션밸류없음",
  ""),
IF(ISERROR(FIND(",",G526,FIND(",",G526)+1)),
  IF(OR(ISERROR(VLOOKUP(LEFT(G526,FIND(",",G526)-1),ConditionValueTable!$A:$A,1,0)),ISERROR(VLOOKUP(TRIM(MID(G526,FIND(",",G526)+1,999)),ConditionValueTable!$A:$A,1,0))),"컨디션밸류없음",
  ""),
IF(ISERROR(FIND(",",G526,FIND(",",G526,FIND(",",G526)+1)+1)),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+1,999)),ConditionValueTable!$A:$A,1,0))),"컨디션밸류없음",
  ""),
IF(ISERROR(FIND(",",G526,FIND(",",G526,FIND(",",G526,FIND(",",G526)+1)+1)+1)),
  IF(OR(ISERROR(VLOOKUP(LEFT(G526,FIND(",",G526)-1),ConditionValueTable!$A:$A,1,0)),ISERROR(VLOOKUP(TRIM(MID(G526,FIND(",",G526)+1,FIND(",",G526,FIND(",",G526)+1)-FIND(",",G526)-1)),ConditionValueTable!$A:$A,1,0)),ISERROR(VLOOKUP(TRIM(MID(G526,FIND(",",G526,FIND(",",G526)+1)+1,FIND(",",G526,FIND(",",G526,FIND(",",G526)+1)+1)-FIND(",",G526,FIND(",",G526)+1)-1)),ConditionValueTable!$A:$A,1,0)),ISERROR(VLOOKUP(TRIM(MID(G526,FIND(",",G526,FIND(",",G526,FIND(",",G526)+1)+1)+1,999)),ConditionValueTable!$A:$A,1,0))),"컨디션밸류없음",
  ""),
)))))</f>
        <v/>
      </c>
      <c r="I526" s="1">
        <v>-1</v>
      </c>
      <c r="J526" s="10">
        <v>0.126</v>
      </c>
      <c r="O526" s="7" t="str">
        <f t="shared" ca="1" si="366"/>
        <v/>
      </c>
      <c r="S526" s="7" t="str">
        <f t="shared" ca="1" si="343"/>
        <v/>
      </c>
    </row>
    <row r="527" spans="1:19" x14ac:dyDescent="0.3">
      <c r="A527" s="1" t="str">
        <f t="shared" si="365"/>
        <v>LP_InstantKill_03</v>
      </c>
      <c r="B527" s="1" t="s">
        <v>310</v>
      </c>
      <c r="C527" s="1" t="str">
        <f>IF(ISERROR(VLOOKUP(B527,AffectorValueTable!$A:$A,1,0)),"어펙터밸류없음","")</f>
        <v/>
      </c>
      <c r="D527" s="1">
        <v>3</v>
      </c>
      <c r="E527" s="1" t="str">
        <f>VLOOKUP($B527,AffectorValueTable!$1:$1048576,MATCH(AffectorValueTable!$B$1,AffectorValueTable!$1:$1,0),0)</f>
        <v>InstantDeath</v>
      </c>
      <c r="H527" s="1" t="str">
        <f>IF(ISBLANK(G527),"",
IF(ISERROR(FIND(",",G527)),
  IF(ISERROR(VLOOKUP(G527,ConditionValueTable!$A:$A,1,0)),"컨디션밸류없음",
  ""),
IF(ISERROR(FIND(",",G527,FIND(",",G527)+1)),
  IF(OR(ISERROR(VLOOKUP(LEFT(G527,FIND(",",G527)-1),ConditionValueTable!$A:$A,1,0)),ISERROR(VLOOKUP(TRIM(MID(G527,FIND(",",G527)+1,999)),ConditionValueTable!$A:$A,1,0))),"컨디션밸류없음",
  ""),
IF(ISERROR(FIND(",",G527,FIND(",",G527,FIND(",",G527)+1)+1)),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+1,999)),ConditionValueTable!$A:$A,1,0))),"컨디션밸류없음",
  ""),
IF(ISERROR(FIND(",",G527,FIND(",",G527,FIND(",",G527,FIND(",",G527)+1)+1)+1)),
  IF(OR(ISERROR(VLOOKUP(LEFT(G527,FIND(",",G527)-1),ConditionValueTable!$A:$A,1,0)),ISERROR(VLOOKUP(TRIM(MID(G527,FIND(",",G527)+1,FIND(",",G527,FIND(",",G527)+1)-FIND(",",G527)-1)),ConditionValueTable!$A:$A,1,0)),ISERROR(VLOOKUP(TRIM(MID(G527,FIND(",",G527,FIND(",",G527)+1)+1,FIND(",",G527,FIND(",",G527,FIND(",",G527)+1)+1)-FIND(",",G527,FIND(",",G527)+1)-1)),ConditionValueTable!$A:$A,1,0)),ISERROR(VLOOKUP(TRIM(MID(G527,FIND(",",G527,FIND(",",G527,FIND(",",G527)+1)+1)+1,999)),ConditionValueTable!$A:$A,1,0))),"컨디션밸류없음",
  ""),
)))))</f>
        <v/>
      </c>
      <c r="I527" s="1">
        <v>-1</v>
      </c>
      <c r="J527" s="10">
        <v>0.19800000000000004</v>
      </c>
      <c r="O527" s="7" t="str">
        <f t="shared" ca="1" si="366"/>
        <v/>
      </c>
      <c r="S527" s="7" t="str">
        <f t="shared" ca="1" si="343"/>
        <v/>
      </c>
    </row>
    <row r="528" spans="1:19" x14ac:dyDescent="0.3">
      <c r="A528" s="1" t="str">
        <f t="shared" si="365"/>
        <v>LP_InstantKill_04</v>
      </c>
      <c r="B528" s="1" t="s">
        <v>310</v>
      </c>
      <c r="C528" s="1" t="str">
        <f>IF(ISERROR(VLOOKUP(B528,AffectorValueTable!$A:$A,1,0)),"어펙터밸류없음","")</f>
        <v/>
      </c>
      <c r="D528" s="1">
        <v>4</v>
      </c>
      <c r="E528" s="1" t="str">
        <f>VLOOKUP($B528,AffectorValueTable!$1:$1048576,MATCH(AffectorValueTable!$B$1,AffectorValueTable!$1:$1,0),0)</f>
        <v>InstantDeath</v>
      </c>
      <c r="H528" s="1" t="str">
        <f>IF(ISBLANK(G528),"",
IF(ISERROR(FIND(",",G528)),
  IF(ISERROR(VLOOKUP(G528,ConditionValueTable!$A:$A,1,0)),"컨디션밸류없음",
  ""),
IF(ISERROR(FIND(",",G528,FIND(",",G528)+1)),
  IF(OR(ISERROR(VLOOKUP(LEFT(G528,FIND(",",G528)-1),ConditionValueTable!$A:$A,1,0)),ISERROR(VLOOKUP(TRIM(MID(G528,FIND(",",G528)+1,999)),ConditionValueTable!$A:$A,1,0))),"컨디션밸류없음",
  ""),
IF(ISERROR(FIND(",",G528,FIND(",",G528,FIND(",",G528)+1)+1)),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+1,999)),ConditionValueTable!$A:$A,1,0))),"컨디션밸류없음",
  ""),
IF(ISERROR(FIND(",",G528,FIND(",",G528,FIND(",",G528,FIND(",",G528)+1)+1)+1)),
  IF(OR(ISERROR(VLOOKUP(LEFT(G528,FIND(",",G528)-1),ConditionValueTable!$A:$A,1,0)),ISERROR(VLOOKUP(TRIM(MID(G528,FIND(",",G528)+1,FIND(",",G528,FIND(",",G528)+1)-FIND(",",G528)-1)),ConditionValueTable!$A:$A,1,0)),ISERROR(VLOOKUP(TRIM(MID(G528,FIND(",",G528,FIND(",",G528)+1)+1,FIND(",",G528,FIND(",",G528,FIND(",",G528)+1)+1)-FIND(",",G528,FIND(",",G528)+1)-1)),ConditionValueTable!$A:$A,1,0)),ISERROR(VLOOKUP(TRIM(MID(G528,FIND(",",G528,FIND(",",G528,FIND(",",G528)+1)+1)+1,999)),ConditionValueTable!$A:$A,1,0))),"컨디션밸류없음",
  ""),
)))))</f>
        <v/>
      </c>
      <c r="I528" s="1">
        <v>-1</v>
      </c>
      <c r="J528" s="10">
        <v>0.27599999999999997</v>
      </c>
      <c r="O528" s="7" t="str">
        <f t="shared" ca="1" si="366"/>
        <v/>
      </c>
      <c r="S528" s="7" t="str">
        <f t="shared" ca="1" si="343"/>
        <v/>
      </c>
    </row>
    <row r="529" spans="1:19" x14ac:dyDescent="0.3">
      <c r="A529" s="1" t="str">
        <f t="shared" si="365"/>
        <v>LP_InstantKill_05</v>
      </c>
      <c r="B529" s="1" t="s">
        <v>310</v>
      </c>
      <c r="C529" s="1" t="str">
        <f>IF(ISERROR(VLOOKUP(B529,AffectorValueTable!$A:$A,1,0)),"어펙터밸류없음","")</f>
        <v/>
      </c>
      <c r="D529" s="1">
        <v>5</v>
      </c>
      <c r="E529" s="1" t="str">
        <f>VLOOKUP($B529,AffectorValueTable!$1:$1048576,MATCH(AffectorValueTable!$B$1,AffectorValueTable!$1:$1,0),0)</f>
        <v>InstantDeath</v>
      </c>
      <c r="H529" s="1" t="str">
        <f>IF(ISBLANK(G529),"",
IF(ISERROR(FIND(",",G529)),
  IF(ISERROR(VLOOKUP(G529,ConditionValueTable!$A:$A,1,0)),"컨디션밸류없음",
  ""),
IF(ISERROR(FIND(",",G529,FIND(",",G529)+1)),
  IF(OR(ISERROR(VLOOKUP(LEFT(G529,FIND(",",G529)-1),ConditionValueTable!$A:$A,1,0)),ISERROR(VLOOKUP(TRIM(MID(G529,FIND(",",G529)+1,999)),ConditionValueTable!$A:$A,1,0))),"컨디션밸류없음",
  ""),
IF(ISERROR(FIND(",",G529,FIND(",",G529,FIND(",",G529)+1)+1)),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+1,999)),ConditionValueTable!$A:$A,1,0))),"컨디션밸류없음",
  ""),
IF(ISERROR(FIND(",",G529,FIND(",",G529,FIND(",",G529,FIND(",",G529)+1)+1)+1)),
  IF(OR(ISERROR(VLOOKUP(LEFT(G529,FIND(",",G529)-1),ConditionValueTable!$A:$A,1,0)),ISERROR(VLOOKUP(TRIM(MID(G529,FIND(",",G529)+1,FIND(",",G529,FIND(",",G529)+1)-FIND(",",G529)-1)),ConditionValueTable!$A:$A,1,0)),ISERROR(VLOOKUP(TRIM(MID(G529,FIND(",",G529,FIND(",",G529)+1)+1,FIND(",",G529,FIND(",",G529,FIND(",",G529)+1)+1)-FIND(",",G529,FIND(",",G529)+1)-1)),ConditionValueTable!$A:$A,1,0)),ISERROR(VLOOKUP(TRIM(MID(G529,FIND(",",G529,FIND(",",G529,FIND(",",G529)+1)+1)+1,999)),ConditionValueTable!$A:$A,1,0))),"컨디션밸류없음",
  ""),
)))))</f>
        <v/>
      </c>
      <c r="I529" s="1">
        <v>-1</v>
      </c>
      <c r="J529" s="10">
        <v>0.36</v>
      </c>
      <c r="O529" s="7" t="str">
        <f t="shared" ca="1" si="366"/>
        <v/>
      </c>
      <c r="S529" s="7" t="str">
        <f t="shared" ca="1" si="343"/>
        <v/>
      </c>
    </row>
    <row r="530" spans="1:19" x14ac:dyDescent="0.3">
      <c r="A530" s="1" t="str">
        <f t="shared" si="365"/>
        <v>LP_InstantKill_06</v>
      </c>
      <c r="B530" s="1" t="s">
        <v>310</v>
      </c>
      <c r="C530" s="1" t="str">
        <f>IF(ISERROR(VLOOKUP(B530,AffectorValueTable!$A:$A,1,0)),"어펙터밸류없음","")</f>
        <v/>
      </c>
      <c r="D530" s="1">
        <v>6</v>
      </c>
      <c r="E530" s="1" t="str">
        <f>VLOOKUP($B530,AffectorValueTable!$1:$1048576,MATCH(AffectorValueTable!$B$1,AffectorValueTable!$1:$1,0),0)</f>
        <v>InstantDeath</v>
      </c>
      <c r="H530" s="1" t="str">
        <f>IF(ISBLANK(G530),"",
IF(ISERROR(FIND(",",G530)),
  IF(ISERROR(VLOOKUP(G530,ConditionValueTable!$A:$A,1,0)),"컨디션밸류없음",
  ""),
IF(ISERROR(FIND(",",G530,FIND(",",G530)+1)),
  IF(OR(ISERROR(VLOOKUP(LEFT(G530,FIND(",",G530)-1),ConditionValueTable!$A:$A,1,0)),ISERROR(VLOOKUP(TRIM(MID(G530,FIND(",",G530)+1,999)),ConditionValueTable!$A:$A,1,0))),"컨디션밸류없음",
  ""),
IF(ISERROR(FIND(",",G530,FIND(",",G530,FIND(",",G530)+1)+1)),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+1,999)),ConditionValueTable!$A:$A,1,0))),"컨디션밸류없음",
  ""),
IF(ISERROR(FIND(",",G530,FIND(",",G530,FIND(",",G530,FIND(",",G530)+1)+1)+1)),
  IF(OR(ISERROR(VLOOKUP(LEFT(G530,FIND(",",G530)-1),ConditionValueTable!$A:$A,1,0)),ISERROR(VLOOKUP(TRIM(MID(G530,FIND(",",G530)+1,FIND(",",G530,FIND(",",G530)+1)-FIND(",",G530)-1)),ConditionValueTable!$A:$A,1,0)),ISERROR(VLOOKUP(TRIM(MID(G530,FIND(",",G530,FIND(",",G530)+1)+1,FIND(",",G530,FIND(",",G530,FIND(",",G530)+1)+1)-FIND(",",G530,FIND(",",G530)+1)-1)),ConditionValueTable!$A:$A,1,0)),ISERROR(VLOOKUP(TRIM(MID(G530,FIND(",",G530,FIND(",",G530,FIND(",",G530)+1)+1)+1,999)),ConditionValueTable!$A:$A,1,0))),"컨디션밸류없음",
  ""),
)))))</f>
        <v/>
      </c>
      <c r="I530" s="1">
        <v>-1</v>
      </c>
      <c r="J530" s="10">
        <v>0.45</v>
      </c>
      <c r="O530" s="7" t="str">
        <f t="shared" ca="1" si="366"/>
        <v/>
      </c>
      <c r="S530" s="7" t="str">
        <f t="shared" ca="1" si="343"/>
        <v/>
      </c>
    </row>
    <row r="531" spans="1:19" x14ac:dyDescent="0.3">
      <c r="A531" s="1" t="str">
        <f t="shared" si="365"/>
        <v>LP_InstantKill_07</v>
      </c>
      <c r="B531" s="1" t="s">
        <v>310</v>
      </c>
      <c r="C531" s="1" t="str">
        <f>IF(ISERROR(VLOOKUP(B531,AffectorValueTable!$A:$A,1,0)),"어펙터밸류없음","")</f>
        <v/>
      </c>
      <c r="D531" s="1">
        <v>7</v>
      </c>
      <c r="E531" s="1" t="str">
        <f>VLOOKUP($B531,AffectorValueTable!$1:$1048576,MATCH(AffectorValueTable!$B$1,AffectorValueTable!$1:$1,0),0)</f>
        <v>InstantDeath</v>
      </c>
      <c r="H531" s="1" t="str">
        <f>IF(ISBLANK(G531),"",
IF(ISERROR(FIND(",",G531)),
  IF(ISERROR(VLOOKUP(G531,ConditionValueTable!$A:$A,1,0)),"컨디션밸류없음",
  ""),
IF(ISERROR(FIND(",",G531,FIND(",",G531)+1)),
  IF(OR(ISERROR(VLOOKUP(LEFT(G531,FIND(",",G531)-1),ConditionValueTable!$A:$A,1,0)),ISERROR(VLOOKUP(TRIM(MID(G531,FIND(",",G531)+1,999)),ConditionValueTable!$A:$A,1,0))),"컨디션밸류없음",
  ""),
IF(ISERROR(FIND(",",G531,FIND(",",G531,FIND(",",G531)+1)+1)),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+1,999)),ConditionValueTable!$A:$A,1,0))),"컨디션밸류없음",
  ""),
IF(ISERROR(FIND(",",G531,FIND(",",G531,FIND(",",G531,FIND(",",G531)+1)+1)+1)),
  IF(OR(ISERROR(VLOOKUP(LEFT(G531,FIND(",",G531)-1),ConditionValueTable!$A:$A,1,0)),ISERROR(VLOOKUP(TRIM(MID(G531,FIND(",",G531)+1,FIND(",",G531,FIND(",",G531)+1)-FIND(",",G531)-1)),ConditionValueTable!$A:$A,1,0)),ISERROR(VLOOKUP(TRIM(MID(G531,FIND(",",G531,FIND(",",G531)+1)+1,FIND(",",G531,FIND(",",G531,FIND(",",G531)+1)+1)-FIND(",",G531,FIND(",",G531)+1)-1)),ConditionValueTable!$A:$A,1,0)),ISERROR(VLOOKUP(TRIM(MID(G531,FIND(",",G531,FIND(",",G531,FIND(",",G531)+1)+1)+1,999)),ConditionValueTable!$A:$A,1,0))),"컨디션밸류없음",
  ""),
)))))</f>
        <v/>
      </c>
      <c r="I531" s="1">
        <v>-1</v>
      </c>
      <c r="J531" s="10">
        <v>0.54600000000000015</v>
      </c>
      <c r="O531" s="7" t="str">
        <f t="shared" ca="1" si="366"/>
        <v/>
      </c>
      <c r="S531" s="7" t="str">
        <f t="shared" ca="1" si="343"/>
        <v/>
      </c>
    </row>
    <row r="532" spans="1:19" x14ac:dyDescent="0.3">
      <c r="A532" s="1" t="str">
        <f t="shared" si="365"/>
        <v>LP_InstantKill_08</v>
      </c>
      <c r="B532" s="1" t="s">
        <v>310</v>
      </c>
      <c r="C532" s="1" t="str">
        <f>IF(ISERROR(VLOOKUP(B532,AffectorValueTable!$A:$A,1,0)),"어펙터밸류없음","")</f>
        <v/>
      </c>
      <c r="D532" s="1">
        <v>8</v>
      </c>
      <c r="E532" s="1" t="str">
        <f>VLOOKUP($B532,AffectorValueTable!$1:$1048576,MATCH(AffectorValueTable!$B$1,AffectorValueTable!$1:$1,0),0)</f>
        <v>InstantDeath</v>
      </c>
      <c r="H532" s="1" t="str">
        <f>IF(ISBLANK(G532),"",
IF(ISERROR(FIND(",",G532)),
  IF(ISERROR(VLOOKUP(G532,ConditionValueTable!$A:$A,1,0)),"컨디션밸류없음",
  ""),
IF(ISERROR(FIND(",",G532,FIND(",",G532)+1)),
  IF(OR(ISERROR(VLOOKUP(LEFT(G532,FIND(",",G532)-1),ConditionValueTable!$A:$A,1,0)),ISERROR(VLOOKUP(TRIM(MID(G532,FIND(",",G532)+1,999)),ConditionValueTable!$A:$A,1,0))),"컨디션밸류없음",
  ""),
IF(ISERROR(FIND(",",G532,FIND(",",G532,FIND(",",G532)+1)+1)),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+1,999)),ConditionValueTable!$A:$A,1,0))),"컨디션밸류없음",
  ""),
IF(ISERROR(FIND(",",G532,FIND(",",G532,FIND(",",G532,FIND(",",G532)+1)+1)+1)),
  IF(OR(ISERROR(VLOOKUP(LEFT(G532,FIND(",",G532)-1),ConditionValueTable!$A:$A,1,0)),ISERROR(VLOOKUP(TRIM(MID(G532,FIND(",",G532)+1,FIND(",",G532,FIND(",",G532)+1)-FIND(",",G532)-1)),ConditionValueTable!$A:$A,1,0)),ISERROR(VLOOKUP(TRIM(MID(G532,FIND(",",G532,FIND(",",G532)+1)+1,FIND(",",G532,FIND(",",G532,FIND(",",G532)+1)+1)-FIND(",",G532,FIND(",",G532)+1)-1)),ConditionValueTable!$A:$A,1,0)),ISERROR(VLOOKUP(TRIM(MID(G532,FIND(",",G532,FIND(",",G532,FIND(",",G532)+1)+1)+1,999)),ConditionValueTable!$A:$A,1,0))),"컨디션밸류없음",
  ""),
)))))</f>
        <v/>
      </c>
      <c r="I532" s="1">
        <v>-1</v>
      </c>
      <c r="J532" s="10">
        <v>0.64800000000000013</v>
      </c>
      <c r="O532" s="7" t="str">
        <f t="shared" ca="1" si="366"/>
        <v/>
      </c>
      <c r="S532" s="7" t="str">
        <f t="shared" ca="1" si="343"/>
        <v/>
      </c>
    </row>
    <row r="533" spans="1:19" x14ac:dyDescent="0.3">
      <c r="A533" s="1" t="str">
        <f t="shared" si="365"/>
        <v>LP_InstantKill_09</v>
      </c>
      <c r="B533" s="1" t="s">
        <v>310</v>
      </c>
      <c r="C533" s="1" t="str">
        <f>IF(ISERROR(VLOOKUP(B533,AffectorValueTable!$A:$A,1,0)),"어펙터밸류없음","")</f>
        <v/>
      </c>
      <c r="D533" s="1">
        <v>9</v>
      </c>
      <c r="E533" s="1" t="str">
        <f>VLOOKUP($B533,AffectorValueTable!$1:$1048576,MATCH(AffectorValueTable!$B$1,AffectorValueTable!$1:$1,0),0)</f>
        <v>InstantDeath</v>
      </c>
      <c r="H533" s="1" t="str">
        <f>IF(ISBLANK(G533),"",
IF(ISERROR(FIND(",",G533)),
  IF(ISERROR(VLOOKUP(G533,ConditionValueTable!$A:$A,1,0)),"컨디션밸류없음",
  ""),
IF(ISERROR(FIND(",",G533,FIND(",",G533)+1)),
  IF(OR(ISERROR(VLOOKUP(LEFT(G533,FIND(",",G533)-1),ConditionValueTable!$A:$A,1,0)),ISERROR(VLOOKUP(TRIM(MID(G533,FIND(",",G533)+1,999)),ConditionValueTable!$A:$A,1,0))),"컨디션밸류없음",
  ""),
IF(ISERROR(FIND(",",G533,FIND(",",G533,FIND(",",G533)+1)+1)),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+1,999)),ConditionValueTable!$A:$A,1,0))),"컨디션밸류없음",
  ""),
IF(ISERROR(FIND(",",G533,FIND(",",G533,FIND(",",G533,FIND(",",G533)+1)+1)+1)),
  IF(OR(ISERROR(VLOOKUP(LEFT(G533,FIND(",",G533)-1),ConditionValueTable!$A:$A,1,0)),ISERROR(VLOOKUP(TRIM(MID(G533,FIND(",",G533)+1,FIND(",",G533,FIND(",",G533)+1)-FIND(",",G533)-1)),ConditionValueTable!$A:$A,1,0)),ISERROR(VLOOKUP(TRIM(MID(G533,FIND(",",G533,FIND(",",G533)+1)+1,FIND(",",G533,FIND(",",G533,FIND(",",G533)+1)+1)-FIND(",",G533,FIND(",",G533)+1)-1)),ConditionValueTable!$A:$A,1,0)),ISERROR(VLOOKUP(TRIM(MID(G533,FIND(",",G533,FIND(",",G533,FIND(",",G533)+1)+1)+1,999)),ConditionValueTable!$A:$A,1,0))),"컨디션밸류없음",
  ""),
)))))</f>
        <v/>
      </c>
      <c r="I533" s="1">
        <v>-1</v>
      </c>
      <c r="J533" s="10">
        <v>0.75600000000000001</v>
      </c>
      <c r="O533" s="7" t="str">
        <f t="shared" ca="1" si="366"/>
        <v/>
      </c>
      <c r="S533" s="7" t="str">
        <f t="shared" ca="1" si="343"/>
        <v/>
      </c>
    </row>
    <row r="534" spans="1:19" x14ac:dyDescent="0.3">
      <c r="A534" s="1" t="str">
        <f t="shared" ref="A534:A543" si="373">B534&amp;"_"&amp;TEXT(D534,"00")</f>
        <v>LP_InstantKillBetter_01</v>
      </c>
      <c r="B534" s="1" t="s">
        <v>312</v>
      </c>
      <c r="C534" s="1" t="str">
        <f>IF(ISERROR(VLOOKUP(B534,AffectorValueTable!$A:$A,1,0)),"어펙터밸류없음","")</f>
        <v/>
      </c>
      <c r="D534" s="1">
        <v>1</v>
      </c>
      <c r="E534" s="1" t="str">
        <f>VLOOKUP($B534,AffectorValueTable!$1:$1048576,MATCH(AffectorValueTable!$B$1,AffectorValueTable!$1:$1,0),0)</f>
        <v>InstantDeath</v>
      </c>
      <c r="H534" s="1" t="str">
        <f>IF(ISBLANK(G534),"",
IF(ISERROR(FIND(",",G534)),
  IF(ISERROR(VLOOKUP(G534,ConditionValueTable!$A:$A,1,0)),"컨디션밸류없음",
  ""),
IF(ISERROR(FIND(",",G534,FIND(",",G534)+1)),
  IF(OR(ISERROR(VLOOKUP(LEFT(G534,FIND(",",G534)-1),ConditionValueTable!$A:$A,1,0)),ISERROR(VLOOKUP(TRIM(MID(G534,FIND(",",G534)+1,999)),ConditionValueTable!$A:$A,1,0))),"컨디션밸류없음",
  ""),
IF(ISERROR(FIND(",",G534,FIND(",",G534,FIND(",",G534)+1)+1)),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+1,999)),ConditionValueTable!$A:$A,1,0))),"컨디션밸류없음",
  ""),
IF(ISERROR(FIND(",",G534,FIND(",",G534,FIND(",",G534,FIND(",",G534)+1)+1)+1)),
  IF(OR(ISERROR(VLOOKUP(LEFT(G534,FIND(",",G534)-1),ConditionValueTable!$A:$A,1,0)),ISERROR(VLOOKUP(TRIM(MID(G534,FIND(",",G534)+1,FIND(",",G534,FIND(",",G534)+1)-FIND(",",G534)-1)),ConditionValueTable!$A:$A,1,0)),ISERROR(VLOOKUP(TRIM(MID(G534,FIND(",",G534,FIND(",",G534)+1)+1,FIND(",",G534,FIND(",",G534,FIND(",",G534)+1)+1)-FIND(",",G534,FIND(",",G534)+1)-1)),ConditionValueTable!$A:$A,1,0)),ISERROR(VLOOKUP(TRIM(MID(G534,FIND(",",G534,FIND(",",G534,FIND(",",G534)+1)+1)+1,999)),ConditionValueTable!$A:$A,1,0))),"컨디션밸류없음",
  ""),
)))))</f>
        <v/>
      </c>
      <c r="I534" s="1">
        <v>-1</v>
      </c>
      <c r="J534" s="10">
        <v>0.12</v>
      </c>
      <c r="O534" s="7" t="str">
        <f t="shared" ref="O534:O543" ca="1" si="374">IF(NOT(ISBLANK(N534)),N534,
IF(ISBLANK(M534),"",
VLOOKUP(M534,OFFSET(INDIRECT("$A:$B"),0,MATCH(M$1&amp;"_Verify",INDIRECT("$1:$1"),0)-1),2,0)
))</f>
        <v/>
      </c>
      <c r="S534" s="7" t="str">
        <f t="shared" ca="1" si="343"/>
        <v/>
      </c>
    </row>
    <row r="535" spans="1:19" x14ac:dyDescent="0.3">
      <c r="A535" s="1" t="str">
        <f t="shared" si="373"/>
        <v>LP_InstantKillBetter_02</v>
      </c>
      <c r="B535" s="1" t="s">
        <v>312</v>
      </c>
      <c r="C535" s="1" t="str">
        <f>IF(ISERROR(VLOOKUP(B535,AffectorValueTable!$A:$A,1,0)),"어펙터밸류없음","")</f>
        <v/>
      </c>
      <c r="D535" s="1">
        <v>2</v>
      </c>
      <c r="E535" s="1" t="str">
        <f>VLOOKUP($B535,AffectorValueTable!$1:$1048576,MATCH(AffectorValueTable!$B$1,AffectorValueTable!$1:$1,0),0)</f>
        <v>InstantDeath</v>
      </c>
      <c r="H535" s="1" t="str">
        <f>IF(ISBLANK(G535),"",
IF(ISERROR(FIND(",",G535)),
  IF(ISERROR(VLOOKUP(G535,ConditionValueTable!$A:$A,1,0)),"컨디션밸류없음",
  ""),
IF(ISERROR(FIND(",",G535,FIND(",",G535)+1)),
  IF(OR(ISERROR(VLOOKUP(LEFT(G535,FIND(",",G535)-1),ConditionValueTable!$A:$A,1,0)),ISERROR(VLOOKUP(TRIM(MID(G535,FIND(",",G535)+1,999)),ConditionValueTable!$A:$A,1,0))),"컨디션밸류없음",
  ""),
IF(ISERROR(FIND(",",G535,FIND(",",G535,FIND(",",G535)+1)+1)),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+1,999)),ConditionValueTable!$A:$A,1,0))),"컨디션밸류없음",
  ""),
IF(ISERROR(FIND(",",G535,FIND(",",G535,FIND(",",G535,FIND(",",G535)+1)+1)+1)),
  IF(OR(ISERROR(VLOOKUP(LEFT(G535,FIND(",",G535)-1),ConditionValueTable!$A:$A,1,0)),ISERROR(VLOOKUP(TRIM(MID(G535,FIND(",",G535)+1,FIND(",",G535,FIND(",",G535)+1)-FIND(",",G535)-1)),ConditionValueTable!$A:$A,1,0)),ISERROR(VLOOKUP(TRIM(MID(G535,FIND(",",G535,FIND(",",G535)+1)+1,FIND(",",G535,FIND(",",G535,FIND(",",G535)+1)+1)-FIND(",",G535,FIND(",",G535)+1)-1)),ConditionValueTable!$A:$A,1,0)),ISERROR(VLOOKUP(TRIM(MID(G535,FIND(",",G535,FIND(",",G535,FIND(",",G535)+1)+1)+1,999)),ConditionValueTable!$A:$A,1,0))),"컨디션밸류없음",
  ""),
)))))</f>
        <v/>
      </c>
      <c r="I535" s="1">
        <v>-1</v>
      </c>
      <c r="J535" s="10">
        <v>0.252</v>
      </c>
      <c r="O535" s="7" t="str">
        <f t="shared" ca="1" si="374"/>
        <v/>
      </c>
      <c r="S535" s="7" t="str">
        <f t="shared" ca="1" si="343"/>
        <v/>
      </c>
    </row>
    <row r="536" spans="1:19" x14ac:dyDescent="0.3">
      <c r="A536" s="1" t="str">
        <f t="shared" ref="A536:A538" si="375">B536&amp;"_"&amp;TEXT(D536,"00")</f>
        <v>LP_InstantKillBetter_03</v>
      </c>
      <c r="B536" s="1" t="s">
        <v>312</v>
      </c>
      <c r="C536" s="1" t="str">
        <f>IF(ISERROR(VLOOKUP(B536,AffectorValueTable!$A:$A,1,0)),"어펙터밸류없음","")</f>
        <v/>
      </c>
      <c r="D536" s="1">
        <v>3</v>
      </c>
      <c r="E536" s="1" t="str">
        <f>VLOOKUP($B536,AffectorValueTable!$1:$1048576,MATCH(AffectorValueTable!$B$1,AffectorValueTable!$1:$1,0),0)</f>
        <v>InstantDeath</v>
      </c>
      <c r="H536" s="1" t="str">
        <f>IF(ISBLANK(G536),"",
IF(ISERROR(FIND(",",G536)),
  IF(ISERROR(VLOOKUP(G536,ConditionValueTable!$A:$A,1,0)),"컨디션밸류없음",
  ""),
IF(ISERROR(FIND(",",G536,FIND(",",G536)+1)),
  IF(OR(ISERROR(VLOOKUP(LEFT(G536,FIND(",",G536)-1),ConditionValueTable!$A:$A,1,0)),ISERROR(VLOOKUP(TRIM(MID(G536,FIND(",",G536)+1,999)),ConditionValueTable!$A:$A,1,0))),"컨디션밸류없음",
  ""),
IF(ISERROR(FIND(",",G536,FIND(",",G536,FIND(",",G536)+1)+1)),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+1,999)),ConditionValueTable!$A:$A,1,0))),"컨디션밸류없음",
  ""),
IF(ISERROR(FIND(",",G536,FIND(",",G536,FIND(",",G536,FIND(",",G536)+1)+1)+1)),
  IF(OR(ISERROR(VLOOKUP(LEFT(G536,FIND(",",G536)-1),ConditionValueTable!$A:$A,1,0)),ISERROR(VLOOKUP(TRIM(MID(G536,FIND(",",G536)+1,FIND(",",G536,FIND(",",G536)+1)-FIND(",",G536)-1)),ConditionValueTable!$A:$A,1,0)),ISERROR(VLOOKUP(TRIM(MID(G536,FIND(",",G536,FIND(",",G536)+1)+1,FIND(",",G536,FIND(",",G536,FIND(",",G536)+1)+1)-FIND(",",G536,FIND(",",G536)+1)-1)),ConditionValueTable!$A:$A,1,0)),ISERROR(VLOOKUP(TRIM(MID(G536,FIND(",",G536,FIND(",",G536,FIND(",",G536)+1)+1)+1,999)),ConditionValueTable!$A:$A,1,0))),"컨디션밸류없음",
  ""),
)))))</f>
        <v/>
      </c>
      <c r="I536" s="1">
        <v>-1</v>
      </c>
      <c r="J536" s="10">
        <v>0.39600000000000002</v>
      </c>
      <c r="O536" s="7" t="str">
        <f t="shared" ref="O536:O538" ca="1" si="376">IF(NOT(ISBLANK(N536)),N536,
IF(ISBLANK(M536),"",
VLOOKUP(M536,OFFSET(INDIRECT("$A:$B"),0,MATCH(M$1&amp;"_Verify",INDIRECT("$1:$1"),0)-1),2,0)
))</f>
        <v/>
      </c>
      <c r="S536" s="7" t="str">
        <f t="shared" ca="1" si="343"/>
        <v/>
      </c>
    </row>
    <row r="537" spans="1:19" x14ac:dyDescent="0.3">
      <c r="A537" s="1" t="str">
        <f t="shared" si="375"/>
        <v>LP_InstantKillBetter_04</v>
      </c>
      <c r="B537" s="1" t="s">
        <v>312</v>
      </c>
      <c r="C537" s="1" t="str">
        <f>IF(ISERROR(VLOOKUP(B537,AffectorValueTable!$A:$A,1,0)),"어펙터밸류없음","")</f>
        <v/>
      </c>
      <c r="D537" s="1">
        <v>4</v>
      </c>
      <c r="E537" s="1" t="str">
        <f>VLOOKUP($B537,AffectorValueTable!$1:$1048576,MATCH(AffectorValueTable!$B$1,AffectorValueTable!$1:$1,0),0)</f>
        <v>InstantDeath</v>
      </c>
      <c r="H537" s="1" t="str">
        <f>IF(ISBLANK(G537),"",
IF(ISERROR(FIND(",",G537)),
  IF(ISERROR(VLOOKUP(G537,ConditionValueTable!$A:$A,1,0)),"컨디션밸류없음",
  ""),
IF(ISERROR(FIND(",",G537,FIND(",",G537)+1)),
  IF(OR(ISERROR(VLOOKUP(LEFT(G537,FIND(",",G537)-1),ConditionValueTable!$A:$A,1,0)),ISERROR(VLOOKUP(TRIM(MID(G537,FIND(",",G537)+1,999)),ConditionValueTable!$A:$A,1,0))),"컨디션밸류없음",
  ""),
IF(ISERROR(FIND(",",G537,FIND(",",G537,FIND(",",G537)+1)+1)),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+1,999)),ConditionValueTable!$A:$A,1,0))),"컨디션밸류없음",
  ""),
IF(ISERROR(FIND(",",G537,FIND(",",G537,FIND(",",G537,FIND(",",G537)+1)+1)+1)),
  IF(OR(ISERROR(VLOOKUP(LEFT(G537,FIND(",",G537)-1),ConditionValueTable!$A:$A,1,0)),ISERROR(VLOOKUP(TRIM(MID(G537,FIND(",",G537)+1,FIND(",",G537,FIND(",",G537)+1)-FIND(",",G537)-1)),ConditionValueTable!$A:$A,1,0)),ISERROR(VLOOKUP(TRIM(MID(G537,FIND(",",G537,FIND(",",G537)+1)+1,FIND(",",G537,FIND(",",G537,FIND(",",G537)+1)+1)-FIND(",",G537,FIND(",",G537)+1)-1)),ConditionValueTable!$A:$A,1,0)),ISERROR(VLOOKUP(TRIM(MID(G537,FIND(",",G537,FIND(",",G537,FIND(",",G537)+1)+1)+1,999)),ConditionValueTable!$A:$A,1,0))),"컨디션밸류없음",
  ""),
)))))</f>
        <v/>
      </c>
      <c r="I537" s="1">
        <v>-1</v>
      </c>
      <c r="J537" s="10">
        <v>0.55199999999999994</v>
      </c>
      <c r="O537" s="7" t="str">
        <f t="shared" ca="1" si="376"/>
        <v/>
      </c>
      <c r="S537" s="7" t="str">
        <f t="shared" ca="1" si="343"/>
        <v/>
      </c>
    </row>
    <row r="538" spans="1:19" x14ac:dyDescent="0.3">
      <c r="A538" s="1" t="str">
        <f t="shared" si="375"/>
        <v>LP_InstantKillBetter_05</v>
      </c>
      <c r="B538" s="1" t="s">
        <v>312</v>
      </c>
      <c r="C538" s="1" t="str">
        <f>IF(ISERROR(VLOOKUP(B538,AffectorValueTable!$A:$A,1,0)),"어펙터밸류없음","")</f>
        <v/>
      </c>
      <c r="D538" s="1">
        <v>5</v>
      </c>
      <c r="E538" s="1" t="str">
        <f>VLOOKUP($B538,AffectorValueTable!$1:$1048576,MATCH(AffectorValueTable!$B$1,AffectorValueTable!$1:$1,0),0)</f>
        <v>InstantDeath</v>
      </c>
      <c r="H538" s="1" t="str">
        <f>IF(ISBLANK(G538),"",
IF(ISERROR(FIND(",",G538)),
  IF(ISERROR(VLOOKUP(G538,ConditionValueTable!$A:$A,1,0)),"컨디션밸류없음",
  ""),
IF(ISERROR(FIND(",",G538,FIND(",",G538)+1)),
  IF(OR(ISERROR(VLOOKUP(LEFT(G538,FIND(",",G538)-1),ConditionValueTable!$A:$A,1,0)),ISERROR(VLOOKUP(TRIM(MID(G538,FIND(",",G538)+1,999)),ConditionValueTable!$A:$A,1,0))),"컨디션밸류없음",
  ""),
IF(ISERROR(FIND(",",G538,FIND(",",G538,FIND(",",G538)+1)+1)),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+1,999)),ConditionValueTable!$A:$A,1,0))),"컨디션밸류없음",
  ""),
IF(ISERROR(FIND(",",G538,FIND(",",G538,FIND(",",G538,FIND(",",G538)+1)+1)+1)),
  IF(OR(ISERROR(VLOOKUP(LEFT(G538,FIND(",",G538)-1),ConditionValueTable!$A:$A,1,0)),ISERROR(VLOOKUP(TRIM(MID(G538,FIND(",",G538)+1,FIND(",",G538,FIND(",",G538)+1)-FIND(",",G538)-1)),ConditionValueTable!$A:$A,1,0)),ISERROR(VLOOKUP(TRIM(MID(G538,FIND(",",G538,FIND(",",G538)+1)+1,FIND(",",G538,FIND(",",G538,FIND(",",G538)+1)+1)-FIND(",",G538,FIND(",",G538)+1)-1)),ConditionValueTable!$A:$A,1,0)),ISERROR(VLOOKUP(TRIM(MID(G538,FIND(",",G538,FIND(",",G538,FIND(",",G538)+1)+1)+1,999)),ConditionValueTable!$A:$A,1,0))),"컨디션밸류없음",
  ""),
)))))</f>
        <v/>
      </c>
      <c r="I538" s="1">
        <v>-1</v>
      </c>
      <c r="J538" s="10">
        <v>0.72</v>
      </c>
      <c r="O538" s="7" t="str">
        <f t="shared" ca="1" si="376"/>
        <v/>
      </c>
      <c r="S538" s="7" t="str">
        <f t="shared" ca="1" si="343"/>
        <v/>
      </c>
    </row>
    <row r="539" spans="1:19" x14ac:dyDescent="0.3">
      <c r="A539" s="1" t="str">
        <f t="shared" si="373"/>
        <v>LP_ImmortalWill_01</v>
      </c>
      <c r="B539" s="1" t="s">
        <v>313</v>
      </c>
      <c r="C539" s="1" t="str">
        <f>IF(ISERROR(VLOOKUP(B539,AffectorValueTable!$A:$A,1,0)),"어펙터밸류없음","")</f>
        <v/>
      </c>
      <c r="D539" s="1">
        <v>1</v>
      </c>
      <c r="E539" s="1" t="str">
        <f>VLOOKUP($B539,AffectorValueTable!$1:$1048576,MATCH(AffectorValueTable!$B$1,AffectorValueTable!$1:$1,0),0)</f>
        <v>ImmortalWill</v>
      </c>
      <c r="H539" s="1" t="str">
        <f>IF(ISBLANK(G539),"",
IF(ISERROR(FIND(",",G539)),
  IF(ISERROR(VLOOKUP(G539,ConditionValueTable!$A:$A,1,0)),"컨디션밸류없음",
  ""),
IF(ISERROR(FIND(",",G539,FIND(",",G539)+1)),
  IF(OR(ISERROR(VLOOKUP(LEFT(G539,FIND(",",G539)-1),ConditionValueTable!$A:$A,1,0)),ISERROR(VLOOKUP(TRIM(MID(G539,FIND(",",G539)+1,999)),ConditionValueTable!$A:$A,1,0))),"컨디션밸류없음",
  ""),
IF(ISERROR(FIND(",",G539,FIND(",",G539,FIND(",",G539)+1)+1)),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+1,999)),ConditionValueTable!$A:$A,1,0))),"컨디션밸류없음",
  ""),
IF(ISERROR(FIND(",",G539,FIND(",",G539,FIND(",",G539,FIND(",",G539)+1)+1)+1)),
  IF(OR(ISERROR(VLOOKUP(LEFT(G539,FIND(",",G539)-1),ConditionValueTable!$A:$A,1,0)),ISERROR(VLOOKUP(TRIM(MID(G539,FIND(",",G539)+1,FIND(",",G539,FIND(",",G539)+1)-FIND(",",G539)-1)),ConditionValueTable!$A:$A,1,0)),ISERROR(VLOOKUP(TRIM(MID(G539,FIND(",",G539,FIND(",",G539)+1)+1,FIND(",",G539,FIND(",",G539,FIND(",",G539)+1)+1)-FIND(",",G539,FIND(",",G539)+1)-1)),ConditionValueTable!$A:$A,1,0)),ISERROR(VLOOKUP(TRIM(MID(G539,FIND(",",G539,FIND(",",G539,FIND(",",G539)+1)+1)+1,999)),ConditionValueTable!$A:$A,1,0))),"컨디션밸류없음",
  ""),
)))))</f>
        <v/>
      </c>
      <c r="I539" s="1">
        <v>-1</v>
      </c>
      <c r="J539" s="1">
        <f t="shared" ref="J539:J552" si="377">J179</f>
        <v>0.15</v>
      </c>
      <c r="O539" s="7" t="str">
        <f t="shared" ca="1" si="374"/>
        <v/>
      </c>
      <c r="S539" s="7" t="str">
        <f t="shared" ca="1" si="343"/>
        <v/>
      </c>
    </row>
    <row r="540" spans="1:19" x14ac:dyDescent="0.3">
      <c r="A540" s="1" t="str">
        <f t="shared" si="373"/>
        <v>LP_ImmortalWill_02</v>
      </c>
      <c r="B540" s="1" t="s">
        <v>313</v>
      </c>
      <c r="C540" s="1" t="str">
        <f>IF(ISERROR(VLOOKUP(B540,AffectorValueTable!$A:$A,1,0)),"어펙터밸류없음","")</f>
        <v/>
      </c>
      <c r="D540" s="1">
        <v>2</v>
      </c>
      <c r="E540" s="1" t="str">
        <f>VLOOKUP($B540,AffectorValueTable!$1:$1048576,MATCH(AffectorValueTable!$B$1,AffectorValueTable!$1:$1,0),0)</f>
        <v>ImmortalWill</v>
      </c>
      <c r="H540" s="1" t="str">
        <f>IF(ISBLANK(G540),"",
IF(ISERROR(FIND(",",G540)),
  IF(ISERROR(VLOOKUP(G540,ConditionValueTable!$A:$A,1,0)),"컨디션밸류없음",
  ""),
IF(ISERROR(FIND(",",G540,FIND(",",G540)+1)),
  IF(OR(ISERROR(VLOOKUP(LEFT(G540,FIND(",",G540)-1),ConditionValueTable!$A:$A,1,0)),ISERROR(VLOOKUP(TRIM(MID(G540,FIND(",",G540)+1,999)),ConditionValueTable!$A:$A,1,0))),"컨디션밸류없음",
  ""),
IF(ISERROR(FIND(",",G540,FIND(",",G540,FIND(",",G540)+1)+1)),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+1,999)),ConditionValueTable!$A:$A,1,0))),"컨디션밸류없음",
  ""),
IF(ISERROR(FIND(",",G540,FIND(",",G540,FIND(",",G540,FIND(",",G540)+1)+1)+1)),
  IF(OR(ISERROR(VLOOKUP(LEFT(G540,FIND(",",G540)-1),ConditionValueTable!$A:$A,1,0)),ISERROR(VLOOKUP(TRIM(MID(G540,FIND(",",G540)+1,FIND(",",G540,FIND(",",G540)+1)-FIND(",",G540)-1)),ConditionValueTable!$A:$A,1,0)),ISERROR(VLOOKUP(TRIM(MID(G540,FIND(",",G540,FIND(",",G540)+1)+1,FIND(",",G540,FIND(",",G540,FIND(",",G540)+1)+1)-FIND(",",G540,FIND(",",G540)+1)-1)),ConditionValueTable!$A:$A,1,0)),ISERROR(VLOOKUP(TRIM(MID(G540,FIND(",",G540,FIND(",",G540,FIND(",",G540)+1)+1)+1,999)),ConditionValueTable!$A:$A,1,0))),"컨디션밸류없음",
  ""),
)))))</f>
        <v/>
      </c>
      <c r="I540" s="1">
        <v>-1</v>
      </c>
      <c r="J540" s="1">
        <f t="shared" si="377"/>
        <v>0.315</v>
      </c>
      <c r="O540" s="7" t="str">
        <f t="shared" ca="1" si="374"/>
        <v/>
      </c>
      <c r="S540" s="7" t="str">
        <f t="shared" ca="1" si="343"/>
        <v/>
      </c>
    </row>
    <row r="541" spans="1:19" x14ac:dyDescent="0.3">
      <c r="A541" s="1" t="str">
        <f t="shared" si="373"/>
        <v>LP_ImmortalWill_03</v>
      </c>
      <c r="B541" s="1" t="s">
        <v>313</v>
      </c>
      <c r="C541" s="1" t="str">
        <f>IF(ISERROR(VLOOKUP(B541,AffectorValueTable!$A:$A,1,0)),"어펙터밸류없음","")</f>
        <v/>
      </c>
      <c r="D541" s="1">
        <v>3</v>
      </c>
      <c r="E541" s="1" t="str">
        <f>VLOOKUP($B541,AffectorValueTable!$1:$1048576,MATCH(AffectorValueTable!$B$1,AffectorValueTable!$1:$1,0),0)</f>
        <v>ImmortalWill</v>
      </c>
      <c r="H541" s="1" t="str">
        <f>IF(ISBLANK(G541),"",
IF(ISERROR(FIND(",",G541)),
  IF(ISERROR(VLOOKUP(G541,ConditionValueTable!$A:$A,1,0)),"컨디션밸류없음",
  ""),
IF(ISERROR(FIND(",",G541,FIND(",",G541)+1)),
  IF(OR(ISERROR(VLOOKUP(LEFT(G541,FIND(",",G541)-1),ConditionValueTable!$A:$A,1,0)),ISERROR(VLOOKUP(TRIM(MID(G541,FIND(",",G541)+1,999)),ConditionValueTable!$A:$A,1,0))),"컨디션밸류없음",
  ""),
IF(ISERROR(FIND(",",G541,FIND(",",G541,FIND(",",G541)+1)+1)),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+1,999)),ConditionValueTable!$A:$A,1,0))),"컨디션밸류없음",
  ""),
IF(ISERROR(FIND(",",G541,FIND(",",G541,FIND(",",G541,FIND(",",G541)+1)+1)+1)),
  IF(OR(ISERROR(VLOOKUP(LEFT(G541,FIND(",",G541)-1),ConditionValueTable!$A:$A,1,0)),ISERROR(VLOOKUP(TRIM(MID(G541,FIND(",",G541)+1,FIND(",",G541,FIND(",",G541)+1)-FIND(",",G541)-1)),ConditionValueTable!$A:$A,1,0)),ISERROR(VLOOKUP(TRIM(MID(G541,FIND(",",G541,FIND(",",G541)+1)+1,FIND(",",G541,FIND(",",G541,FIND(",",G541)+1)+1)-FIND(",",G541,FIND(",",G541)+1)-1)),ConditionValueTable!$A:$A,1,0)),ISERROR(VLOOKUP(TRIM(MID(G541,FIND(",",G541,FIND(",",G541,FIND(",",G541)+1)+1)+1,999)),ConditionValueTable!$A:$A,1,0))),"컨디션밸류없음",
  ""),
)))))</f>
        <v/>
      </c>
      <c r="I541" s="1">
        <v>-1</v>
      </c>
      <c r="J541" s="1">
        <f t="shared" si="377"/>
        <v>0.49500000000000005</v>
      </c>
      <c r="O541" s="7" t="str">
        <f t="shared" ca="1" si="374"/>
        <v/>
      </c>
      <c r="S541" s="7" t="str">
        <f t="shared" ca="1" si="343"/>
        <v/>
      </c>
    </row>
    <row r="542" spans="1:19" x14ac:dyDescent="0.3">
      <c r="A542" s="1" t="str">
        <f t="shared" si="373"/>
        <v>LP_ImmortalWill_04</v>
      </c>
      <c r="B542" s="1" t="s">
        <v>313</v>
      </c>
      <c r="C542" s="1" t="str">
        <f>IF(ISERROR(VLOOKUP(B542,AffectorValueTable!$A:$A,1,0)),"어펙터밸류없음","")</f>
        <v/>
      </c>
      <c r="D542" s="1">
        <v>4</v>
      </c>
      <c r="E542" s="1" t="str">
        <f>VLOOKUP($B542,AffectorValueTable!$1:$1048576,MATCH(AffectorValueTable!$B$1,AffectorValueTable!$1:$1,0),0)</f>
        <v>ImmortalWill</v>
      </c>
      <c r="H542" s="1" t="str">
        <f>IF(ISBLANK(G542),"",
IF(ISERROR(FIND(",",G542)),
  IF(ISERROR(VLOOKUP(G542,ConditionValueTable!$A:$A,1,0)),"컨디션밸류없음",
  ""),
IF(ISERROR(FIND(",",G542,FIND(",",G542)+1)),
  IF(OR(ISERROR(VLOOKUP(LEFT(G542,FIND(",",G542)-1),ConditionValueTable!$A:$A,1,0)),ISERROR(VLOOKUP(TRIM(MID(G542,FIND(",",G542)+1,999)),ConditionValueTable!$A:$A,1,0))),"컨디션밸류없음",
  ""),
IF(ISERROR(FIND(",",G542,FIND(",",G542,FIND(",",G542)+1)+1)),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+1,999)),ConditionValueTable!$A:$A,1,0))),"컨디션밸류없음",
  ""),
IF(ISERROR(FIND(",",G542,FIND(",",G542,FIND(",",G542,FIND(",",G542)+1)+1)+1)),
  IF(OR(ISERROR(VLOOKUP(LEFT(G542,FIND(",",G542)-1),ConditionValueTable!$A:$A,1,0)),ISERROR(VLOOKUP(TRIM(MID(G542,FIND(",",G542)+1,FIND(",",G542,FIND(",",G542)+1)-FIND(",",G542)-1)),ConditionValueTable!$A:$A,1,0)),ISERROR(VLOOKUP(TRIM(MID(G542,FIND(",",G542,FIND(",",G542)+1)+1,FIND(",",G542,FIND(",",G542,FIND(",",G542)+1)+1)-FIND(",",G542,FIND(",",G542)+1)-1)),ConditionValueTable!$A:$A,1,0)),ISERROR(VLOOKUP(TRIM(MID(G542,FIND(",",G542,FIND(",",G542,FIND(",",G542)+1)+1)+1,999)),ConditionValueTable!$A:$A,1,0))),"컨디션밸류없음",
  ""),
)))))</f>
        <v/>
      </c>
      <c r="I542" s="1">
        <v>-1</v>
      </c>
      <c r="J542" s="1">
        <f t="shared" si="377"/>
        <v>0.69</v>
      </c>
      <c r="O542" s="7" t="str">
        <f t="shared" ca="1" si="374"/>
        <v/>
      </c>
      <c r="S542" s="7" t="str">
        <f t="shared" ca="1" si="343"/>
        <v/>
      </c>
    </row>
    <row r="543" spans="1:19" x14ac:dyDescent="0.3">
      <c r="A543" s="1" t="str">
        <f t="shared" si="373"/>
        <v>LP_ImmortalWill_05</v>
      </c>
      <c r="B543" s="1" t="s">
        <v>313</v>
      </c>
      <c r="C543" s="1" t="str">
        <f>IF(ISERROR(VLOOKUP(B543,AffectorValueTable!$A:$A,1,0)),"어펙터밸류없음","")</f>
        <v/>
      </c>
      <c r="D543" s="1">
        <v>5</v>
      </c>
      <c r="E543" s="1" t="str">
        <f>VLOOKUP($B543,AffectorValueTable!$1:$1048576,MATCH(AffectorValueTable!$B$1,AffectorValueTable!$1:$1,0),0)</f>
        <v>ImmortalWill</v>
      </c>
      <c r="H543" s="1" t="str">
        <f>IF(ISBLANK(G543),"",
IF(ISERROR(FIND(",",G543)),
  IF(ISERROR(VLOOKUP(G543,ConditionValueTable!$A:$A,1,0)),"컨디션밸류없음",
  ""),
IF(ISERROR(FIND(",",G543,FIND(",",G543)+1)),
  IF(OR(ISERROR(VLOOKUP(LEFT(G543,FIND(",",G543)-1),ConditionValueTable!$A:$A,1,0)),ISERROR(VLOOKUP(TRIM(MID(G543,FIND(",",G543)+1,999)),ConditionValueTable!$A:$A,1,0))),"컨디션밸류없음",
  ""),
IF(ISERROR(FIND(",",G543,FIND(",",G543,FIND(",",G543)+1)+1)),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+1,999)),ConditionValueTable!$A:$A,1,0))),"컨디션밸류없음",
  ""),
IF(ISERROR(FIND(",",G543,FIND(",",G543,FIND(",",G543,FIND(",",G543)+1)+1)+1)),
  IF(OR(ISERROR(VLOOKUP(LEFT(G543,FIND(",",G543)-1),ConditionValueTable!$A:$A,1,0)),ISERROR(VLOOKUP(TRIM(MID(G543,FIND(",",G543)+1,FIND(",",G543,FIND(",",G543)+1)-FIND(",",G543)-1)),ConditionValueTable!$A:$A,1,0)),ISERROR(VLOOKUP(TRIM(MID(G543,FIND(",",G543,FIND(",",G543)+1)+1,FIND(",",G543,FIND(",",G543,FIND(",",G543)+1)+1)-FIND(",",G543,FIND(",",G543)+1)-1)),ConditionValueTable!$A:$A,1,0)),ISERROR(VLOOKUP(TRIM(MID(G543,FIND(",",G543,FIND(",",G543,FIND(",",G543)+1)+1)+1,999)),ConditionValueTable!$A:$A,1,0))),"컨디션밸류없음",
  ""),
)))))</f>
        <v/>
      </c>
      <c r="I543" s="1">
        <v>-1</v>
      </c>
      <c r="J543" s="1">
        <f t="shared" si="377"/>
        <v>0.89999999999999991</v>
      </c>
      <c r="O543" s="7" t="str">
        <f t="shared" ca="1" si="374"/>
        <v/>
      </c>
      <c r="S543" s="7" t="str">
        <f t="shared" ca="1" si="343"/>
        <v/>
      </c>
    </row>
    <row r="544" spans="1:19" x14ac:dyDescent="0.3">
      <c r="A544" s="1" t="str">
        <f t="shared" ref="A544:A547" si="378">B544&amp;"_"&amp;TEXT(D544,"00")</f>
        <v>LP_ImmortalWill_06</v>
      </c>
      <c r="B544" s="1" t="s">
        <v>313</v>
      </c>
      <c r="C544" s="1" t="str">
        <f>IF(ISERROR(VLOOKUP(B544,AffectorValueTable!$A:$A,1,0)),"어펙터밸류없음","")</f>
        <v/>
      </c>
      <c r="D544" s="1">
        <v>6</v>
      </c>
      <c r="E544" s="1" t="str">
        <f>VLOOKUP($B544,AffectorValueTable!$1:$1048576,MATCH(AffectorValueTable!$B$1,AffectorValueTable!$1:$1,0),0)</f>
        <v>ImmortalWill</v>
      </c>
      <c r="H544" s="1" t="str">
        <f>IF(ISBLANK(G544),"",
IF(ISERROR(FIND(",",G544)),
  IF(ISERROR(VLOOKUP(G544,ConditionValueTable!$A:$A,1,0)),"컨디션밸류없음",
  ""),
IF(ISERROR(FIND(",",G544,FIND(",",G544)+1)),
  IF(OR(ISERROR(VLOOKUP(LEFT(G544,FIND(",",G544)-1),ConditionValueTable!$A:$A,1,0)),ISERROR(VLOOKUP(TRIM(MID(G544,FIND(",",G544)+1,999)),ConditionValueTable!$A:$A,1,0))),"컨디션밸류없음",
  ""),
IF(ISERROR(FIND(",",G544,FIND(",",G544,FIND(",",G544)+1)+1)),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+1,999)),ConditionValueTable!$A:$A,1,0))),"컨디션밸류없음",
  ""),
IF(ISERROR(FIND(",",G544,FIND(",",G544,FIND(",",G544,FIND(",",G544)+1)+1)+1)),
  IF(OR(ISERROR(VLOOKUP(LEFT(G544,FIND(",",G544)-1),ConditionValueTable!$A:$A,1,0)),ISERROR(VLOOKUP(TRIM(MID(G544,FIND(",",G544)+1,FIND(",",G544,FIND(",",G544)+1)-FIND(",",G544)-1)),ConditionValueTable!$A:$A,1,0)),ISERROR(VLOOKUP(TRIM(MID(G544,FIND(",",G544,FIND(",",G544)+1)+1,FIND(",",G544,FIND(",",G544,FIND(",",G544)+1)+1)-FIND(",",G544,FIND(",",G544)+1)-1)),ConditionValueTable!$A:$A,1,0)),ISERROR(VLOOKUP(TRIM(MID(G544,FIND(",",G544,FIND(",",G544,FIND(",",G544)+1)+1)+1,999)),ConditionValueTable!$A:$A,1,0))),"컨디션밸류없음",
  ""),
)))))</f>
        <v/>
      </c>
      <c r="I544" s="1">
        <v>-1</v>
      </c>
      <c r="J544" s="1">
        <f t="shared" si="377"/>
        <v>1.125</v>
      </c>
      <c r="O544" s="7" t="str">
        <f t="shared" ref="O544:O547" ca="1" si="379">IF(NOT(ISBLANK(N544)),N544,
IF(ISBLANK(M544),"",
VLOOKUP(M544,OFFSET(INDIRECT("$A:$B"),0,MATCH(M$1&amp;"_Verify",INDIRECT("$1:$1"),0)-1),2,0)
))</f>
        <v/>
      </c>
      <c r="S544" s="7" t="str">
        <f t="shared" ca="1" si="343"/>
        <v/>
      </c>
    </row>
    <row r="545" spans="1:21" x14ac:dyDescent="0.3">
      <c r="A545" s="1" t="str">
        <f t="shared" si="378"/>
        <v>LP_ImmortalWill_07</v>
      </c>
      <c r="B545" s="1" t="s">
        <v>313</v>
      </c>
      <c r="C545" s="1" t="str">
        <f>IF(ISERROR(VLOOKUP(B545,AffectorValueTable!$A:$A,1,0)),"어펙터밸류없음","")</f>
        <v/>
      </c>
      <c r="D545" s="1">
        <v>7</v>
      </c>
      <c r="E545" s="1" t="str">
        <f>VLOOKUP($B545,AffectorValueTable!$1:$1048576,MATCH(AffectorValueTable!$B$1,AffectorValueTable!$1:$1,0),0)</f>
        <v>ImmortalWill</v>
      </c>
      <c r="H545" s="1" t="str">
        <f>IF(ISBLANK(G545),"",
IF(ISERROR(FIND(",",G545)),
  IF(ISERROR(VLOOKUP(G545,ConditionValueTable!$A:$A,1,0)),"컨디션밸류없음",
  ""),
IF(ISERROR(FIND(",",G545,FIND(",",G545)+1)),
  IF(OR(ISERROR(VLOOKUP(LEFT(G545,FIND(",",G545)-1),ConditionValueTable!$A:$A,1,0)),ISERROR(VLOOKUP(TRIM(MID(G545,FIND(",",G545)+1,999)),ConditionValueTable!$A:$A,1,0))),"컨디션밸류없음",
  ""),
IF(ISERROR(FIND(",",G545,FIND(",",G545,FIND(",",G545)+1)+1)),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+1,999)),ConditionValueTable!$A:$A,1,0))),"컨디션밸류없음",
  ""),
IF(ISERROR(FIND(",",G545,FIND(",",G545,FIND(",",G545,FIND(",",G545)+1)+1)+1)),
  IF(OR(ISERROR(VLOOKUP(LEFT(G545,FIND(",",G545)-1),ConditionValueTable!$A:$A,1,0)),ISERROR(VLOOKUP(TRIM(MID(G545,FIND(",",G545)+1,FIND(",",G545,FIND(",",G545)+1)-FIND(",",G545)-1)),ConditionValueTable!$A:$A,1,0)),ISERROR(VLOOKUP(TRIM(MID(G545,FIND(",",G545,FIND(",",G545)+1)+1,FIND(",",G545,FIND(",",G545,FIND(",",G545)+1)+1)-FIND(",",G545,FIND(",",G545)+1)-1)),ConditionValueTable!$A:$A,1,0)),ISERROR(VLOOKUP(TRIM(MID(G545,FIND(",",G545,FIND(",",G545,FIND(",",G545)+1)+1)+1,999)),ConditionValueTable!$A:$A,1,0))),"컨디션밸류없음",
  ""),
)))))</f>
        <v/>
      </c>
      <c r="I545" s="1">
        <v>-1</v>
      </c>
      <c r="J545" s="1">
        <f t="shared" si="377"/>
        <v>1.3650000000000002</v>
      </c>
      <c r="O545" s="7" t="str">
        <f t="shared" ca="1" si="379"/>
        <v/>
      </c>
      <c r="S545" s="7" t="str">
        <f t="shared" ca="1" si="343"/>
        <v/>
      </c>
    </row>
    <row r="546" spans="1:21" x14ac:dyDescent="0.3">
      <c r="A546" s="1" t="str">
        <f t="shared" si="378"/>
        <v>LP_ImmortalWill_08</v>
      </c>
      <c r="B546" s="1" t="s">
        <v>313</v>
      </c>
      <c r="C546" s="1" t="str">
        <f>IF(ISERROR(VLOOKUP(B546,AffectorValueTable!$A:$A,1,0)),"어펙터밸류없음","")</f>
        <v/>
      </c>
      <c r="D546" s="1">
        <v>8</v>
      </c>
      <c r="E546" s="1" t="str">
        <f>VLOOKUP($B546,AffectorValueTable!$1:$1048576,MATCH(AffectorValueTable!$B$1,AffectorValueTable!$1:$1,0),0)</f>
        <v>ImmortalWill</v>
      </c>
      <c r="H546" s="1" t="str">
        <f>IF(ISBLANK(G546),"",
IF(ISERROR(FIND(",",G546)),
  IF(ISERROR(VLOOKUP(G546,ConditionValueTable!$A:$A,1,0)),"컨디션밸류없음",
  ""),
IF(ISERROR(FIND(",",G546,FIND(",",G546)+1)),
  IF(OR(ISERROR(VLOOKUP(LEFT(G546,FIND(",",G546)-1),ConditionValueTable!$A:$A,1,0)),ISERROR(VLOOKUP(TRIM(MID(G546,FIND(",",G546)+1,999)),ConditionValueTable!$A:$A,1,0))),"컨디션밸류없음",
  ""),
IF(ISERROR(FIND(",",G546,FIND(",",G546,FIND(",",G546)+1)+1)),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+1,999)),ConditionValueTable!$A:$A,1,0))),"컨디션밸류없음",
  ""),
IF(ISERROR(FIND(",",G546,FIND(",",G546,FIND(",",G546,FIND(",",G546)+1)+1)+1)),
  IF(OR(ISERROR(VLOOKUP(LEFT(G546,FIND(",",G546)-1),ConditionValueTable!$A:$A,1,0)),ISERROR(VLOOKUP(TRIM(MID(G546,FIND(",",G546)+1,FIND(",",G546,FIND(",",G546)+1)-FIND(",",G546)-1)),ConditionValueTable!$A:$A,1,0)),ISERROR(VLOOKUP(TRIM(MID(G546,FIND(",",G546,FIND(",",G546)+1)+1,FIND(",",G546,FIND(",",G546,FIND(",",G546)+1)+1)-FIND(",",G546,FIND(",",G546)+1)-1)),ConditionValueTable!$A:$A,1,0)),ISERROR(VLOOKUP(TRIM(MID(G546,FIND(",",G546,FIND(",",G546,FIND(",",G546)+1)+1)+1,999)),ConditionValueTable!$A:$A,1,0))),"컨디션밸류없음",
  ""),
)))))</f>
        <v/>
      </c>
      <c r="I546" s="1">
        <v>-1</v>
      </c>
      <c r="J546" s="1">
        <f t="shared" si="377"/>
        <v>1.62</v>
      </c>
      <c r="O546" s="7" t="str">
        <f t="shared" ca="1" si="379"/>
        <v/>
      </c>
      <c r="S546" s="7" t="str">
        <f t="shared" ca="1" si="343"/>
        <v/>
      </c>
    </row>
    <row r="547" spans="1:21" x14ac:dyDescent="0.3">
      <c r="A547" s="1" t="str">
        <f t="shared" si="378"/>
        <v>LP_ImmortalWill_09</v>
      </c>
      <c r="B547" s="1" t="s">
        <v>313</v>
      </c>
      <c r="C547" s="1" t="str">
        <f>IF(ISERROR(VLOOKUP(B547,AffectorValueTable!$A:$A,1,0)),"어펙터밸류없음","")</f>
        <v/>
      </c>
      <c r="D547" s="1">
        <v>9</v>
      </c>
      <c r="E547" s="1" t="str">
        <f>VLOOKUP($B547,AffectorValueTable!$1:$1048576,MATCH(AffectorValueTable!$B$1,AffectorValueTable!$1:$1,0),0)</f>
        <v>ImmortalWill</v>
      </c>
      <c r="H547" s="1" t="str">
        <f>IF(ISBLANK(G547),"",
IF(ISERROR(FIND(",",G547)),
  IF(ISERROR(VLOOKUP(G547,ConditionValueTable!$A:$A,1,0)),"컨디션밸류없음",
  ""),
IF(ISERROR(FIND(",",G547,FIND(",",G547)+1)),
  IF(OR(ISERROR(VLOOKUP(LEFT(G547,FIND(",",G547)-1),ConditionValueTable!$A:$A,1,0)),ISERROR(VLOOKUP(TRIM(MID(G547,FIND(",",G547)+1,999)),ConditionValueTable!$A:$A,1,0))),"컨디션밸류없음",
  ""),
IF(ISERROR(FIND(",",G547,FIND(",",G547,FIND(",",G547)+1)+1)),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+1,999)),ConditionValueTable!$A:$A,1,0))),"컨디션밸류없음",
  ""),
IF(ISERROR(FIND(",",G547,FIND(",",G547,FIND(",",G547,FIND(",",G547)+1)+1)+1)),
  IF(OR(ISERROR(VLOOKUP(LEFT(G547,FIND(",",G547)-1),ConditionValueTable!$A:$A,1,0)),ISERROR(VLOOKUP(TRIM(MID(G547,FIND(",",G547)+1,FIND(",",G547,FIND(",",G547)+1)-FIND(",",G547)-1)),ConditionValueTable!$A:$A,1,0)),ISERROR(VLOOKUP(TRIM(MID(G547,FIND(",",G547,FIND(",",G547)+1)+1,FIND(",",G547,FIND(",",G547,FIND(",",G547)+1)+1)-FIND(",",G547,FIND(",",G547)+1)-1)),ConditionValueTable!$A:$A,1,0)),ISERROR(VLOOKUP(TRIM(MID(G547,FIND(",",G547,FIND(",",G547,FIND(",",G547)+1)+1)+1,999)),ConditionValueTable!$A:$A,1,0))),"컨디션밸류없음",
  ""),
)))))</f>
        <v/>
      </c>
      <c r="I547" s="1">
        <v>-1</v>
      </c>
      <c r="J547" s="1">
        <f t="shared" si="377"/>
        <v>1.89</v>
      </c>
      <c r="O547" s="7" t="str">
        <f t="shared" ca="1" si="379"/>
        <v/>
      </c>
      <c r="S547" s="7" t="str">
        <f t="shared" ca="1" si="343"/>
        <v/>
      </c>
    </row>
    <row r="548" spans="1:21" x14ac:dyDescent="0.3">
      <c r="A548" s="1" t="str">
        <f t="shared" ref="A548:A572" si="380">B548&amp;"_"&amp;TEXT(D548,"00")</f>
        <v>LP_ImmortalWillBetter_01</v>
      </c>
      <c r="B548" s="1" t="s">
        <v>314</v>
      </c>
      <c r="C548" s="1" t="str">
        <f>IF(ISERROR(VLOOKUP(B548,AffectorValueTable!$A:$A,1,0)),"어펙터밸류없음","")</f>
        <v/>
      </c>
      <c r="D548" s="1">
        <v>1</v>
      </c>
      <c r="E548" s="1" t="str">
        <f>VLOOKUP($B548,AffectorValueTable!$1:$1048576,MATCH(AffectorValueTable!$B$1,AffectorValueTable!$1:$1,0),0)</f>
        <v>ImmortalWill</v>
      </c>
      <c r="H548" s="1" t="str">
        <f>IF(ISBLANK(G548),"",
IF(ISERROR(FIND(",",G548)),
  IF(ISERROR(VLOOKUP(G548,ConditionValueTable!$A:$A,1,0)),"컨디션밸류없음",
  ""),
IF(ISERROR(FIND(",",G548,FIND(",",G548)+1)),
  IF(OR(ISERROR(VLOOKUP(LEFT(G548,FIND(",",G548)-1),ConditionValueTable!$A:$A,1,0)),ISERROR(VLOOKUP(TRIM(MID(G548,FIND(",",G548)+1,999)),ConditionValueTable!$A:$A,1,0))),"컨디션밸류없음",
  ""),
IF(ISERROR(FIND(",",G548,FIND(",",G548,FIND(",",G548)+1)+1)),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+1,999)),ConditionValueTable!$A:$A,1,0))),"컨디션밸류없음",
  ""),
IF(ISERROR(FIND(",",G548,FIND(",",G548,FIND(",",G548,FIND(",",G548)+1)+1)+1)),
  IF(OR(ISERROR(VLOOKUP(LEFT(G548,FIND(",",G548)-1),ConditionValueTable!$A:$A,1,0)),ISERROR(VLOOKUP(TRIM(MID(G548,FIND(",",G548)+1,FIND(",",G548,FIND(",",G548)+1)-FIND(",",G548)-1)),ConditionValueTable!$A:$A,1,0)),ISERROR(VLOOKUP(TRIM(MID(G548,FIND(",",G548,FIND(",",G548)+1)+1,FIND(",",G548,FIND(",",G548,FIND(",",G548)+1)+1)-FIND(",",G548,FIND(",",G548)+1)-1)),ConditionValueTable!$A:$A,1,0)),ISERROR(VLOOKUP(TRIM(MID(G548,FIND(",",G548,FIND(",",G548,FIND(",",G548)+1)+1)+1,999)),ConditionValueTable!$A:$A,1,0))),"컨디션밸류없음",
  ""),
)))))</f>
        <v/>
      </c>
      <c r="I548" s="1">
        <v>-1</v>
      </c>
      <c r="J548" s="1">
        <f t="shared" si="377"/>
        <v>0.25</v>
      </c>
      <c r="O548" s="7" t="str">
        <f t="shared" ref="O548:O572" ca="1" si="381">IF(NOT(ISBLANK(N548)),N548,
IF(ISBLANK(M548),"",
VLOOKUP(M548,OFFSET(INDIRECT("$A:$B"),0,MATCH(M$1&amp;"_Verify",INDIRECT("$1:$1"),0)-1),2,0)
))</f>
        <v/>
      </c>
      <c r="S548" s="7" t="str">
        <f t="shared" ca="1" si="343"/>
        <v/>
      </c>
    </row>
    <row r="549" spans="1:21" x14ac:dyDescent="0.3">
      <c r="A549" s="1" t="str">
        <f t="shared" si="380"/>
        <v>LP_ImmortalWillBetter_02</v>
      </c>
      <c r="B549" s="1" t="s">
        <v>314</v>
      </c>
      <c r="C549" s="1" t="str">
        <f>IF(ISERROR(VLOOKUP(B549,AffectorValueTable!$A:$A,1,0)),"어펙터밸류없음","")</f>
        <v/>
      </c>
      <c r="D549" s="1">
        <v>2</v>
      </c>
      <c r="E549" s="1" t="str">
        <f>VLOOKUP($B549,AffectorValueTable!$1:$1048576,MATCH(AffectorValueTable!$B$1,AffectorValueTable!$1:$1,0),0)</f>
        <v>ImmortalWill</v>
      </c>
      <c r="H549" s="1" t="str">
        <f>IF(ISBLANK(G549),"",
IF(ISERROR(FIND(",",G549)),
  IF(ISERROR(VLOOKUP(G549,ConditionValueTable!$A:$A,1,0)),"컨디션밸류없음",
  ""),
IF(ISERROR(FIND(",",G549,FIND(",",G549)+1)),
  IF(OR(ISERROR(VLOOKUP(LEFT(G549,FIND(",",G549)-1),ConditionValueTable!$A:$A,1,0)),ISERROR(VLOOKUP(TRIM(MID(G549,FIND(",",G549)+1,999)),ConditionValueTable!$A:$A,1,0))),"컨디션밸류없음",
  ""),
IF(ISERROR(FIND(",",G549,FIND(",",G549,FIND(",",G549)+1)+1)),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+1,999)),ConditionValueTable!$A:$A,1,0))),"컨디션밸류없음",
  ""),
IF(ISERROR(FIND(",",G549,FIND(",",G549,FIND(",",G549,FIND(",",G549)+1)+1)+1)),
  IF(OR(ISERROR(VLOOKUP(LEFT(G549,FIND(",",G549)-1),ConditionValueTable!$A:$A,1,0)),ISERROR(VLOOKUP(TRIM(MID(G549,FIND(",",G549)+1,FIND(",",G549,FIND(",",G549)+1)-FIND(",",G549)-1)),ConditionValueTable!$A:$A,1,0)),ISERROR(VLOOKUP(TRIM(MID(G549,FIND(",",G549,FIND(",",G549)+1)+1,FIND(",",G549,FIND(",",G549,FIND(",",G549)+1)+1)-FIND(",",G549,FIND(",",G549)+1)-1)),ConditionValueTable!$A:$A,1,0)),ISERROR(VLOOKUP(TRIM(MID(G549,FIND(",",G549,FIND(",",G549,FIND(",",G549)+1)+1)+1,999)),ConditionValueTable!$A:$A,1,0))),"컨디션밸류없음",
  ""),
)))))</f>
        <v/>
      </c>
      <c r="I549" s="1">
        <v>-1</v>
      </c>
      <c r="J549" s="1">
        <f t="shared" si="377"/>
        <v>0.52500000000000002</v>
      </c>
      <c r="O549" s="7" t="str">
        <f t="shared" ca="1" si="381"/>
        <v/>
      </c>
      <c r="S549" s="7" t="str">
        <f t="shared" ca="1" si="343"/>
        <v/>
      </c>
    </row>
    <row r="550" spans="1:21" x14ac:dyDescent="0.3">
      <c r="A550" s="1" t="str">
        <f t="shared" ref="A550:A552" si="382">B550&amp;"_"&amp;TEXT(D550,"00")</f>
        <v>LP_ImmortalWillBetter_03</v>
      </c>
      <c r="B550" s="1" t="s">
        <v>314</v>
      </c>
      <c r="C550" s="1" t="str">
        <f>IF(ISERROR(VLOOKUP(B550,AffectorValueTable!$A:$A,1,0)),"어펙터밸류없음","")</f>
        <v/>
      </c>
      <c r="D550" s="1">
        <v>3</v>
      </c>
      <c r="E550" s="1" t="str">
        <f>VLOOKUP($B550,AffectorValueTable!$1:$1048576,MATCH(AffectorValueTable!$B$1,AffectorValueTable!$1:$1,0),0)</f>
        <v>ImmortalWill</v>
      </c>
      <c r="H550" s="1" t="str">
        <f>IF(ISBLANK(G550),"",
IF(ISERROR(FIND(",",G550)),
  IF(ISERROR(VLOOKUP(G550,ConditionValueTable!$A:$A,1,0)),"컨디션밸류없음",
  ""),
IF(ISERROR(FIND(",",G550,FIND(",",G550)+1)),
  IF(OR(ISERROR(VLOOKUP(LEFT(G550,FIND(",",G550)-1),ConditionValueTable!$A:$A,1,0)),ISERROR(VLOOKUP(TRIM(MID(G550,FIND(",",G550)+1,999)),ConditionValueTable!$A:$A,1,0))),"컨디션밸류없음",
  ""),
IF(ISERROR(FIND(",",G550,FIND(",",G550,FIND(",",G550)+1)+1)),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+1,999)),ConditionValueTable!$A:$A,1,0))),"컨디션밸류없음",
  ""),
IF(ISERROR(FIND(",",G550,FIND(",",G550,FIND(",",G550,FIND(",",G550)+1)+1)+1)),
  IF(OR(ISERROR(VLOOKUP(LEFT(G550,FIND(",",G550)-1),ConditionValueTable!$A:$A,1,0)),ISERROR(VLOOKUP(TRIM(MID(G550,FIND(",",G550)+1,FIND(",",G550,FIND(",",G550)+1)-FIND(",",G550)-1)),ConditionValueTable!$A:$A,1,0)),ISERROR(VLOOKUP(TRIM(MID(G550,FIND(",",G550,FIND(",",G550)+1)+1,FIND(",",G550,FIND(",",G550,FIND(",",G550)+1)+1)-FIND(",",G550,FIND(",",G550)+1)-1)),ConditionValueTable!$A:$A,1,0)),ISERROR(VLOOKUP(TRIM(MID(G550,FIND(",",G550,FIND(",",G550,FIND(",",G550)+1)+1)+1,999)),ConditionValueTable!$A:$A,1,0))),"컨디션밸류없음",
  ""),
)))))</f>
        <v/>
      </c>
      <c r="I550" s="1">
        <v>-1</v>
      </c>
      <c r="J550" s="1">
        <f t="shared" si="377"/>
        <v>0.82500000000000007</v>
      </c>
      <c r="O550" s="7" t="str">
        <f t="shared" ref="O550:O552" ca="1" si="383">IF(NOT(ISBLANK(N550)),N550,
IF(ISBLANK(M550),"",
VLOOKUP(M550,OFFSET(INDIRECT("$A:$B"),0,MATCH(M$1&amp;"_Verify",INDIRECT("$1:$1"),0)-1),2,0)
))</f>
        <v/>
      </c>
      <c r="S550" s="7" t="str">
        <f t="shared" ca="1" si="343"/>
        <v/>
      </c>
    </row>
    <row r="551" spans="1:21" x14ac:dyDescent="0.3">
      <c r="A551" s="1" t="str">
        <f t="shared" si="382"/>
        <v>LP_ImmortalWillBetter_04</v>
      </c>
      <c r="B551" s="1" t="s">
        <v>314</v>
      </c>
      <c r="C551" s="1" t="str">
        <f>IF(ISERROR(VLOOKUP(B551,AffectorValueTable!$A:$A,1,0)),"어펙터밸류없음","")</f>
        <v/>
      </c>
      <c r="D551" s="1">
        <v>4</v>
      </c>
      <c r="E551" s="1" t="str">
        <f>VLOOKUP($B551,AffectorValueTable!$1:$1048576,MATCH(AffectorValueTable!$B$1,AffectorValueTable!$1:$1,0),0)</f>
        <v>ImmortalWill</v>
      </c>
      <c r="H551" s="1" t="str">
        <f>IF(ISBLANK(G551),"",
IF(ISERROR(FIND(",",G551)),
  IF(ISERROR(VLOOKUP(G551,ConditionValueTable!$A:$A,1,0)),"컨디션밸류없음",
  ""),
IF(ISERROR(FIND(",",G551,FIND(",",G551)+1)),
  IF(OR(ISERROR(VLOOKUP(LEFT(G551,FIND(",",G551)-1),ConditionValueTable!$A:$A,1,0)),ISERROR(VLOOKUP(TRIM(MID(G551,FIND(",",G551)+1,999)),ConditionValueTable!$A:$A,1,0))),"컨디션밸류없음",
  ""),
IF(ISERROR(FIND(",",G551,FIND(",",G551,FIND(",",G551)+1)+1)),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+1,999)),ConditionValueTable!$A:$A,1,0))),"컨디션밸류없음",
  ""),
IF(ISERROR(FIND(",",G551,FIND(",",G551,FIND(",",G551,FIND(",",G551)+1)+1)+1)),
  IF(OR(ISERROR(VLOOKUP(LEFT(G551,FIND(",",G551)-1),ConditionValueTable!$A:$A,1,0)),ISERROR(VLOOKUP(TRIM(MID(G551,FIND(",",G551)+1,FIND(",",G551,FIND(",",G551)+1)-FIND(",",G551)-1)),ConditionValueTable!$A:$A,1,0)),ISERROR(VLOOKUP(TRIM(MID(G551,FIND(",",G551,FIND(",",G551)+1)+1,FIND(",",G551,FIND(",",G551,FIND(",",G551)+1)+1)-FIND(",",G551,FIND(",",G551)+1)-1)),ConditionValueTable!$A:$A,1,0)),ISERROR(VLOOKUP(TRIM(MID(G551,FIND(",",G551,FIND(",",G551,FIND(",",G551)+1)+1)+1,999)),ConditionValueTable!$A:$A,1,0))),"컨디션밸류없음",
  ""),
)))))</f>
        <v/>
      </c>
      <c r="I551" s="1">
        <v>-1</v>
      </c>
      <c r="J551" s="1">
        <f t="shared" si="377"/>
        <v>1.1499999999999999</v>
      </c>
      <c r="O551" s="7" t="str">
        <f t="shared" ca="1" si="383"/>
        <v/>
      </c>
      <c r="S551" s="7" t="str">
        <f t="shared" ca="1" si="343"/>
        <v/>
      </c>
    </row>
    <row r="552" spans="1:21" x14ac:dyDescent="0.3">
      <c r="A552" s="1" t="str">
        <f t="shared" si="382"/>
        <v>LP_ImmortalWillBetter_05</v>
      </c>
      <c r="B552" s="1" t="s">
        <v>314</v>
      </c>
      <c r="C552" s="1" t="str">
        <f>IF(ISERROR(VLOOKUP(B552,AffectorValueTable!$A:$A,1,0)),"어펙터밸류없음","")</f>
        <v/>
      </c>
      <c r="D552" s="1">
        <v>5</v>
      </c>
      <c r="E552" s="1" t="str">
        <f>VLOOKUP($B552,AffectorValueTable!$1:$1048576,MATCH(AffectorValueTable!$B$1,AffectorValueTable!$1:$1,0),0)</f>
        <v>ImmortalWill</v>
      </c>
      <c r="H552" s="1" t="str">
        <f>IF(ISBLANK(G552),"",
IF(ISERROR(FIND(",",G552)),
  IF(ISERROR(VLOOKUP(G552,ConditionValueTable!$A:$A,1,0)),"컨디션밸류없음",
  ""),
IF(ISERROR(FIND(",",G552,FIND(",",G552)+1)),
  IF(OR(ISERROR(VLOOKUP(LEFT(G552,FIND(",",G552)-1),ConditionValueTable!$A:$A,1,0)),ISERROR(VLOOKUP(TRIM(MID(G552,FIND(",",G552)+1,999)),ConditionValueTable!$A:$A,1,0))),"컨디션밸류없음",
  ""),
IF(ISERROR(FIND(",",G552,FIND(",",G552,FIND(",",G552)+1)+1)),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+1,999)),ConditionValueTable!$A:$A,1,0))),"컨디션밸류없음",
  ""),
IF(ISERROR(FIND(",",G552,FIND(",",G552,FIND(",",G552,FIND(",",G552)+1)+1)+1)),
  IF(OR(ISERROR(VLOOKUP(LEFT(G552,FIND(",",G552)-1),ConditionValueTable!$A:$A,1,0)),ISERROR(VLOOKUP(TRIM(MID(G552,FIND(",",G552)+1,FIND(",",G552,FIND(",",G552)+1)-FIND(",",G552)-1)),ConditionValueTable!$A:$A,1,0)),ISERROR(VLOOKUP(TRIM(MID(G552,FIND(",",G552,FIND(",",G552)+1)+1,FIND(",",G552,FIND(",",G552,FIND(",",G552)+1)+1)-FIND(",",G552,FIND(",",G552)+1)-1)),ConditionValueTable!$A:$A,1,0)),ISERROR(VLOOKUP(TRIM(MID(G552,FIND(",",G552,FIND(",",G552,FIND(",",G552)+1)+1)+1,999)),ConditionValueTable!$A:$A,1,0))),"컨디션밸류없음",
  ""),
)))))</f>
        <v/>
      </c>
      <c r="I552" s="1">
        <v>-1</v>
      </c>
      <c r="J552" s="1">
        <f t="shared" si="377"/>
        <v>1.5</v>
      </c>
      <c r="O552" s="7" t="str">
        <f t="shared" ca="1" si="383"/>
        <v/>
      </c>
      <c r="S552" s="7" t="str">
        <f t="shared" ca="1" si="343"/>
        <v/>
      </c>
    </row>
    <row r="553" spans="1:21" x14ac:dyDescent="0.3">
      <c r="A553" s="1" t="str">
        <f t="shared" si="380"/>
        <v>LP_HealAreaOnEncounter_01</v>
      </c>
      <c r="B553" s="1" t="s">
        <v>365</v>
      </c>
      <c r="C553" s="1" t="str">
        <f>IF(ISERROR(VLOOKUP(B553,AffectorValueTable!$A:$A,1,0)),"어펙터밸류없음","")</f>
        <v/>
      </c>
      <c r="D553" s="1">
        <v>1</v>
      </c>
      <c r="E553" s="1" t="str">
        <f>VLOOKUP($B553,AffectorValueTable!$1:$1048576,MATCH(AffectorValueTable!$B$1,AffectorValueTable!$1:$1,0),0)</f>
        <v>CallAffectorValue</v>
      </c>
      <c r="H553" s="1" t="str">
        <f>IF(ISBLANK(G553),"",
IF(ISERROR(FIND(",",G553)),
  IF(ISERROR(VLOOKUP(G553,ConditionValueTable!$A:$A,1,0)),"컨디션밸류없음",
  ""),
IF(ISERROR(FIND(",",G553,FIND(",",G553)+1)),
  IF(OR(ISERROR(VLOOKUP(LEFT(G553,FIND(",",G553)-1),ConditionValueTable!$A:$A,1,0)),ISERROR(VLOOKUP(TRIM(MID(G553,FIND(",",G553)+1,999)),ConditionValueTable!$A:$A,1,0))),"컨디션밸류없음",
  ""),
IF(ISERROR(FIND(",",G553,FIND(",",G553,FIND(",",G553)+1)+1)),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+1,999)),ConditionValueTable!$A:$A,1,0))),"컨디션밸류없음",
  ""),
IF(ISERROR(FIND(",",G553,FIND(",",G553,FIND(",",G553,FIND(",",G553)+1)+1)+1)),
  IF(OR(ISERROR(VLOOKUP(LEFT(G553,FIND(",",G553)-1),ConditionValueTable!$A:$A,1,0)),ISERROR(VLOOKUP(TRIM(MID(G553,FIND(",",G553)+1,FIND(",",G553,FIND(",",G553)+1)-FIND(",",G553)-1)),ConditionValueTable!$A:$A,1,0)),ISERROR(VLOOKUP(TRIM(MID(G553,FIND(",",G553,FIND(",",G553)+1)+1,FIND(",",G553,FIND(",",G553,FIND(",",G553)+1)+1)-FIND(",",G553,FIND(",",G553)+1)-1)),ConditionValueTable!$A:$A,1,0)),ISERROR(VLOOKUP(TRIM(MID(G553,FIND(",",G553,FIND(",",G553,FIND(",",G553)+1)+1)+1,999)),ConditionValueTable!$A:$A,1,0))),"컨디션밸류없음",
  ""),
)))))</f>
        <v/>
      </c>
      <c r="I553" s="1">
        <v>-1</v>
      </c>
      <c r="O553" s="7" t="str">
        <f t="shared" ca="1" si="381"/>
        <v/>
      </c>
      <c r="Q553" s="1" t="s">
        <v>368</v>
      </c>
      <c r="S553" s="7">
        <f t="shared" ca="1" si="343"/>
        <v>1</v>
      </c>
      <c r="U553" s="1" t="s">
        <v>366</v>
      </c>
    </row>
    <row r="554" spans="1:21" x14ac:dyDescent="0.3">
      <c r="A554" s="1" t="str">
        <f t="shared" si="380"/>
        <v>LP_HealAreaOnEncounter_02</v>
      </c>
      <c r="B554" s="1" t="s">
        <v>365</v>
      </c>
      <c r="C554" s="1" t="str">
        <f>IF(ISERROR(VLOOKUP(B554,AffectorValueTable!$A:$A,1,0)),"어펙터밸류없음","")</f>
        <v/>
      </c>
      <c r="D554" s="1">
        <v>2</v>
      </c>
      <c r="E554" s="1" t="str">
        <f>VLOOKUP($B554,AffectorValueTable!$1:$1048576,MATCH(AffectorValueTable!$B$1,AffectorValueTable!$1:$1,0),0)</f>
        <v>CallAffectorValue</v>
      </c>
      <c r="H554" s="1" t="str">
        <f>IF(ISBLANK(G554),"",
IF(ISERROR(FIND(",",G554)),
  IF(ISERROR(VLOOKUP(G554,ConditionValueTable!$A:$A,1,0)),"컨디션밸류없음",
  ""),
IF(ISERROR(FIND(",",G554,FIND(",",G554)+1)),
  IF(OR(ISERROR(VLOOKUP(LEFT(G554,FIND(",",G554)-1),ConditionValueTable!$A:$A,1,0)),ISERROR(VLOOKUP(TRIM(MID(G554,FIND(",",G554)+1,999)),ConditionValueTable!$A:$A,1,0))),"컨디션밸류없음",
  ""),
IF(ISERROR(FIND(",",G554,FIND(",",G554,FIND(",",G554)+1)+1)),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+1,999)),ConditionValueTable!$A:$A,1,0))),"컨디션밸류없음",
  ""),
IF(ISERROR(FIND(",",G554,FIND(",",G554,FIND(",",G554,FIND(",",G554)+1)+1)+1)),
  IF(OR(ISERROR(VLOOKUP(LEFT(G554,FIND(",",G554)-1),ConditionValueTable!$A:$A,1,0)),ISERROR(VLOOKUP(TRIM(MID(G554,FIND(",",G554)+1,FIND(",",G554,FIND(",",G554)+1)-FIND(",",G554)-1)),ConditionValueTable!$A:$A,1,0)),ISERROR(VLOOKUP(TRIM(MID(G554,FIND(",",G554,FIND(",",G554)+1)+1,FIND(",",G554,FIND(",",G554,FIND(",",G554)+1)+1)-FIND(",",G554,FIND(",",G554)+1)-1)),ConditionValueTable!$A:$A,1,0)),ISERROR(VLOOKUP(TRIM(MID(G554,FIND(",",G554,FIND(",",G554,FIND(",",G554)+1)+1)+1,999)),ConditionValueTable!$A:$A,1,0))),"컨디션밸류없음",
  ""),
)))))</f>
        <v/>
      </c>
      <c r="I554" s="1">
        <v>-1</v>
      </c>
      <c r="O554" s="7" t="str">
        <f t="shared" ca="1" si="381"/>
        <v/>
      </c>
      <c r="Q554" s="1" t="s">
        <v>368</v>
      </c>
      <c r="S554" s="7">
        <f t="shared" ca="1" si="343"/>
        <v>1</v>
      </c>
      <c r="U554" s="1" t="s">
        <v>366</v>
      </c>
    </row>
    <row r="555" spans="1:21" x14ac:dyDescent="0.3">
      <c r="A555" s="1" t="str">
        <f t="shared" si="380"/>
        <v>LP_HealAreaOnEncounter_03</v>
      </c>
      <c r="B555" s="1" t="s">
        <v>365</v>
      </c>
      <c r="C555" s="1" t="str">
        <f>IF(ISERROR(VLOOKUP(B555,AffectorValueTable!$A:$A,1,0)),"어펙터밸류없음","")</f>
        <v/>
      </c>
      <c r="D555" s="1">
        <v>3</v>
      </c>
      <c r="E555" s="1" t="str">
        <f>VLOOKUP($B555,AffectorValueTable!$1:$1048576,MATCH(AffectorValueTable!$B$1,AffectorValueTable!$1:$1,0),0)</f>
        <v>CallAffectorValue</v>
      </c>
      <c r="H555" s="1" t="str">
        <f>IF(ISBLANK(G555),"",
IF(ISERROR(FIND(",",G555)),
  IF(ISERROR(VLOOKUP(G555,ConditionValueTable!$A:$A,1,0)),"컨디션밸류없음",
  ""),
IF(ISERROR(FIND(",",G555,FIND(",",G555)+1)),
  IF(OR(ISERROR(VLOOKUP(LEFT(G555,FIND(",",G555)-1),ConditionValueTable!$A:$A,1,0)),ISERROR(VLOOKUP(TRIM(MID(G555,FIND(",",G555)+1,999)),ConditionValueTable!$A:$A,1,0))),"컨디션밸류없음",
  ""),
IF(ISERROR(FIND(",",G555,FIND(",",G555,FIND(",",G555)+1)+1)),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+1,999)),ConditionValueTable!$A:$A,1,0))),"컨디션밸류없음",
  ""),
IF(ISERROR(FIND(",",G555,FIND(",",G555,FIND(",",G555,FIND(",",G555)+1)+1)+1)),
  IF(OR(ISERROR(VLOOKUP(LEFT(G555,FIND(",",G555)-1),ConditionValueTable!$A:$A,1,0)),ISERROR(VLOOKUP(TRIM(MID(G555,FIND(",",G555)+1,FIND(",",G555,FIND(",",G555)+1)-FIND(",",G555)-1)),ConditionValueTable!$A:$A,1,0)),ISERROR(VLOOKUP(TRIM(MID(G555,FIND(",",G555,FIND(",",G555)+1)+1,FIND(",",G555,FIND(",",G555,FIND(",",G555)+1)+1)-FIND(",",G555,FIND(",",G555)+1)-1)),ConditionValueTable!$A:$A,1,0)),ISERROR(VLOOKUP(TRIM(MID(G555,FIND(",",G555,FIND(",",G555,FIND(",",G555)+1)+1)+1,999)),ConditionValueTable!$A:$A,1,0))),"컨디션밸류없음",
  ""),
)))))</f>
        <v/>
      </c>
      <c r="I555" s="1">
        <v>-1</v>
      </c>
      <c r="O555" s="7" t="str">
        <f t="shared" ca="1" si="381"/>
        <v/>
      </c>
      <c r="Q555" s="1" t="s">
        <v>368</v>
      </c>
      <c r="S555" s="7">
        <f t="shared" ca="1" si="343"/>
        <v>1</v>
      </c>
      <c r="U555" s="1" t="s">
        <v>366</v>
      </c>
    </row>
    <row r="556" spans="1:21" x14ac:dyDescent="0.3">
      <c r="A556" s="1" t="str">
        <f t="shared" si="380"/>
        <v>LP_HealAreaOnEncounter_04</v>
      </c>
      <c r="B556" s="1" t="s">
        <v>365</v>
      </c>
      <c r="C556" s="1" t="str">
        <f>IF(ISERROR(VLOOKUP(B556,AffectorValueTable!$A:$A,1,0)),"어펙터밸류없음","")</f>
        <v/>
      </c>
      <c r="D556" s="1">
        <v>4</v>
      </c>
      <c r="E556" s="1" t="str">
        <f>VLOOKUP($B556,AffectorValueTable!$1:$1048576,MATCH(AffectorValueTable!$B$1,AffectorValueTable!$1:$1,0),0)</f>
        <v>CallAffectorValue</v>
      </c>
      <c r="H556" s="1" t="str">
        <f>IF(ISBLANK(G556),"",
IF(ISERROR(FIND(",",G556)),
  IF(ISERROR(VLOOKUP(G556,ConditionValueTable!$A:$A,1,0)),"컨디션밸류없음",
  ""),
IF(ISERROR(FIND(",",G556,FIND(",",G556)+1)),
  IF(OR(ISERROR(VLOOKUP(LEFT(G556,FIND(",",G556)-1),ConditionValueTable!$A:$A,1,0)),ISERROR(VLOOKUP(TRIM(MID(G556,FIND(",",G556)+1,999)),ConditionValueTable!$A:$A,1,0))),"컨디션밸류없음",
  ""),
IF(ISERROR(FIND(",",G556,FIND(",",G556,FIND(",",G556)+1)+1)),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+1,999)),ConditionValueTable!$A:$A,1,0))),"컨디션밸류없음",
  ""),
IF(ISERROR(FIND(",",G556,FIND(",",G556,FIND(",",G556,FIND(",",G556)+1)+1)+1)),
  IF(OR(ISERROR(VLOOKUP(LEFT(G556,FIND(",",G556)-1),ConditionValueTable!$A:$A,1,0)),ISERROR(VLOOKUP(TRIM(MID(G556,FIND(",",G556)+1,FIND(",",G556,FIND(",",G556)+1)-FIND(",",G556)-1)),ConditionValueTable!$A:$A,1,0)),ISERROR(VLOOKUP(TRIM(MID(G556,FIND(",",G556,FIND(",",G556)+1)+1,FIND(",",G556,FIND(",",G556,FIND(",",G556)+1)+1)-FIND(",",G556,FIND(",",G556)+1)-1)),ConditionValueTable!$A:$A,1,0)),ISERROR(VLOOKUP(TRIM(MID(G556,FIND(",",G556,FIND(",",G556,FIND(",",G556)+1)+1)+1,999)),ConditionValueTable!$A:$A,1,0))),"컨디션밸류없음",
  ""),
)))))</f>
        <v/>
      </c>
      <c r="I556" s="1">
        <v>-1</v>
      </c>
      <c r="O556" s="7" t="str">
        <f t="shared" ca="1" si="381"/>
        <v/>
      </c>
      <c r="Q556" s="1" t="s">
        <v>368</v>
      </c>
      <c r="S556" s="7">
        <f t="shared" ca="1" si="343"/>
        <v>1</v>
      </c>
      <c r="U556" s="1" t="s">
        <v>366</v>
      </c>
    </row>
    <row r="557" spans="1:21" x14ac:dyDescent="0.3">
      <c r="A557" s="1" t="str">
        <f t="shared" si="380"/>
        <v>LP_HealAreaOnEncounter_05</v>
      </c>
      <c r="B557" s="1" t="s">
        <v>365</v>
      </c>
      <c r="C557" s="1" t="str">
        <f>IF(ISERROR(VLOOKUP(B557,AffectorValueTable!$A:$A,1,0)),"어펙터밸류없음","")</f>
        <v/>
      </c>
      <c r="D557" s="1">
        <v>5</v>
      </c>
      <c r="E557" s="1" t="str">
        <f>VLOOKUP($B557,AffectorValueTable!$1:$1048576,MATCH(AffectorValueTable!$B$1,AffectorValueTable!$1:$1,0),0)</f>
        <v>CallAffectorValue</v>
      </c>
      <c r="H557" s="1" t="str">
        <f>IF(ISBLANK(G557),"",
IF(ISERROR(FIND(",",G557)),
  IF(ISERROR(VLOOKUP(G557,ConditionValueTable!$A:$A,1,0)),"컨디션밸류없음",
  ""),
IF(ISERROR(FIND(",",G557,FIND(",",G557)+1)),
  IF(OR(ISERROR(VLOOKUP(LEFT(G557,FIND(",",G557)-1),ConditionValueTable!$A:$A,1,0)),ISERROR(VLOOKUP(TRIM(MID(G557,FIND(",",G557)+1,999)),ConditionValueTable!$A:$A,1,0))),"컨디션밸류없음",
  ""),
IF(ISERROR(FIND(",",G557,FIND(",",G557,FIND(",",G557)+1)+1)),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+1,999)),ConditionValueTable!$A:$A,1,0))),"컨디션밸류없음",
  ""),
IF(ISERROR(FIND(",",G557,FIND(",",G557,FIND(",",G557,FIND(",",G557)+1)+1)+1)),
  IF(OR(ISERROR(VLOOKUP(LEFT(G557,FIND(",",G557)-1),ConditionValueTable!$A:$A,1,0)),ISERROR(VLOOKUP(TRIM(MID(G557,FIND(",",G557)+1,FIND(",",G557,FIND(",",G557)+1)-FIND(",",G557)-1)),ConditionValueTable!$A:$A,1,0)),ISERROR(VLOOKUP(TRIM(MID(G557,FIND(",",G557,FIND(",",G557)+1)+1,FIND(",",G557,FIND(",",G557,FIND(",",G557)+1)+1)-FIND(",",G557,FIND(",",G557)+1)-1)),ConditionValueTable!$A:$A,1,0)),ISERROR(VLOOKUP(TRIM(MID(G557,FIND(",",G557,FIND(",",G557,FIND(",",G557)+1)+1)+1,999)),ConditionValueTable!$A:$A,1,0))),"컨디션밸류없음",
  ""),
)))))</f>
        <v/>
      </c>
      <c r="I557" s="1">
        <v>-1</v>
      </c>
      <c r="O557" s="7" t="str">
        <f t="shared" ca="1" si="381"/>
        <v/>
      </c>
      <c r="Q557" s="1" t="s">
        <v>368</v>
      </c>
      <c r="S557" s="7">
        <f t="shared" ca="1" si="343"/>
        <v>1</v>
      </c>
      <c r="U557" s="1" t="s">
        <v>366</v>
      </c>
    </row>
    <row r="558" spans="1:21" x14ac:dyDescent="0.3">
      <c r="A558" s="1" t="str">
        <f t="shared" si="380"/>
        <v>LP_HealAreaOnEncounter_CreateHit_01</v>
      </c>
      <c r="B558" s="1" t="s">
        <v>366</v>
      </c>
      <c r="C558" s="1" t="str">
        <f>IF(ISERROR(VLOOKUP(B558,AffectorValueTable!$A:$A,1,0)),"어펙터밸류없음","")</f>
        <v/>
      </c>
      <c r="D558" s="1">
        <v>1</v>
      </c>
      <c r="E558" s="1" t="str">
        <f>VLOOKUP($B558,AffectorValueTable!$1:$1048576,MATCH(AffectorValueTable!$B$1,AffectorValueTable!$1:$1,0),0)</f>
        <v>CreateHitObject</v>
      </c>
      <c r="H558" s="1" t="str">
        <f>IF(ISBLANK(G558),"",
IF(ISERROR(FIND(",",G558)),
  IF(ISERROR(VLOOKUP(G558,ConditionValueTable!$A:$A,1,0)),"컨디션밸류없음",
  ""),
IF(ISERROR(FIND(",",G558,FIND(",",G558)+1)),
  IF(OR(ISERROR(VLOOKUP(LEFT(G558,FIND(",",G558)-1),ConditionValueTable!$A:$A,1,0)),ISERROR(VLOOKUP(TRIM(MID(G558,FIND(",",G558)+1,999)),ConditionValueTable!$A:$A,1,0))),"컨디션밸류없음",
  ""),
IF(ISERROR(FIND(",",G558,FIND(",",G558,FIND(",",G558)+1)+1)),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+1,999)),ConditionValueTable!$A:$A,1,0))),"컨디션밸류없음",
  ""),
IF(ISERROR(FIND(",",G558,FIND(",",G558,FIND(",",G558,FIND(",",G558)+1)+1)+1)),
  IF(OR(ISERROR(VLOOKUP(LEFT(G558,FIND(",",G558)-1),ConditionValueTable!$A:$A,1,0)),ISERROR(VLOOKUP(TRIM(MID(G558,FIND(",",G558)+1,FIND(",",G558,FIND(",",G558)+1)-FIND(",",G558)-1)),ConditionValueTable!$A:$A,1,0)),ISERROR(VLOOKUP(TRIM(MID(G558,FIND(",",G558,FIND(",",G558)+1)+1,FIND(",",G558,FIND(",",G558,FIND(",",G558)+1)+1)-FIND(",",G558,FIND(",",G558)+1)-1)),ConditionValueTable!$A:$A,1,0)),ISERROR(VLOOKUP(TRIM(MID(G558,FIND(",",G558,FIND(",",G558,FIND(",",G558)+1)+1)+1,999)),ConditionValueTable!$A:$A,1,0))),"컨디션밸류없음",
  ""),
)))))</f>
        <v/>
      </c>
      <c r="O558" s="7" t="str">
        <f t="shared" ca="1" si="381"/>
        <v/>
      </c>
      <c r="S558" s="7" t="str">
        <f t="shared" ca="1" si="343"/>
        <v/>
      </c>
      <c r="T558" s="1" t="s">
        <v>369</v>
      </c>
    </row>
    <row r="559" spans="1:21" x14ac:dyDescent="0.3">
      <c r="A559" s="1" t="str">
        <f t="shared" si="380"/>
        <v>LP_HealAreaOnEncounter_CreateHit_02</v>
      </c>
      <c r="B559" s="1" t="s">
        <v>366</v>
      </c>
      <c r="C559" s="1" t="str">
        <f>IF(ISERROR(VLOOKUP(B559,AffectorValueTable!$A:$A,1,0)),"어펙터밸류없음","")</f>
        <v/>
      </c>
      <c r="D559" s="1">
        <v>2</v>
      </c>
      <c r="E559" s="1" t="str">
        <f>VLOOKUP($B559,AffectorValueTable!$1:$1048576,MATCH(AffectorValueTable!$B$1,AffectorValueTable!$1:$1,0),0)</f>
        <v>CreateHitObject</v>
      </c>
      <c r="H559" s="1" t="str">
        <f>IF(ISBLANK(G559),"",
IF(ISERROR(FIND(",",G559)),
  IF(ISERROR(VLOOKUP(G559,ConditionValueTable!$A:$A,1,0)),"컨디션밸류없음",
  ""),
IF(ISERROR(FIND(",",G559,FIND(",",G559)+1)),
  IF(OR(ISERROR(VLOOKUP(LEFT(G559,FIND(",",G559)-1),ConditionValueTable!$A:$A,1,0)),ISERROR(VLOOKUP(TRIM(MID(G559,FIND(",",G559)+1,999)),ConditionValueTable!$A:$A,1,0))),"컨디션밸류없음",
  ""),
IF(ISERROR(FIND(",",G559,FIND(",",G559,FIND(",",G559)+1)+1)),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+1,999)),ConditionValueTable!$A:$A,1,0))),"컨디션밸류없음",
  ""),
IF(ISERROR(FIND(",",G559,FIND(",",G559,FIND(",",G559,FIND(",",G559)+1)+1)+1)),
  IF(OR(ISERROR(VLOOKUP(LEFT(G559,FIND(",",G559)-1),ConditionValueTable!$A:$A,1,0)),ISERROR(VLOOKUP(TRIM(MID(G559,FIND(",",G559)+1,FIND(",",G559,FIND(",",G559)+1)-FIND(",",G559)-1)),ConditionValueTable!$A:$A,1,0)),ISERROR(VLOOKUP(TRIM(MID(G559,FIND(",",G559,FIND(",",G559)+1)+1,FIND(",",G559,FIND(",",G559,FIND(",",G559)+1)+1)-FIND(",",G559,FIND(",",G559)+1)-1)),ConditionValueTable!$A:$A,1,0)),ISERROR(VLOOKUP(TRIM(MID(G559,FIND(",",G559,FIND(",",G559,FIND(",",G559)+1)+1)+1,999)),ConditionValueTable!$A:$A,1,0))),"컨디션밸류없음",
  ""),
)))))</f>
        <v/>
      </c>
      <c r="O559" s="7" t="str">
        <f t="shared" ca="1" si="381"/>
        <v/>
      </c>
      <c r="S559" s="7" t="str">
        <f t="shared" ca="1" si="343"/>
        <v/>
      </c>
      <c r="T559" s="1" t="s">
        <v>369</v>
      </c>
    </row>
    <row r="560" spans="1:21" x14ac:dyDescent="0.3">
      <c r="A560" s="1" t="str">
        <f t="shared" si="380"/>
        <v>LP_HealAreaOnEncounter_CreateHit_03</v>
      </c>
      <c r="B560" s="1" t="s">
        <v>366</v>
      </c>
      <c r="C560" s="1" t="str">
        <f>IF(ISERROR(VLOOKUP(B560,AffectorValueTable!$A:$A,1,0)),"어펙터밸류없음","")</f>
        <v/>
      </c>
      <c r="D560" s="1">
        <v>3</v>
      </c>
      <c r="E560" s="1" t="str">
        <f>VLOOKUP($B560,AffectorValueTable!$1:$1048576,MATCH(AffectorValueTable!$B$1,AffectorValueTable!$1:$1,0),0)</f>
        <v>CreateHitObject</v>
      </c>
      <c r="H560" s="1" t="str">
        <f>IF(ISBLANK(G560),"",
IF(ISERROR(FIND(",",G560)),
  IF(ISERROR(VLOOKUP(G560,ConditionValueTable!$A:$A,1,0)),"컨디션밸류없음",
  ""),
IF(ISERROR(FIND(",",G560,FIND(",",G560)+1)),
  IF(OR(ISERROR(VLOOKUP(LEFT(G560,FIND(",",G560)-1),ConditionValueTable!$A:$A,1,0)),ISERROR(VLOOKUP(TRIM(MID(G560,FIND(",",G560)+1,999)),ConditionValueTable!$A:$A,1,0))),"컨디션밸류없음",
  ""),
IF(ISERROR(FIND(",",G560,FIND(",",G560,FIND(",",G560)+1)+1)),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+1,999)),ConditionValueTable!$A:$A,1,0))),"컨디션밸류없음",
  ""),
IF(ISERROR(FIND(",",G560,FIND(",",G560,FIND(",",G560,FIND(",",G560)+1)+1)+1)),
  IF(OR(ISERROR(VLOOKUP(LEFT(G560,FIND(",",G560)-1),ConditionValueTable!$A:$A,1,0)),ISERROR(VLOOKUP(TRIM(MID(G560,FIND(",",G560)+1,FIND(",",G560,FIND(",",G560)+1)-FIND(",",G560)-1)),ConditionValueTable!$A:$A,1,0)),ISERROR(VLOOKUP(TRIM(MID(G560,FIND(",",G560,FIND(",",G560)+1)+1,FIND(",",G560,FIND(",",G560,FIND(",",G560)+1)+1)-FIND(",",G560,FIND(",",G560)+1)-1)),ConditionValueTable!$A:$A,1,0)),ISERROR(VLOOKUP(TRIM(MID(G560,FIND(",",G560,FIND(",",G560,FIND(",",G560)+1)+1)+1,999)),ConditionValueTable!$A:$A,1,0))),"컨디션밸류없음",
  ""),
)))))</f>
        <v/>
      </c>
      <c r="O560" s="7" t="str">
        <f t="shared" ca="1" si="381"/>
        <v/>
      </c>
      <c r="S560" s="7" t="str">
        <f t="shared" ca="1" si="343"/>
        <v/>
      </c>
      <c r="T560" s="1" t="s">
        <v>369</v>
      </c>
    </row>
    <row r="561" spans="1:23" x14ac:dyDescent="0.3">
      <c r="A561" s="1" t="str">
        <f t="shared" si="380"/>
        <v>LP_HealAreaOnEncounter_CreateHit_04</v>
      </c>
      <c r="B561" s="1" t="s">
        <v>366</v>
      </c>
      <c r="C561" s="1" t="str">
        <f>IF(ISERROR(VLOOKUP(B561,AffectorValueTable!$A:$A,1,0)),"어펙터밸류없음","")</f>
        <v/>
      </c>
      <c r="D561" s="1">
        <v>4</v>
      </c>
      <c r="E561" s="1" t="str">
        <f>VLOOKUP($B561,AffectorValueTable!$1:$1048576,MATCH(AffectorValueTable!$B$1,AffectorValueTable!$1:$1,0),0)</f>
        <v>CreateHitObject</v>
      </c>
      <c r="H561" s="1" t="str">
        <f>IF(ISBLANK(G561),"",
IF(ISERROR(FIND(",",G561)),
  IF(ISERROR(VLOOKUP(G561,ConditionValueTable!$A:$A,1,0)),"컨디션밸류없음",
  ""),
IF(ISERROR(FIND(",",G561,FIND(",",G561)+1)),
  IF(OR(ISERROR(VLOOKUP(LEFT(G561,FIND(",",G561)-1),ConditionValueTable!$A:$A,1,0)),ISERROR(VLOOKUP(TRIM(MID(G561,FIND(",",G561)+1,999)),ConditionValueTable!$A:$A,1,0))),"컨디션밸류없음",
  ""),
IF(ISERROR(FIND(",",G561,FIND(",",G561,FIND(",",G561)+1)+1)),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+1,999)),ConditionValueTable!$A:$A,1,0))),"컨디션밸류없음",
  ""),
IF(ISERROR(FIND(",",G561,FIND(",",G561,FIND(",",G561,FIND(",",G561)+1)+1)+1)),
  IF(OR(ISERROR(VLOOKUP(LEFT(G561,FIND(",",G561)-1),ConditionValueTable!$A:$A,1,0)),ISERROR(VLOOKUP(TRIM(MID(G561,FIND(",",G561)+1,FIND(",",G561,FIND(",",G561)+1)-FIND(",",G561)-1)),ConditionValueTable!$A:$A,1,0)),ISERROR(VLOOKUP(TRIM(MID(G561,FIND(",",G561,FIND(",",G561)+1)+1,FIND(",",G561,FIND(",",G561,FIND(",",G561)+1)+1)-FIND(",",G561,FIND(",",G561)+1)-1)),ConditionValueTable!$A:$A,1,0)),ISERROR(VLOOKUP(TRIM(MID(G561,FIND(",",G561,FIND(",",G561,FIND(",",G561)+1)+1)+1,999)),ConditionValueTable!$A:$A,1,0))),"컨디션밸류없음",
  ""),
)))))</f>
        <v/>
      </c>
      <c r="O561" s="7" t="str">
        <f t="shared" ca="1" si="381"/>
        <v/>
      </c>
      <c r="S561" s="7" t="str">
        <f t="shared" ca="1" si="343"/>
        <v/>
      </c>
      <c r="T561" s="1" t="s">
        <v>369</v>
      </c>
    </row>
    <row r="562" spans="1:23" x14ac:dyDescent="0.3">
      <c r="A562" s="1" t="str">
        <f t="shared" si="380"/>
        <v>LP_HealAreaOnEncounter_CreateHit_05</v>
      </c>
      <c r="B562" s="1" t="s">
        <v>366</v>
      </c>
      <c r="C562" s="1" t="str">
        <f>IF(ISERROR(VLOOKUP(B562,AffectorValueTable!$A:$A,1,0)),"어펙터밸류없음","")</f>
        <v/>
      </c>
      <c r="D562" s="1">
        <v>5</v>
      </c>
      <c r="E562" s="1" t="str">
        <f>VLOOKUP($B562,AffectorValueTable!$1:$1048576,MATCH(AffectorValueTable!$B$1,AffectorValueTable!$1:$1,0),0)</f>
        <v>CreateHitObject</v>
      </c>
      <c r="H562" s="1" t="str">
        <f>IF(ISBLANK(G562),"",
IF(ISERROR(FIND(",",G562)),
  IF(ISERROR(VLOOKUP(G562,ConditionValueTable!$A:$A,1,0)),"컨디션밸류없음",
  ""),
IF(ISERROR(FIND(",",G562,FIND(",",G562)+1)),
  IF(OR(ISERROR(VLOOKUP(LEFT(G562,FIND(",",G562)-1),ConditionValueTable!$A:$A,1,0)),ISERROR(VLOOKUP(TRIM(MID(G562,FIND(",",G562)+1,999)),ConditionValueTable!$A:$A,1,0))),"컨디션밸류없음",
  ""),
IF(ISERROR(FIND(",",G562,FIND(",",G562,FIND(",",G562)+1)+1)),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+1,999)),ConditionValueTable!$A:$A,1,0))),"컨디션밸류없음",
  ""),
IF(ISERROR(FIND(",",G562,FIND(",",G562,FIND(",",G562,FIND(",",G562)+1)+1)+1)),
  IF(OR(ISERROR(VLOOKUP(LEFT(G562,FIND(",",G562)-1),ConditionValueTable!$A:$A,1,0)),ISERROR(VLOOKUP(TRIM(MID(G562,FIND(",",G562)+1,FIND(",",G562,FIND(",",G562)+1)-FIND(",",G562)-1)),ConditionValueTable!$A:$A,1,0)),ISERROR(VLOOKUP(TRIM(MID(G562,FIND(",",G562,FIND(",",G562)+1)+1,FIND(",",G562,FIND(",",G562,FIND(",",G562)+1)+1)-FIND(",",G562,FIND(",",G562)+1)-1)),ConditionValueTable!$A:$A,1,0)),ISERROR(VLOOKUP(TRIM(MID(G562,FIND(",",G562,FIND(",",G562,FIND(",",G562)+1)+1)+1,999)),ConditionValueTable!$A:$A,1,0))),"컨디션밸류없음",
  ""),
)))))</f>
        <v/>
      </c>
      <c r="O562" s="7" t="str">
        <f t="shared" ca="1" si="381"/>
        <v/>
      </c>
      <c r="S562" s="7" t="str">
        <f t="shared" ca="1" si="343"/>
        <v/>
      </c>
      <c r="T562" s="1" t="s">
        <v>369</v>
      </c>
    </row>
    <row r="563" spans="1:23" x14ac:dyDescent="0.3">
      <c r="A563" s="1" t="str">
        <f t="shared" si="380"/>
        <v>LP_HealAreaOnEncounter_CH_Heal_01</v>
      </c>
      <c r="B563" s="1" t="s">
        <v>370</v>
      </c>
      <c r="C563" s="1" t="str">
        <f>IF(ISERROR(VLOOKUP(B563,AffectorValueTable!$A:$A,1,0)),"어펙터밸류없음","")</f>
        <v/>
      </c>
      <c r="D563" s="1">
        <v>1</v>
      </c>
      <c r="E563" s="1" t="str">
        <f>VLOOKUP($B563,AffectorValueTable!$1:$1048576,MATCH(AffectorValueTable!$B$1,AffectorValueTable!$1:$1,0),0)</f>
        <v>Heal</v>
      </c>
      <c r="H563" s="1" t="str">
        <f>IF(ISBLANK(G563),"",
IF(ISERROR(FIND(",",G563)),
  IF(ISERROR(VLOOKUP(G563,ConditionValueTable!$A:$A,1,0)),"컨디션밸류없음",
  ""),
IF(ISERROR(FIND(",",G563,FIND(",",G563)+1)),
  IF(OR(ISERROR(VLOOKUP(LEFT(G563,FIND(",",G563)-1),ConditionValueTable!$A:$A,1,0)),ISERROR(VLOOKUP(TRIM(MID(G563,FIND(",",G563)+1,999)),ConditionValueTable!$A:$A,1,0))),"컨디션밸류없음",
  ""),
IF(ISERROR(FIND(",",G563,FIND(",",G563,FIND(",",G563)+1)+1)),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+1,999)),ConditionValueTable!$A:$A,1,0))),"컨디션밸류없음",
  ""),
IF(ISERROR(FIND(",",G563,FIND(",",G563,FIND(",",G563,FIND(",",G563)+1)+1)+1)),
  IF(OR(ISERROR(VLOOKUP(LEFT(G563,FIND(",",G563)-1),ConditionValueTable!$A:$A,1,0)),ISERROR(VLOOKUP(TRIM(MID(G563,FIND(",",G563)+1,FIND(",",G563,FIND(",",G563)+1)-FIND(",",G563)-1)),ConditionValueTable!$A:$A,1,0)),ISERROR(VLOOKUP(TRIM(MID(G563,FIND(",",G563,FIND(",",G563)+1)+1,FIND(",",G563,FIND(",",G563,FIND(",",G563)+1)+1)-FIND(",",G563,FIND(",",G563)+1)-1)),ConditionValueTable!$A:$A,1,0)),ISERROR(VLOOKUP(TRIM(MID(G563,FIND(",",G563,FIND(",",G563,FIND(",",G563)+1)+1)+1,999)),ConditionValueTable!$A:$A,1,0))),"컨디션밸류없음",
  ""),
)))))</f>
        <v/>
      </c>
      <c r="K563" s="1">
        <v>1.6842105263157891E-2</v>
      </c>
      <c r="O563" s="7" t="str">
        <f t="shared" ca="1" si="381"/>
        <v/>
      </c>
      <c r="S563" s="7" t="str">
        <f t="shared" ref="S563:S572" ca="1" si="384">IF(NOT(ISBLANK(R563)),R563,
IF(ISBLANK(Q563),"",
VLOOKUP(Q563,OFFSET(INDIRECT("$A:$B"),0,MATCH(Q$1&amp;"_Verify",INDIRECT("$1:$1"),0)-1),2,0)
))</f>
        <v/>
      </c>
    </row>
    <row r="564" spans="1:23" x14ac:dyDescent="0.3">
      <c r="A564" s="1" t="str">
        <f t="shared" si="380"/>
        <v>LP_HealAreaOnEncounter_CH_Heal_02</v>
      </c>
      <c r="B564" s="1" t="s">
        <v>370</v>
      </c>
      <c r="C564" s="1" t="str">
        <f>IF(ISERROR(VLOOKUP(B564,AffectorValueTable!$A:$A,1,0)),"어펙터밸류없음","")</f>
        <v/>
      </c>
      <c r="D564" s="1">
        <v>2</v>
      </c>
      <c r="E564" s="1" t="str">
        <f>VLOOKUP($B564,AffectorValueTable!$1:$1048576,MATCH(AffectorValueTable!$B$1,AffectorValueTable!$1:$1,0),0)</f>
        <v>Heal</v>
      </c>
      <c r="H564" s="1" t="str">
        <f>IF(ISBLANK(G564),"",
IF(ISERROR(FIND(",",G564)),
  IF(ISERROR(VLOOKUP(G564,ConditionValueTable!$A:$A,1,0)),"컨디션밸류없음",
  ""),
IF(ISERROR(FIND(",",G564,FIND(",",G564)+1)),
  IF(OR(ISERROR(VLOOKUP(LEFT(G564,FIND(",",G564)-1),ConditionValueTable!$A:$A,1,0)),ISERROR(VLOOKUP(TRIM(MID(G564,FIND(",",G564)+1,999)),ConditionValueTable!$A:$A,1,0))),"컨디션밸류없음",
  ""),
IF(ISERROR(FIND(",",G564,FIND(",",G564,FIND(",",G564)+1)+1)),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+1,999)),ConditionValueTable!$A:$A,1,0))),"컨디션밸류없음",
  ""),
IF(ISERROR(FIND(",",G564,FIND(",",G564,FIND(",",G564,FIND(",",G564)+1)+1)+1)),
  IF(OR(ISERROR(VLOOKUP(LEFT(G564,FIND(",",G564)-1),ConditionValueTable!$A:$A,1,0)),ISERROR(VLOOKUP(TRIM(MID(G564,FIND(",",G564)+1,FIND(",",G564,FIND(",",G564)+1)-FIND(",",G564)-1)),ConditionValueTable!$A:$A,1,0)),ISERROR(VLOOKUP(TRIM(MID(G564,FIND(",",G564,FIND(",",G564)+1)+1,FIND(",",G564,FIND(",",G564,FIND(",",G564)+1)+1)-FIND(",",G564,FIND(",",G564)+1)-1)),ConditionValueTable!$A:$A,1,0)),ISERROR(VLOOKUP(TRIM(MID(G564,FIND(",",G564,FIND(",",G564,FIND(",",G564)+1)+1)+1,999)),ConditionValueTable!$A:$A,1,0))),"컨디션밸류없음",
  ""),
)))))</f>
        <v/>
      </c>
      <c r="K564" s="1">
        <v>2.8990509059534077E-2</v>
      </c>
      <c r="O564" s="7" t="str">
        <f t="shared" ca="1" si="381"/>
        <v/>
      </c>
      <c r="S564" s="7" t="str">
        <f t="shared" ca="1" si="384"/>
        <v/>
      </c>
    </row>
    <row r="565" spans="1:23" x14ac:dyDescent="0.3">
      <c r="A565" s="1" t="str">
        <f t="shared" si="380"/>
        <v>LP_HealAreaOnEncounter_CH_Heal_03</v>
      </c>
      <c r="B565" s="1" t="s">
        <v>370</v>
      </c>
      <c r="C565" s="1" t="str">
        <f>IF(ISERROR(VLOOKUP(B565,AffectorValueTable!$A:$A,1,0)),"어펙터밸류없음","")</f>
        <v/>
      </c>
      <c r="D565" s="1">
        <v>3</v>
      </c>
      <c r="E565" s="1" t="str">
        <f>VLOOKUP($B565,AffectorValueTable!$1:$1048576,MATCH(AffectorValueTable!$B$1,AffectorValueTable!$1:$1,0),0)</f>
        <v>Heal</v>
      </c>
      <c r="H565" s="1" t="str">
        <f>IF(ISBLANK(G565),"",
IF(ISERROR(FIND(",",G565)),
  IF(ISERROR(VLOOKUP(G565,ConditionValueTable!$A:$A,1,0)),"컨디션밸류없음",
  ""),
IF(ISERROR(FIND(",",G565,FIND(",",G565)+1)),
  IF(OR(ISERROR(VLOOKUP(LEFT(G565,FIND(",",G565)-1),ConditionValueTable!$A:$A,1,0)),ISERROR(VLOOKUP(TRIM(MID(G565,FIND(",",G565)+1,999)),ConditionValueTable!$A:$A,1,0))),"컨디션밸류없음",
  ""),
IF(ISERROR(FIND(",",G565,FIND(",",G565,FIND(",",G565)+1)+1)),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+1,999)),ConditionValueTable!$A:$A,1,0))),"컨디션밸류없음",
  ""),
IF(ISERROR(FIND(",",G565,FIND(",",G565,FIND(",",G565,FIND(",",G565)+1)+1)+1)),
  IF(OR(ISERROR(VLOOKUP(LEFT(G565,FIND(",",G565)-1),ConditionValueTable!$A:$A,1,0)),ISERROR(VLOOKUP(TRIM(MID(G565,FIND(",",G565)+1,FIND(",",G565,FIND(",",G565)+1)-FIND(",",G565)-1)),ConditionValueTable!$A:$A,1,0)),ISERROR(VLOOKUP(TRIM(MID(G565,FIND(",",G565,FIND(",",G565)+1)+1,FIND(",",G565,FIND(",",G565,FIND(",",G565)+1)+1)-FIND(",",G565,FIND(",",G565)+1)-1)),ConditionValueTable!$A:$A,1,0)),ISERROR(VLOOKUP(TRIM(MID(G565,FIND(",",G565,FIND(",",G565,FIND(",",G565)+1)+1)+1,999)),ConditionValueTable!$A:$A,1,0))),"컨디션밸류없음",
  ""),
)))))</f>
        <v/>
      </c>
      <c r="K565" s="1">
        <v>3.8067772170151414E-2</v>
      </c>
      <c r="O565" s="7" t="str">
        <f t="shared" ca="1" si="381"/>
        <v/>
      </c>
      <c r="S565" s="7" t="str">
        <f t="shared" ca="1" si="384"/>
        <v/>
      </c>
    </row>
    <row r="566" spans="1:23" x14ac:dyDescent="0.3">
      <c r="A566" s="1" t="str">
        <f t="shared" si="380"/>
        <v>LP_HealAreaOnEncounter_CH_Heal_04</v>
      </c>
      <c r="B566" s="1" t="s">
        <v>370</v>
      </c>
      <c r="C566" s="1" t="str">
        <f>IF(ISERROR(VLOOKUP(B566,AffectorValueTable!$A:$A,1,0)),"어펙터밸류없음","")</f>
        <v/>
      </c>
      <c r="D566" s="1">
        <v>4</v>
      </c>
      <c r="E566" s="1" t="str">
        <f>VLOOKUP($B566,AffectorValueTable!$1:$1048576,MATCH(AffectorValueTable!$B$1,AffectorValueTable!$1:$1,0),0)</f>
        <v>Heal</v>
      </c>
      <c r="H566" s="1" t="str">
        <f>IF(ISBLANK(G566),"",
IF(ISERROR(FIND(",",G566)),
  IF(ISERROR(VLOOKUP(G566,ConditionValueTable!$A:$A,1,0)),"컨디션밸류없음",
  ""),
IF(ISERROR(FIND(",",G566,FIND(",",G566)+1)),
  IF(OR(ISERROR(VLOOKUP(LEFT(G566,FIND(",",G566)-1),ConditionValueTable!$A:$A,1,0)),ISERROR(VLOOKUP(TRIM(MID(G566,FIND(",",G566)+1,999)),ConditionValueTable!$A:$A,1,0))),"컨디션밸류없음",
  ""),
IF(ISERROR(FIND(",",G566,FIND(",",G566,FIND(",",G566)+1)+1)),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+1,999)),ConditionValueTable!$A:$A,1,0))),"컨디션밸류없음",
  ""),
IF(ISERROR(FIND(",",G566,FIND(",",G566,FIND(",",G566,FIND(",",G566)+1)+1)+1)),
  IF(OR(ISERROR(VLOOKUP(LEFT(G566,FIND(",",G566)-1),ConditionValueTable!$A:$A,1,0)),ISERROR(VLOOKUP(TRIM(MID(G566,FIND(",",G566)+1,FIND(",",G566,FIND(",",G566)+1)-FIND(",",G566)-1)),ConditionValueTable!$A:$A,1,0)),ISERROR(VLOOKUP(TRIM(MID(G566,FIND(",",G566,FIND(",",G566)+1)+1,FIND(",",G566,FIND(",",G566,FIND(",",G566)+1)+1)-FIND(",",G566,FIND(",",G566)+1)-1)),ConditionValueTable!$A:$A,1,0)),ISERROR(VLOOKUP(TRIM(MID(G566,FIND(",",G566,FIND(",",G566,FIND(",",G566)+1)+1)+1,999)),ConditionValueTable!$A:$A,1,0))),"컨디션밸류없음",
  ""),
)))))</f>
        <v/>
      </c>
      <c r="K566" s="1">
        <v>4.5042839657282757E-2</v>
      </c>
      <c r="O566" s="7" t="str">
        <f t="shared" ca="1" si="381"/>
        <v/>
      </c>
      <c r="S566" s="7" t="str">
        <f t="shared" ca="1" si="384"/>
        <v/>
      </c>
    </row>
    <row r="567" spans="1:23" x14ac:dyDescent="0.3">
      <c r="A567" s="1" t="str">
        <f t="shared" si="380"/>
        <v>LP_HealAreaOnEncounter_CH_Heal_05</v>
      </c>
      <c r="B567" s="1" t="s">
        <v>370</v>
      </c>
      <c r="C567" s="1" t="str">
        <f>IF(ISERROR(VLOOKUP(B567,AffectorValueTable!$A:$A,1,0)),"어펙터밸류없음","")</f>
        <v/>
      </c>
      <c r="D567" s="1">
        <v>5</v>
      </c>
      <c r="E567" s="1" t="str">
        <f>VLOOKUP($B567,AffectorValueTable!$1:$1048576,MATCH(AffectorValueTable!$B$1,AffectorValueTable!$1:$1,0),0)</f>
        <v>Heal</v>
      </c>
      <c r="H567" s="1" t="str">
        <f>IF(ISBLANK(G567),"",
IF(ISERROR(FIND(",",G567)),
  IF(ISERROR(VLOOKUP(G567,ConditionValueTable!$A:$A,1,0)),"컨디션밸류없음",
  ""),
IF(ISERROR(FIND(",",G567,FIND(",",G567)+1)),
  IF(OR(ISERROR(VLOOKUP(LEFT(G567,FIND(",",G567)-1),ConditionValueTable!$A:$A,1,0)),ISERROR(VLOOKUP(TRIM(MID(G567,FIND(",",G567)+1,999)),ConditionValueTable!$A:$A,1,0))),"컨디션밸류없음",
  ""),
IF(ISERROR(FIND(",",G567,FIND(",",G567,FIND(",",G567)+1)+1)),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+1,999)),ConditionValueTable!$A:$A,1,0))),"컨디션밸류없음",
  ""),
IF(ISERROR(FIND(",",G567,FIND(",",G567,FIND(",",G567,FIND(",",G567)+1)+1)+1)),
  IF(OR(ISERROR(VLOOKUP(LEFT(G567,FIND(",",G567)-1),ConditionValueTable!$A:$A,1,0)),ISERROR(VLOOKUP(TRIM(MID(G567,FIND(",",G567)+1,FIND(",",G567,FIND(",",G567)+1)-FIND(",",G567)-1)),ConditionValueTable!$A:$A,1,0)),ISERROR(VLOOKUP(TRIM(MID(G567,FIND(",",G567,FIND(",",G567)+1)+1,FIND(",",G567,FIND(",",G567,FIND(",",G567)+1)+1)-FIND(",",G567,FIND(",",G567)+1)-1)),ConditionValueTable!$A:$A,1,0)),ISERROR(VLOOKUP(TRIM(MID(G567,FIND(",",G567,FIND(",",G567,FIND(",",G567)+1)+1)+1,999)),ConditionValueTable!$A:$A,1,0))),"컨디션밸류없음",
  ""),
)))))</f>
        <v/>
      </c>
      <c r="K567" s="1">
        <v>5.052631578947369E-2</v>
      </c>
      <c r="O567" s="7" t="str">
        <f t="shared" ca="1" si="381"/>
        <v/>
      </c>
      <c r="S567" s="7" t="str">
        <f t="shared" ca="1" si="384"/>
        <v/>
      </c>
    </row>
    <row r="568" spans="1:23" x14ac:dyDescent="0.3">
      <c r="A568" s="1" t="str">
        <f t="shared" si="380"/>
        <v>LP_MoveSpeed_01</v>
      </c>
      <c r="B568" s="1" t="s">
        <v>940</v>
      </c>
      <c r="C568" s="1" t="str">
        <f>IF(ISERROR(VLOOKUP(B568,AffectorValueTable!$A:$A,1,0)),"어펙터밸류없음","")</f>
        <v/>
      </c>
      <c r="D568" s="1">
        <v>1</v>
      </c>
      <c r="E568" s="1" t="str">
        <f>VLOOKUP($B568,AffectorValueTable!$1:$1048576,MATCH(AffectorValueTable!$B$1,AffectorValueTable!$1:$1,0),0)</f>
        <v>ChangeActorStatus</v>
      </c>
      <c r="H568" s="1" t="str">
        <f>IF(ISBLANK(G568),"",
IF(ISERROR(FIND(",",G568)),
  IF(ISERROR(VLOOKUP(G568,ConditionValueTable!$A:$A,1,0)),"컨디션밸류없음",
  ""),
IF(ISERROR(FIND(",",G568,FIND(",",G568)+1)),
  IF(OR(ISERROR(VLOOKUP(LEFT(G568,FIND(",",G568)-1),ConditionValueTable!$A:$A,1,0)),ISERROR(VLOOKUP(TRIM(MID(G568,FIND(",",G568)+1,999)),ConditionValueTable!$A:$A,1,0))),"컨디션밸류없음",
  ""),
IF(ISERROR(FIND(",",G568,FIND(",",G568,FIND(",",G568)+1)+1)),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+1,999)),ConditionValueTable!$A:$A,1,0))),"컨디션밸류없음",
  ""),
IF(ISERROR(FIND(",",G568,FIND(",",G568,FIND(",",G568,FIND(",",G568)+1)+1)+1)),
  IF(OR(ISERROR(VLOOKUP(LEFT(G568,FIND(",",G568)-1),ConditionValueTable!$A:$A,1,0)),ISERROR(VLOOKUP(TRIM(MID(G568,FIND(",",G568)+1,FIND(",",G568,FIND(",",G568)+1)-FIND(",",G568)-1)),ConditionValueTable!$A:$A,1,0)),ISERROR(VLOOKUP(TRIM(MID(G568,FIND(",",G568,FIND(",",G568)+1)+1,FIND(",",G568,FIND(",",G568,FIND(",",G568)+1)+1)-FIND(",",G568,FIND(",",G568)+1)-1)),ConditionValueTable!$A:$A,1,0)),ISERROR(VLOOKUP(TRIM(MID(G568,FIND(",",G568,FIND(",",G568,FIND(",",G568)+1)+1)+1,999)),ConditionValueTable!$A:$A,1,0))),"컨디션밸류없음",
  ""),
)))))</f>
        <v/>
      </c>
      <c r="I568" s="1">
        <v>-1</v>
      </c>
      <c r="J568" s="1">
        <f t="shared" ref="J568:J572" si="385">J179</f>
        <v>0.15</v>
      </c>
      <c r="M568" s="1" t="s">
        <v>150</v>
      </c>
      <c r="O568" s="7">
        <f t="shared" ca="1" si="381"/>
        <v>5</v>
      </c>
      <c r="S568" s="7" t="str">
        <f t="shared" ca="1" si="384"/>
        <v/>
      </c>
    </row>
    <row r="569" spans="1:23" x14ac:dyDescent="0.3">
      <c r="A569" s="1" t="str">
        <f t="shared" si="380"/>
        <v>LP_MoveSpeed_02</v>
      </c>
      <c r="B569" s="1" t="s">
        <v>940</v>
      </c>
      <c r="C569" s="1" t="str">
        <f>IF(ISERROR(VLOOKUP(B569,AffectorValueTable!$A:$A,1,0)),"어펙터밸류없음","")</f>
        <v/>
      </c>
      <c r="D569" s="1">
        <v>2</v>
      </c>
      <c r="E569" s="1" t="str">
        <f>VLOOKUP($B569,AffectorValueTable!$1:$1048576,MATCH(AffectorValueTable!$B$1,AffectorValueTable!$1:$1,0),0)</f>
        <v>ChangeActorStatus</v>
      </c>
      <c r="H569" s="1" t="str">
        <f>IF(ISBLANK(G569),"",
IF(ISERROR(FIND(",",G569)),
  IF(ISERROR(VLOOKUP(G569,ConditionValueTable!$A:$A,1,0)),"컨디션밸류없음",
  ""),
IF(ISERROR(FIND(",",G569,FIND(",",G569)+1)),
  IF(OR(ISERROR(VLOOKUP(LEFT(G569,FIND(",",G569)-1),ConditionValueTable!$A:$A,1,0)),ISERROR(VLOOKUP(TRIM(MID(G569,FIND(",",G569)+1,999)),ConditionValueTable!$A:$A,1,0))),"컨디션밸류없음",
  ""),
IF(ISERROR(FIND(",",G569,FIND(",",G569,FIND(",",G569)+1)+1)),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+1,999)),ConditionValueTable!$A:$A,1,0))),"컨디션밸류없음",
  ""),
IF(ISERROR(FIND(",",G569,FIND(",",G569,FIND(",",G569,FIND(",",G569)+1)+1)+1)),
  IF(OR(ISERROR(VLOOKUP(LEFT(G569,FIND(",",G569)-1),ConditionValueTable!$A:$A,1,0)),ISERROR(VLOOKUP(TRIM(MID(G569,FIND(",",G569)+1,FIND(",",G569,FIND(",",G569)+1)-FIND(",",G569)-1)),ConditionValueTable!$A:$A,1,0)),ISERROR(VLOOKUP(TRIM(MID(G569,FIND(",",G569,FIND(",",G569)+1)+1,FIND(",",G569,FIND(",",G569,FIND(",",G569)+1)+1)-FIND(",",G569,FIND(",",G569)+1)-1)),ConditionValueTable!$A:$A,1,0)),ISERROR(VLOOKUP(TRIM(MID(G569,FIND(",",G569,FIND(",",G569,FIND(",",G569)+1)+1)+1,999)),ConditionValueTable!$A:$A,1,0))),"컨디션밸류없음",
  ""),
)))))</f>
        <v/>
      </c>
      <c r="I569" s="1">
        <v>-1</v>
      </c>
      <c r="J569" s="1">
        <f t="shared" si="385"/>
        <v>0.315</v>
      </c>
      <c r="M569" s="1" t="s">
        <v>150</v>
      </c>
      <c r="O569" s="7">
        <f t="shared" ca="1" si="381"/>
        <v>5</v>
      </c>
      <c r="S569" s="7" t="str">
        <f t="shared" ca="1" si="384"/>
        <v/>
      </c>
    </row>
    <row r="570" spans="1:23" x14ac:dyDescent="0.3">
      <c r="A570" s="1" t="str">
        <f t="shared" si="380"/>
        <v>LP_MoveSpeed_03</v>
      </c>
      <c r="B570" s="1" t="s">
        <v>940</v>
      </c>
      <c r="C570" s="1" t="str">
        <f>IF(ISERROR(VLOOKUP(B570,AffectorValueTable!$A:$A,1,0)),"어펙터밸류없음","")</f>
        <v/>
      </c>
      <c r="D570" s="1">
        <v>3</v>
      </c>
      <c r="E570" s="1" t="str">
        <f>VLOOKUP($B570,AffectorValueTable!$1:$1048576,MATCH(AffectorValueTable!$B$1,AffectorValueTable!$1:$1,0),0)</f>
        <v>ChangeActorStatus</v>
      </c>
      <c r="H570" s="1" t="str">
        <f>IF(ISBLANK(G570),"",
IF(ISERROR(FIND(",",G570)),
  IF(ISERROR(VLOOKUP(G570,ConditionValueTable!$A:$A,1,0)),"컨디션밸류없음",
  ""),
IF(ISERROR(FIND(",",G570,FIND(",",G570)+1)),
  IF(OR(ISERROR(VLOOKUP(LEFT(G570,FIND(",",G570)-1),ConditionValueTable!$A:$A,1,0)),ISERROR(VLOOKUP(TRIM(MID(G570,FIND(",",G570)+1,999)),ConditionValueTable!$A:$A,1,0))),"컨디션밸류없음",
  ""),
IF(ISERROR(FIND(",",G570,FIND(",",G570,FIND(",",G570)+1)+1)),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+1,999)),ConditionValueTable!$A:$A,1,0))),"컨디션밸류없음",
  ""),
IF(ISERROR(FIND(",",G570,FIND(",",G570,FIND(",",G570,FIND(",",G570)+1)+1)+1)),
  IF(OR(ISERROR(VLOOKUP(LEFT(G570,FIND(",",G570)-1),ConditionValueTable!$A:$A,1,0)),ISERROR(VLOOKUP(TRIM(MID(G570,FIND(",",G570)+1,FIND(",",G570,FIND(",",G570)+1)-FIND(",",G570)-1)),ConditionValueTable!$A:$A,1,0)),ISERROR(VLOOKUP(TRIM(MID(G570,FIND(",",G570,FIND(",",G570)+1)+1,FIND(",",G570,FIND(",",G570,FIND(",",G570)+1)+1)-FIND(",",G570,FIND(",",G570)+1)-1)),ConditionValueTable!$A:$A,1,0)),ISERROR(VLOOKUP(TRIM(MID(G570,FIND(",",G570,FIND(",",G570,FIND(",",G570)+1)+1)+1,999)),ConditionValueTable!$A:$A,1,0))),"컨디션밸류없음",
  ""),
)))))</f>
        <v/>
      </c>
      <c r="I570" s="1">
        <v>-1</v>
      </c>
      <c r="J570" s="1">
        <f t="shared" si="385"/>
        <v>0.49500000000000005</v>
      </c>
      <c r="M570" s="1" t="s">
        <v>150</v>
      </c>
      <c r="O570" s="7">
        <f t="shared" ca="1" si="381"/>
        <v>5</v>
      </c>
      <c r="S570" s="7" t="str">
        <f t="shared" ca="1" si="384"/>
        <v/>
      </c>
    </row>
    <row r="571" spans="1:23" x14ac:dyDescent="0.3">
      <c r="A571" s="1" t="str">
        <f t="shared" si="380"/>
        <v>LP_MoveSpeed_04</v>
      </c>
      <c r="B571" s="1" t="s">
        <v>940</v>
      </c>
      <c r="C571" s="1" t="str">
        <f>IF(ISERROR(VLOOKUP(B571,AffectorValueTable!$A:$A,1,0)),"어펙터밸류없음","")</f>
        <v/>
      </c>
      <c r="D571" s="1">
        <v>4</v>
      </c>
      <c r="E571" s="1" t="str">
        <f>VLOOKUP($B571,AffectorValueTable!$1:$1048576,MATCH(AffectorValueTable!$B$1,AffectorValueTable!$1:$1,0),0)</f>
        <v>ChangeActorStatus</v>
      </c>
      <c r="H571" s="1" t="str">
        <f>IF(ISBLANK(G571),"",
IF(ISERROR(FIND(",",G571)),
  IF(ISERROR(VLOOKUP(G571,ConditionValueTable!$A:$A,1,0)),"컨디션밸류없음",
  ""),
IF(ISERROR(FIND(",",G571,FIND(",",G571)+1)),
  IF(OR(ISERROR(VLOOKUP(LEFT(G571,FIND(",",G571)-1),ConditionValueTable!$A:$A,1,0)),ISERROR(VLOOKUP(TRIM(MID(G571,FIND(",",G571)+1,999)),ConditionValueTable!$A:$A,1,0))),"컨디션밸류없음",
  ""),
IF(ISERROR(FIND(",",G571,FIND(",",G571,FIND(",",G571)+1)+1)),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+1,999)),ConditionValueTable!$A:$A,1,0))),"컨디션밸류없음",
  ""),
IF(ISERROR(FIND(",",G571,FIND(",",G571,FIND(",",G571,FIND(",",G571)+1)+1)+1)),
  IF(OR(ISERROR(VLOOKUP(LEFT(G571,FIND(",",G571)-1),ConditionValueTable!$A:$A,1,0)),ISERROR(VLOOKUP(TRIM(MID(G571,FIND(",",G571)+1,FIND(",",G571,FIND(",",G571)+1)-FIND(",",G571)-1)),ConditionValueTable!$A:$A,1,0)),ISERROR(VLOOKUP(TRIM(MID(G571,FIND(",",G571,FIND(",",G571)+1)+1,FIND(",",G571,FIND(",",G571,FIND(",",G571)+1)+1)-FIND(",",G571,FIND(",",G571)+1)-1)),ConditionValueTable!$A:$A,1,0)),ISERROR(VLOOKUP(TRIM(MID(G571,FIND(",",G571,FIND(",",G571,FIND(",",G571)+1)+1)+1,999)),ConditionValueTable!$A:$A,1,0))),"컨디션밸류없음",
  ""),
)))))</f>
        <v/>
      </c>
      <c r="I571" s="1">
        <v>-1</v>
      </c>
      <c r="J571" s="1">
        <f t="shared" si="385"/>
        <v>0.69</v>
      </c>
      <c r="M571" s="1" t="s">
        <v>150</v>
      </c>
      <c r="O571" s="7">
        <f t="shared" ca="1" si="381"/>
        <v>5</v>
      </c>
      <c r="S571" s="7" t="str">
        <f t="shared" ca="1" si="384"/>
        <v/>
      </c>
    </row>
    <row r="572" spans="1:23" x14ac:dyDescent="0.3">
      <c r="A572" s="1" t="str">
        <f t="shared" si="380"/>
        <v>LP_MoveSpeed_05</v>
      </c>
      <c r="B572" s="1" t="s">
        <v>940</v>
      </c>
      <c r="C572" s="1" t="str">
        <f>IF(ISERROR(VLOOKUP(B572,AffectorValueTable!$A:$A,1,0)),"어펙터밸류없음","")</f>
        <v/>
      </c>
      <c r="D572" s="1">
        <v>5</v>
      </c>
      <c r="E572" s="1" t="str">
        <f>VLOOKUP($B572,AffectorValueTable!$1:$1048576,MATCH(AffectorValueTable!$B$1,AffectorValueTable!$1:$1,0),0)</f>
        <v>ChangeActorStatus</v>
      </c>
      <c r="H572" s="1" t="str">
        <f>IF(ISBLANK(G572),"",
IF(ISERROR(FIND(",",G572)),
  IF(ISERROR(VLOOKUP(G572,ConditionValueTable!$A:$A,1,0)),"컨디션밸류없음",
  ""),
IF(ISERROR(FIND(",",G572,FIND(",",G572)+1)),
  IF(OR(ISERROR(VLOOKUP(LEFT(G572,FIND(",",G572)-1),ConditionValueTable!$A:$A,1,0)),ISERROR(VLOOKUP(TRIM(MID(G572,FIND(",",G572)+1,999)),ConditionValueTable!$A:$A,1,0))),"컨디션밸류없음",
  ""),
IF(ISERROR(FIND(",",G572,FIND(",",G572,FIND(",",G572)+1)+1)),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+1,999)),ConditionValueTable!$A:$A,1,0))),"컨디션밸류없음",
  ""),
IF(ISERROR(FIND(",",G572,FIND(",",G572,FIND(",",G572,FIND(",",G572)+1)+1)+1)),
  IF(OR(ISERROR(VLOOKUP(LEFT(G572,FIND(",",G572)-1),ConditionValueTable!$A:$A,1,0)),ISERROR(VLOOKUP(TRIM(MID(G572,FIND(",",G572)+1,FIND(",",G572,FIND(",",G572)+1)-FIND(",",G572)-1)),ConditionValueTable!$A:$A,1,0)),ISERROR(VLOOKUP(TRIM(MID(G572,FIND(",",G572,FIND(",",G572)+1)+1,FIND(",",G572,FIND(",",G572,FIND(",",G572)+1)+1)-FIND(",",G572,FIND(",",G572)+1)-1)),ConditionValueTable!$A:$A,1,0)),ISERROR(VLOOKUP(TRIM(MID(G572,FIND(",",G572,FIND(",",G572,FIND(",",G572)+1)+1)+1,999)),ConditionValueTable!$A:$A,1,0))),"컨디션밸류없음",
  ""),
)))))</f>
        <v/>
      </c>
      <c r="I572" s="1">
        <v>-1</v>
      </c>
      <c r="J572" s="1">
        <f t="shared" si="385"/>
        <v>0.89999999999999991</v>
      </c>
      <c r="M572" s="1" t="s">
        <v>150</v>
      </c>
      <c r="O572" s="7">
        <f t="shared" ca="1" si="381"/>
        <v>5</v>
      </c>
      <c r="S572" s="7" t="str">
        <f t="shared" ca="1" si="384"/>
        <v/>
      </c>
    </row>
    <row r="573" spans="1:23" x14ac:dyDescent="0.3">
      <c r="A573" s="1" t="str">
        <f t="shared" ref="A573:A590" si="386">B573&amp;"_"&amp;TEXT(D573,"00")</f>
        <v>LP_MoveSpeedUpOnAttacked_01</v>
      </c>
      <c r="B573" s="1" t="s">
        <v>315</v>
      </c>
      <c r="C573" s="1" t="str">
        <f>IF(ISERROR(VLOOKUP(B573,AffectorValueTable!$A:$A,1,0)),"어펙터밸류없음","")</f>
        <v/>
      </c>
      <c r="D573" s="1">
        <v>1</v>
      </c>
      <c r="E573" s="1" t="str">
        <f>VLOOKUP($B573,AffectorValueTable!$1:$1048576,MATCH(AffectorValueTable!$B$1,AffectorValueTable!$1:$1,0),0)</f>
        <v>CallAffectorValue</v>
      </c>
      <c r="H573" s="1" t="str">
        <f>IF(ISBLANK(G573),"",
IF(ISERROR(FIND(",",G573)),
  IF(ISERROR(VLOOKUP(G573,ConditionValueTable!$A:$A,1,0)),"컨디션밸류없음",
  ""),
IF(ISERROR(FIND(",",G573,FIND(",",G573)+1)),
  IF(OR(ISERROR(VLOOKUP(LEFT(G573,FIND(",",G573)-1),ConditionValueTable!$A:$A,1,0)),ISERROR(VLOOKUP(TRIM(MID(G573,FIND(",",G573)+1,999)),ConditionValueTable!$A:$A,1,0))),"컨디션밸류없음",
  ""),
IF(ISERROR(FIND(",",G573,FIND(",",G573,FIND(",",G573)+1)+1)),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+1,999)),ConditionValueTable!$A:$A,1,0))),"컨디션밸류없음",
  ""),
IF(ISERROR(FIND(",",G573,FIND(",",G573,FIND(",",G573,FIND(",",G573)+1)+1)+1)),
  IF(OR(ISERROR(VLOOKUP(LEFT(G573,FIND(",",G573)-1),ConditionValueTable!$A:$A,1,0)),ISERROR(VLOOKUP(TRIM(MID(G573,FIND(",",G573)+1,FIND(",",G573,FIND(",",G573)+1)-FIND(",",G573)-1)),ConditionValueTable!$A:$A,1,0)),ISERROR(VLOOKUP(TRIM(MID(G573,FIND(",",G573,FIND(",",G573)+1)+1,FIND(",",G573,FIND(",",G573,FIND(",",G573)+1)+1)-FIND(",",G573,FIND(",",G573)+1)-1)),ConditionValueTable!$A:$A,1,0)),ISERROR(VLOOKUP(TRIM(MID(G573,FIND(",",G573,FIND(",",G573,FIND(",",G573)+1)+1)+1,999)),ConditionValueTable!$A:$A,1,0))),"컨디션밸류없음",
  ""),
)))))</f>
        <v/>
      </c>
      <c r="I573" s="1">
        <v>-1</v>
      </c>
      <c r="O573" s="7" t="str">
        <f t="shared" ref="O573:O590" ca="1" si="387">IF(NOT(ISBLANK(N573)),N573,
IF(ISBLANK(M573),"",
VLOOKUP(M573,OFFSET(INDIRECT("$A:$B"),0,MATCH(M$1&amp;"_Verify",INDIRECT("$1:$1"),0)-1),2,0)
))</f>
        <v/>
      </c>
      <c r="Q573" s="1" t="s">
        <v>224</v>
      </c>
      <c r="S573" s="7">
        <f t="shared" ref="S573:S590" ca="1" si="388">IF(NOT(ISBLANK(R573)),R573,
IF(ISBLANK(Q573),"",
VLOOKUP(Q573,OFFSET(INDIRECT("$A:$B"),0,MATCH(Q$1&amp;"_Verify",INDIRECT("$1:$1"),0)-1),2,0)
))</f>
        <v>4</v>
      </c>
      <c r="U573" s="1" t="s">
        <v>317</v>
      </c>
    </row>
    <row r="574" spans="1:23" x14ac:dyDescent="0.3">
      <c r="A574" s="1" t="str">
        <f t="shared" si="386"/>
        <v>LP_MoveSpeedUpOnAttacked_02</v>
      </c>
      <c r="B574" s="1" t="s">
        <v>315</v>
      </c>
      <c r="C574" s="1" t="str">
        <f>IF(ISERROR(VLOOKUP(B574,AffectorValueTable!$A:$A,1,0)),"어펙터밸류없음","")</f>
        <v/>
      </c>
      <c r="D574" s="1">
        <v>2</v>
      </c>
      <c r="E574" s="1" t="str">
        <f>VLOOKUP($B574,AffectorValueTable!$1:$1048576,MATCH(AffectorValueTable!$B$1,AffectorValueTable!$1:$1,0),0)</f>
        <v>CallAffectorValue</v>
      </c>
      <c r="H574" s="1" t="str">
        <f>IF(ISBLANK(G574),"",
IF(ISERROR(FIND(",",G574)),
  IF(ISERROR(VLOOKUP(G574,ConditionValueTable!$A:$A,1,0)),"컨디션밸류없음",
  ""),
IF(ISERROR(FIND(",",G574,FIND(",",G574)+1)),
  IF(OR(ISERROR(VLOOKUP(LEFT(G574,FIND(",",G574)-1),ConditionValueTable!$A:$A,1,0)),ISERROR(VLOOKUP(TRIM(MID(G574,FIND(",",G574)+1,999)),ConditionValueTable!$A:$A,1,0))),"컨디션밸류없음",
  ""),
IF(ISERROR(FIND(",",G574,FIND(",",G574,FIND(",",G574)+1)+1)),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+1,999)),ConditionValueTable!$A:$A,1,0))),"컨디션밸류없음",
  ""),
IF(ISERROR(FIND(",",G574,FIND(",",G574,FIND(",",G574,FIND(",",G574)+1)+1)+1)),
  IF(OR(ISERROR(VLOOKUP(LEFT(G574,FIND(",",G574)-1),ConditionValueTable!$A:$A,1,0)),ISERROR(VLOOKUP(TRIM(MID(G574,FIND(",",G574)+1,FIND(",",G574,FIND(",",G574)+1)-FIND(",",G574)-1)),ConditionValueTable!$A:$A,1,0)),ISERROR(VLOOKUP(TRIM(MID(G574,FIND(",",G574,FIND(",",G574)+1)+1,FIND(",",G574,FIND(",",G574,FIND(",",G574)+1)+1)-FIND(",",G574,FIND(",",G574)+1)-1)),ConditionValueTable!$A:$A,1,0)),ISERROR(VLOOKUP(TRIM(MID(G574,FIND(",",G574,FIND(",",G574,FIND(",",G574)+1)+1)+1,999)),ConditionValueTable!$A:$A,1,0))),"컨디션밸류없음",
  ""),
)))))</f>
        <v/>
      </c>
      <c r="I574" s="1">
        <v>-1</v>
      </c>
      <c r="O574" s="7" t="str">
        <f t="shared" ca="1" si="387"/>
        <v/>
      </c>
      <c r="Q574" s="1" t="s">
        <v>224</v>
      </c>
      <c r="S574" s="7">
        <f t="shared" ca="1" si="388"/>
        <v>4</v>
      </c>
      <c r="U574" s="1" t="s">
        <v>317</v>
      </c>
    </row>
    <row r="575" spans="1:23" x14ac:dyDescent="0.3">
      <c r="A575" s="1" t="str">
        <f t="shared" si="386"/>
        <v>LP_MoveSpeedUpOnAttacked_03</v>
      </c>
      <c r="B575" s="1" t="s">
        <v>315</v>
      </c>
      <c r="C575" s="1" t="str">
        <f>IF(ISERROR(VLOOKUP(B575,AffectorValueTable!$A:$A,1,0)),"어펙터밸류없음","")</f>
        <v/>
      </c>
      <c r="D575" s="1">
        <v>3</v>
      </c>
      <c r="E575" s="1" t="str">
        <f>VLOOKUP($B575,AffectorValueTable!$1:$1048576,MATCH(AffectorValueTable!$B$1,AffectorValueTable!$1:$1,0),0)</f>
        <v>CallAffectorValue</v>
      </c>
      <c r="H575" s="1" t="str">
        <f>IF(ISBLANK(G575),"",
IF(ISERROR(FIND(",",G575)),
  IF(ISERROR(VLOOKUP(G575,ConditionValueTable!$A:$A,1,0)),"컨디션밸류없음",
  ""),
IF(ISERROR(FIND(",",G575,FIND(",",G575)+1)),
  IF(OR(ISERROR(VLOOKUP(LEFT(G575,FIND(",",G575)-1),ConditionValueTable!$A:$A,1,0)),ISERROR(VLOOKUP(TRIM(MID(G575,FIND(",",G575)+1,999)),ConditionValueTable!$A:$A,1,0))),"컨디션밸류없음",
  ""),
IF(ISERROR(FIND(",",G575,FIND(",",G575,FIND(",",G575)+1)+1)),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+1,999)),ConditionValueTable!$A:$A,1,0))),"컨디션밸류없음",
  ""),
IF(ISERROR(FIND(",",G575,FIND(",",G575,FIND(",",G575,FIND(",",G575)+1)+1)+1)),
  IF(OR(ISERROR(VLOOKUP(LEFT(G575,FIND(",",G575)-1),ConditionValueTable!$A:$A,1,0)),ISERROR(VLOOKUP(TRIM(MID(G575,FIND(",",G575)+1,FIND(",",G575,FIND(",",G575)+1)-FIND(",",G575)-1)),ConditionValueTable!$A:$A,1,0)),ISERROR(VLOOKUP(TRIM(MID(G575,FIND(",",G575,FIND(",",G575)+1)+1,FIND(",",G575,FIND(",",G575,FIND(",",G575)+1)+1)-FIND(",",G575,FIND(",",G575)+1)-1)),ConditionValueTable!$A:$A,1,0)),ISERROR(VLOOKUP(TRIM(MID(G575,FIND(",",G575,FIND(",",G575,FIND(",",G575)+1)+1)+1,999)),ConditionValueTable!$A:$A,1,0))),"컨디션밸류없음",
  ""),
)))))</f>
        <v/>
      </c>
      <c r="I575" s="1">
        <v>-1</v>
      </c>
      <c r="O575" s="7" t="str">
        <f t="shared" ca="1" si="387"/>
        <v/>
      </c>
      <c r="Q575" s="1" t="s">
        <v>224</v>
      </c>
      <c r="S575" s="7">
        <f t="shared" ca="1" si="388"/>
        <v>4</v>
      </c>
      <c r="U575" s="1" t="s">
        <v>317</v>
      </c>
    </row>
    <row r="576" spans="1:23" x14ac:dyDescent="0.3">
      <c r="A576" s="1" t="str">
        <f t="shared" ref="A576:A581" si="389">B576&amp;"_"&amp;TEXT(D576,"00")</f>
        <v>LP_MoveSpeedUpOnAttacked_Move_01</v>
      </c>
      <c r="B576" s="1" t="s">
        <v>316</v>
      </c>
      <c r="C576" s="1" t="str">
        <f>IF(ISERROR(VLOOKUP(B576,AffectorValueTable!$A:$A,1,0)),"어펙터밸류없음","")</f>
        <v/>
      </c>
      <c r="D576" s="1">
        <v>1</v>
      </c>
      <c r="E576" s="1" t="str">
        <f>VLOOKUP($B576,AffectorValueTable!$1:$1048576,MATCH(AffectorValueTable!$B$1,AffectorValueTable!$1:$1,0),0)</f>
        <v>ChangeActorStatus</v>
      </c>
      <c r="H576" s="1" t="str">
        <f>IF(ISBLANK(G576),"",
IF(ISERROR(FIND(",",G576)),
  IF(ISERROR(VLOOKUP(G576,ConditionValueTable!$A:$A,1,0)),"컨디션밸류없음",
  ""),
IF(ISERROR(FIND(",",G576,FIND(",",G576)+1)),
  IF(OR(ISERROR(VLOOKUP(LEFT(G576,FIND(",",G576)-1),ConditionValueTable!$A:$A,1,0)),ISERROR(VLOOKUP(TRIM(MID(G576,FIND(",",G576)+1,999)),ConditionValueTable!$A:$A,1,0))),"컨디션밸류없음",
  ""),
IF(ISERROR(FIND(",",G576,FIND(",",G576,FIND(",",G576)+1)+1)),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+1,999)),ConditionValueTable!$A:$A,1,0))),"컨디션밸류없음",
  ""),
IF(ISERROR(FIND(",",G576,FIND(",",G576,FIND(",",G576,FIND(",",G576)+1)+1)+1)),
  IF(OR(ISERROR(VLOOKUP(LEFT(G576,FIND(",",G576)-1),ConditionValueTable!$A:$A,1,0)),ISERROR(VLOOKUP(TRIM(MID(G576,FIND(",",G576)+1,FIND(",",G576,FIND(",",G576)+1)-FIND(",",G576)-1)),ConditionValueTable!$A:$A,1,0)),ISERROR(VLOOKUP(TRIM(MID(G576,FIND(",",G576,FIND(",",G576)+1)+1,FIND(",",G576,FIND(",",G576,FIND(",",G576)+1)+1)-FIND(",",G576,FIND(",",G576)+1)-1)),ConditionValueTable!$A:$A,1,0)),ISERROR(VLOOKUP(TRIM(MID(G576,FIND(",",G576,FIND(",",G576,FIND(",",G576)+1)+1)+1,999)),ConditionValueTable!$A:$A,1,0))),"컨디션밸류없음",
  ""),
)))))</f>
        <v/>
      </c>
      <c r="I576" s="1">
        <v>2.4</v>
      </c>
      <c r="J576" s="1">
        <v>1</v>
      </c>
      <c r="M576" s="1" t="s">
        <v>548</v>
      </c>
      <c r="O576" s="7">
        <f t="shared" ref="O576:O581" ca="1" si="390">IF(NOT(ISBLANK(N576)),N576,
IF(ISBLANK(M576),"",
VLOOKUP(M576,OFFSET(INDIRECT("$A:$B"),0,MATCH(M$1&amp;"_Verify",INDIRECT("$1:$1"),0)-1),2,0)
))</f>
        <v>5</v>
      </c>
      <c r="R576" s="1">
        <v>1</v>
      </c>
      <c r="S576" s="7">
        <f t="shared" ref="S576:S581" ca="1" si="391">IF(NOT(ISBLANK(R576)),R576,
IF(ISBLANK(Q576),"",
VLOOKUP(Q576,OFFSET(INDIRECT("$A:$B"),0,MATCH(Q$1&amp;"_Verify",INDIRECT("$1:$1"),0)-1),2,0)
))</f>
        <v>1</v>
      </c>
      <c r="W576" s="1" t="s">
        <v>361</v>
      </c>
    </row>
    <row r="577" spans="1:23" x14ac:dyDescent="0.3">
      <c r="A577" s="1" t="str">
        <f t="shared" si="389"/>
        <v>LP_MoveSpeedUpOnAttacked_Move_02</v>
      </c>
      <c r="B577" s="1" t="s">
        <v>316</v>
      </c>
      <c r="C577" s="1" t="str">
        <f>IF(ISERROR(VLOOKUP(B577,AffectorValueTable!$A:$A,1,0)),"어펙터밸류없음","")</f>
        <v/>
      </c>
      <c r="D577" s="1">
        <v>2</v>
      </c>
      <c r="E577" s="1" t="str">
        <f>VLOOKUP($B577,AffectorValueTable!$1:$1048576,MATCH(AffectorValueTable!$B$1,AffectorValueTable!$1:$1,0),0)</f>
        <v>ChangeActorStatus</v>
      </c>
      <c r="H577" s="1" t="str">
        <f>IF(ISBLANK(G577),"",
IF(ISERROR(FIND(",",G577)),
  IF(ISERROR(VLOOKUP(G577,ConditionValueTable!$A:$A,1,0)),"컨디션밸류없음",
  ""),
IF(ISERROR(FIND(",",G577,FIND(",",G577)+1)),
  IF(OR(ISERROR(VLOOKUP(LEFT(G577,FIND(",",G577)-1),ConditionValueTable!$A:$A,1,0)),ISERROR(VLOOKUP(TRIM(MID(G577,FIND(",",G577)+1,999)),ConditionValueTable!$A:$A,1,0))),"컨디션밸류없음",
  ""),
IF(ISERROR(FIND(",",G577,FIND(",",G577,FIND(",",G577)+1)+1)),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+1,999)),ConditionValueTable!$A:$A,1,0))),"컨디션밸류없음",
  ""),
IF(ISERROR(FIND(",",G577,FIND(",",G577,FIND(",",G577,FIND(",",G577)+1)+1)+1)),
  IF(OR(ISERROR(VLOOKUP(LEFT(G577,FIND(",",G577)-1),ConditionValueTable!$A:$A,1,0)),ISERROR(VLOOKUP(TRIM(MID(G577,FIND(",",G577)+1,FIND(",",G577,FIND(",",G577)+1)-FIND(",",G577)-1)),ConditionValueTable!$A:$A,1,0)),ISERROR(VLOOKUP(TRIM(MID(G577,FIND(",",G577,FIND(",",G577)+1)+1,FIND(",",G577,FIND(",",G577,FIND(",",G577)+1)+1)-FIND(",",G577,FIND(",",G577)+1)-1)),ConditionValueTable!$A:$A,1,0)),ISERROR(VLOOKUP(TRIM(MID(G577,FIND(",",G577,FIND(",",G577,FIND(",",G577)+1)+1)+1,999)),ConditionValueTable!$A:$A,1,0))),"컨디션밸류없음",
  ""),
)))))</f>
        <v/>
      </c>
      <c r="I577" s="1">
        <v>5.04</v>
      </c>
      <c r="J577" s="1">
        <v>1.4</v>
      </c>
      <c r="M577" s="1" t="s">
        <v>548</v>
      </c>
      <c r="O577" s="7">
        <f t="shared" ca="1" si="390"/>
        <v>5</v>
      </c>
      <c r="R577" s="1">
        <v>1</v>
      </c>
      <c r="S577" s="7">
        <f t="shared" ca="1" si="391"/>
        <v>1</v>
      </c>
      <c r="W577" s="1" t="s">
        <v>361</v>
      </c>
    </row>
    <row r="578" spans="1:23" x14ac:dyDescent="0.3">
      <c r="A578" s="1" t="str">
        <f t="shared" si="389"/>
        <v>LP_MoveSpeedUpOnAttacked_Move_03</v>
      </c>
      <c r="B578" s="1" t="s">
        <v>316</v>
      </c>
      <c r="C578" s="1" t="str">
        <f>IF(ISERROR(VLOOKUP(B578,AffectorValueTable!$A:$A,1,0)),"어펙터밸류없음","")</f>
        <v/>
      </c>
      <c r="D578" s="1">
        <v>3</v>
      </c>
      <c r="E578" s="1" t="str">
        <f>VLOOKUP($B578,AffectorValueTable!$1:$1048576,MATCH(AffectorValueTable!$B$1,AffectorValueTable!$1:$1,0),0)</f>
        <v>ChangeActorStatus</v>
      </c>
      <c r="H578" s="1" t="str">
        <f>IF(ISBLANK(G578),"",
IF(ISERROR(FIND(",",G578)),
  IF(ISERROR(VLOOKUP(G578,ConditionValueTable!$A:$A,1,0)),"컨디션밸류없음",
  ""),
IF(ISERROR(FIND(",",G578,FIND(",",G578)+1)),
  IF(OR(ISERROR(VLOOKUP(LEFT(G578,FIND(",",G578)-1),ConditionValueTable!$A:$A,1,0)),ISERROR(VLOOKUP(TRIM(MID(G578,FIND(",",G578)+1,999)),ConditionValueTable!$A:$A,1,0))),"컨디션밸류없음",
  ""),
IF(ISERROR(FIND(",",G578,FIND(",",G578,FIND(",",G578)+1)+1)),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+1,999)),ConditionValueTable!$A:$A,1,0))),"컨디션밸류없음",
  ""),
IF(ISERROR(FIND(",",G578,FIND(",",G578,FIND(",",G578,FIND(",",G578)+1)+1)+1)),
  IF(OR(ISERROR(VLOOKUP(LEFT(G578,FIND(",",G578)-1),ConditionValueTable!$A:$A,1,0)),ISERROR(VLOOKUP(TRIM(MID(G578,FIND(",",G578)+1,FIND(",",G578,FIND(",",G578)+1)-FIND(",",G578)-1)),ConditionValueTable!$A:$A,1,0)),ISERROR(VLOOKUP(TRIM(MID(G578,FIND(",",G578,FIND(",",G578)+1)+1,FIND(",",G578,FIND(",",G578,FIND(",",G578)+1)+1)-FIND(",",G578,FIND(",",G578)+1)-1)),ConditionValueTable!$A:$A,1,0)),ISERROR(VLOOKUP(TRIM(MID(G578,FIND(",",G578,FIND(",",G578,FIND(",",G578)+1)+1)+1,999)),ConditionValueTable!$A:$A,1,0))),"컨디션밸류없음",
  ""),
)))))</f>
        <v/>
      </c>
      <c r="I578" s="1">
        <v>7.919999999999999</v>
      </c>
      <c r="J578" s="1">
        <v>1.75</v>
      </c>
      <c r="M578" s="1" t="s">
        <v>548</v>
      </c>
      <c r="O578" s="7">
        <f t="shared" ca="1" si="390"/>
        <v>5</v>
      </c>
      <c r="R578" s="1">
        <v>1</v>
      </c>
      <c r="S578" s="7">
        <f t="shared" ca="1" si="391"/>
        <v>1</v>
      </c>
      <c r="W578" s="1" t="s">
        <v>361</v>
      </c>
    </row>
    <row r="579" spans="1:23" x14ac:dyDescent="0.3">
      <c r="A579" s="1" t="str">
        <f t="shared" si="389"/>
        <v>LP_MoveSpeedUpOnKill_01</v>
      </c>
      <c r="B579" s="1" t="s">
        <v>507</v>
      </c>
      <c r="C579" s="1" t="str">
        <f>IF(ISERROR(VLOOKUP(B579,AffectorValueTable!$A:$A,1,0)),"어펙터밸류없음","")</f>
        <v/>
      </c>
      <c r="D579" s="1">
        <v>1</v>
      </c>
      <c r="E579" s="1" t="str">
        <f>VLOOKUP($B579,AffectorValueTable!$1:$1048576,MATCH(AffectorValueTable!$B$1,AffectorValueTable!$1:$1,0),0)</f>
        <v>CallAffectorValue</v>
      </c>
      <c r="H579" s="1" t="str">
        <f>IF(ISBLANK(G579),"",
IF(ISERROR(FIND(",",G579)),
  IF(ISERROR(VLOOKUP(G579,ConditionValueTable!$A:$A,1,0)),"컨디션밸류없음",
  ""),
IF(ISERROR(FIND(",",G579,FIND(",",G579)+1)),
  IF(OR(ISERROR(VLOOKUP(LEFT(G579,FIND(",",G579)-1),ConditionValueTable!$A:$A,1,0)),ISERROR(VLOOKUP(TRIM(MID(G579,FIND(",",G579)+1,999)),ConditionValueTable!$A:$A,1,0))),"컨디션밸류없음",
  ""),
IF(ISERROR(FIND(",",G579,FIND(",",G579,FIND(",",G579)+1)+1)),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+1,999)),ConditionValueTable!$A:$A,1,0))),"컨디션밸류없음",
  ""),
IF(ISERROR(FIND(",",G579,FIND(",",G579,FIND(",",G579,FIND(",",G579)+1)+1)+1)),
  IF(OR(ISERROR(VLOOKUP(LEFT(G579,FIND(",",G579)-1),ConditionValueTable!$A:$A,1,0)),ISERROR(VLOOKUP(TRIM(MID(G579,FIND(",",G579)+1,FIND(",",G579,FIND(",",G579)+1)-FIND(",",G579)-1)),ConditionValueTable!$A:$A,1,0)),ISERROR(VLOOKUP(TRIM(MID(G579,FIND(",",G579,FIND(",",G579)+1)+1,FIND(",",G579,FIND(",",G579,FIND(",",G579)+1)+1)-FIND(",",G579,FIND(",",G579)+1)-1)),ConditionValueTable!$A:$A,1,0)),ISERROR(VLOOKUP(TRIM(MID(G579,FIND(",",G579,FIND(",",G579,FIND(",",G579)+1)+1)+1,999)),ConditionValueTable!$A:$A,1,0))),"컨디션밸류없음",
  ""),
)))))</f>
        <v/>
      </c>
      <c r="I579" s="1">
        <v>-1</v>
      </c>
      <c r="O579" s="7" t="str">
        <f t="shared" ca="1" si="390"/>
        <v/>
      </c>
      <c r="Q579" s="1" t="s">
        <v>511</v>
      </c>
      <c r="S579" s="7">
        <f t="shared" ca="1" si="391"/>
        <v>6</v>
      </c>
      <c r="U579" s="1" t="s">
        <v>509</v>
      </c>
    </row>
    <row r="580" spans="1:23" x14ac:dyDescent="0.3">
      <c r="A580" s="1" t="str">
        <f t="shared" si="389"/>
        <v>LP_MoveSpeedUpOnKill_02</v>
      </c>
      <c r="B580" s="1" t="s">
        <v>507</v>
      </c>
      <c r="C580" s="1" t="str">
        <f>IF(ISERROR(VLOOKUP(B580,AffectorValueTable!$A:$A,1,0)),"어펙터밸류없음","")</f>
        <v/>
      </c>
      <c r="D580" s="1">
        <v>2</v>
      </c>
      <c r="E580" s="1" t="str">
        <f>VLOOKUP($B580,AffectorValueTable!$1:$1048576,MATCH(AffectorValueTable!$B$1,AffectorValueTable!$1:$1,0),0)</f>
        <v>CallAffectorValue</v>
      </c>
      <c r="H580" s="1" t="str">
        <f>IF(ISBLANK(G580),"",
IF(ISERROR(FIND(",",G580)),
  IF(ISERROR(VLOOKUP(G580,ConditionValueTable!$A:$A,1,0)),"컨디션밸류없음",
  ""),
IF(ISERROR(FIND(",",G580,FIND(",",G580)+1)),
  IF(OR(ISERROR(VLOOKUP(LEFT(G580,FIND(",",G580)-1),ConditionValueTable!$A:$A,1,0)),ISERROR(VLOOKUP(TRIM(MID(G580,FIND(",",G580)+1,999)),ConditionValueTable!$A:$A,1,0))),"컨디션밸류없음",
  ""),
IF(ISERROR(FIND(",",G580,FIND(",",G580,FIND(",",G580)+1)+1)),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+1,999)),ConditionValueTable!$A:$A,1,0))),"컨디션밸류없음",
  ""),
IF(ISERROR(FIND(",",G580,FIND(",",G580,FIND(",",G580,FIND(",",G580)+1)+1)+1)),
  IF(OR(ISERROR(VLOOKUP(LEFT(G580,FIND(",",G580)-1),ConditionValueTable!$A:$A,1,0)),ISERROR(VLOOKUP(TRIM(MID(G580,FIND(",",G580)+1,FIND(",",G580,FIND(",",G580)+1)-FIND(",",G580)-1)),ConditionValueTable!$A:$A,1,0)),ISERROR(VLOOKUP(TRIM(MID(G580,FIND(",",G580,FIND(",",G580)+1)+1,FIND(",",G580,FIND(",",G580,FIND(",",G580)+1)+1)-FIND(",",G580,FIND(",",G580)+1)-1)),ConditionValueTable!$A:$A,1,0)),ISERROR(VLOOKUP(TRIM(MID(G580,FIND(",",G580,FIND(",",G580,FIND(",",G580)+1)+1)+1,999)),ConditionValueTable!$A:$A,1,0))),"컨디션밸류없음",
  ""),
)))))</f>
        <v/>
      </c>
      <c r="I580" s="1">
        <v>-1</v>
      </c>
      <c r="O580" s="7" t="str">
        <f t="shared" ca="1" si="390"/>
        <v/>
      </c>
      <c r="Q580" s="1" t="s">
        <v>511</v>
      </c>
      <c r="S580" s="7">
        <f t="shared" ca="1" si="391"/>
        <v>6</v>
      </c>
      <c r="U580" s="1" t="s">
        <v>509</v>
      </c>
    </row>
    <row r="581" spans="1:23" x14ac:dyDescent="0.3">
      <c r="A581" s="1" t="str">
        <f t="shared" si="389"/>
        <v>LP_MoveSpeedUpOnKill_03</v>
      </c>
      <c r="B581" s="1" t="s">
        <v>507</v>
      </c>
      <c r="C581" s="1" t="str">
        <f>IF(ISERROR(VLOOKUP(B581,AffectorValueTable!$A:$A,1,0)),"어펙터밸류없음","")</f>
        <v/>
      </c>
      <c r="D581" s="1">
        <v>3</v>
      </c>
      <c r="E581" s="1" t="str">
        <f>VLOOKUP($B581,AffectorValueTable!$1:$1048576,MATCH(AffectorValueTable!$B$1,AffectorValueTable!$1:$1,0),0)</f>
        <v>CallAffectorValue</v>
      </c>
      <c r="H581" s="1" t="str">
        <f>IF(ISBLANK(G581),"",
IF(ISERROR(FIND(",",G581)),
  IF(ISERROR(VLOOKUP(G581,ConditionValueTable!$A:$A,1,0)),"컨디션밸류없음",
  ""),
IF(ISERROR(FIND(",",G581,FIND(",",G581)+1)),
  IF(OR(ISERROR(VLOOKUP(LEFT(G581,FIND(",",G581)-1),ConditionValueTable!$A:$A,1,0)),ISERROR(VLOOKUP(TRIM(MID(G581,FIND(",",G581)+1,999)),ConditionValueTable!$A:$A,1,0))),"컨디션밸류없음",
  ""),
IF(ISERROR(FIND(",",G581,FIND(",",G581,FIND(",",G581)+1)+1)),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+1,999)),ConditionValueTable!$A:$A,1,0))),"컨디션밸류없음",
  ""),
IF(ISERROR(FIND(",",G581,FIND(",",G581,FIND(",",G581,FIND(",",G581)+1)+1)+1)),
  IF(OR(ISERROR(VLOOKUP(LEFT(G581,FIND(",",G581)-1),ConditionValueTable!$A:$A,1,0)),ISERROR(VLOOKUP(TRIM(MID(G581,FIND(",",G581)+1,FIND(",",G581,FIND(",",G581)+1)-FIND(",",G581)-1)),ConditionValueTable!$A:$A,1,0)),ISERROR(VLOOKUP(TRIM(MID(G581,FIND(",",G581,FIND(",",G581)+1)+1,FIND(",",G581,FIND(",",G581,FIND(",",G581)+1)+1)-FIND(",",G581,FIND(",",G581)+1)-1)),ConditionValueTable!$A:$A,1,0)),ISERROR(VLOOKUP(TRIM(MID(G581,FIND(",",G581,FIND(",",G581,FIND(",",G581)+1)+1)+1,999)),ConditionValueTable!$A:$A,1,0))),"컨디션밸류없음",
  ""),
)))))</f>
        <v/>
      </c>
      <c r="I581" s="1">
        <v>-1</v>
      </c>
      <c r="O581" s="7" t="str">
        <f t="shared" ca="1" si="390"/>
        <v/>
      </c>
      <c r="Q581" s="1" t="s">
        <v>511</v>
      </c>
      <c r="S581" s="7">
        <f t="shared" ca="1" si="391"/>
        <v>6</v>
      </c>
      <c r="U581" s="1" t="s">
        <v>509</v>
      </c>
    </row>
    <row r="582" spans="1:23" x14ac:dyDescent="0.3">
      <c r="A582" s="1" t="str">
        <f t="shared" ref="A582:A584" si="392">B582&amp;"_"&amp;TEXT(D582,"00")</f>
        <v>LP_MoveSpeedUpOnKill_Move_01</v>
      </c>
      <c r="B582" s="1" t="s">
        <v>509</v>
      </c>
      <c r="C582" s="1" t="str">
        <f>IF(ISERROR(VLOOKUP(B582,AffectorValueTable!$A:$A,1,0)),"어펙터밸류없음","")</f>
        <v/>
      </c>
      <c r="D582" s="1">
        <v>1</v>
      </c>
      <c r="E582" s="1" t="str">
        <f>VLOOKUP($B582,AffectorValueTable!$1:$1048576,MATCH(AffectorValueTable!$B$1,AffectorValueTable!$1:$1,0),0)</f>
        <v>ChangeActorStatus</v>
      </c>
      <c r="H582" s="1" t="str">
        <f>IF(ISBLANK(G582),"",
IF(ISERROR(FIND(",",G582)),
  IF(ISERROR(VLOOKUP(G582,ConditionValueTable!$A:$A,1,0)),"컨디션밸류없음",
  ""),
IF(ISERROR(FIND(",",G582,FIND(",",G582)+1)),
  IF(OR(ISERROR(VLOOKUP(LEFT(G582,FIND(",",G582)-1),ConditionValueTable!$A:$A,1,0)),ISERROR(VLOOKUP(TRIM(MID(G582,FIND(",",G582)+1,999)),ConditionValueTable!$A:$A,1,0))),"컨디션밸류없음",
  ""),
IF(ISERROR(FIND(",",G582,FIND(",",G582,FIND(",",G582)+1)+1)),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+1,999)),ConditionValueTable!$A:$A,1,0))),"컨디션밸류없음",
  ""),
IF(ISERROR(FIND(",",G582,FIND(",",G582,FIND(",",G582,FIND(",",G582)+1)+1)+1)),
  IF(OR(ISERROR(VLOOKUP(LEFT(G582,FIND(",",G582)-1),ConditionValueTable!$A:$A,1,0)),ISERROR(VLOOKUP(TRIM(MID(G582,FIND(",",G582)+1,FIND(",",G582,FIND(",",G582)+1)-FIND(",",G582)-1)),ConditionValueTable!$A:$A,1,0)),ISERROR(VLOOKUP(TRIM(MID(G582,FIND(",",G582,FIND(",",G582)+1)+1,FIND(",",G582,FIND(",",G582,FIND(",",G582)+1)+1)-FIND(",",G582,FIND(",",G582)+1)-1)),ConditionValueTable!$A:$A,1,0)),ISERROR(VLOOKUP(TRIM(MID(G582,FIND(",",G582,FIND(",",G582,FIND(",",G582)+1)+1)+1,999)),ConditionValueTable!$A:$A,1,0))),"컨디션밸류없음",
  ""),
)))))</f>
        <v/>
      </c>
      <c r="I582" s="1">
        <v>1.6666666666666667</v>
      </c>
      <c r="J582" s="1">
        <v>0.8</v>
      </c>
      <c r="M582" s="1" t="s">
        <v>548</v>
      </c>
      <c r="O582" s="7">
        <f t="shared" ref="O582:O584" ca="1" si="393">IF(NOT(ISBLANK(N582)),N582,
IF(ISBLANK(M582),"",
VLOOKUP(M582,OFFSET(INDIRECT("$A:$B"),0,MATCH(M$1&amp;"_Verify",INDIRECT("$1:$1"),0)-1),2,0)
))</f>
        <v>5</v>
      </c>
      <c r="R582" s="1">
        <v>1</v>
      </c>
      <c r="S582" s="7">
        <f t="shared" ref="S582:S584" ca="1" si="394">IF(NOT(ISBLANK(R582)),R582,
IF(ISBLANK(Q582),"",
VLOOKUP(Q582,OFFSET(INDIRECT("$A:$B"),0,MATCH(Q$1&amp;"_Verify",INDIRECT("$1:$1"),0)-1),2,0)
))</f>
        <v>1</v>
      </c>
      <c r="W582" s="1" t="s">
        <v>361</v>
      </c>
    </row>
    <row r="583" spans="1:23" x14ac:dyDescent="0.3">
      <c r="A583" s="1" t="str">
        <f t="shared" si="392"/>
        <v>LP_MoveSpeedUpOnKill_Move_02</v>
      </c>
      <c r="B583" s="1" t="s">
        <v>509</v>
      </c>
      <c r="C583" s="1" t="str">
        <f>IF(ISERROR(VLOOKUP(B583,AffectorValueTable!$A:$A,1,0)),"어펙터밸류없음","")</f>
        <v/>
      </c>
      <c r="D583" s="1">
        <v>2</v>
      </c>
      <c r="E583" s="1" t="str">
        <f>VLOOKUP($B583,AffectorValueTable!$1:$1048576,MATCH(AffectorValueTable!$B$1,AffectorValueTable!$1:$1,0),0)</f>
        <v>ChangeActorStatus</v>
      </c>
      <c r="H583" s="1" t="str">
        <f>IF(ISBLANK(G583),"",
IF(ISERROR(FIND(",",G583)),
  IF(ISERROR(VLOOKUP(G583,ConditionValueTable!$A:$A,1,0)),"컨디션밸류없음",
  ""),
IF(ISERROR(FIND(",",G583,FIND(",",G583)+1)),
  IF(OR(ISERROR(VLOOKUP(LEFT(G583,FIND(",",G583)-1),ConditionValueTable!$A:$A,1,0)),ISERROR(VLOOKUP(TRIM(MID(G583,FIND(",",G583)+1,999)),ConditionValueTable!$A:$A,1,0))),"컨디션밸류없음",
  ""),
IF(ISERROR(FIND(",",G583,FIND(",",G583,FIND(",",G583)+1)+1)),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+1,999)),ConditionValueTable!$A:$A,1,0))),"컨디션밸류없음",
  ""),
IF(ISERROR(FIND(",",G583,FIND(",",G583,FIND(",",G583,FIND(",",G583)+1)+1)+1)),
  IF(OR(ISERROR(VLOOKUP(LEFT(G583,FIND(",",G583)-1),ConditionValueTable!$A:$A,1,0)),ISERROR(VLOOKUP(TRIM(MID(G583,FIND(",",G583)+1,FIND(",",G583,FIND(",",G583)+1)-FIND(",",G583)-1)),ConditionValueTable!$A:$A,1,0)),ISERROR(VLOOKUP(TRIM(MID(G583,FIND(",",G583,FIND(",",G583)+1)+1,FIND(",",G583,FIND(",",G583,FIND(",",G583)+1)+1)-FIND(",",G583,FIND(",",G583)+1)-1)),ConditionValueTable!$A:$A,1,0)),ISERROR(VLOOKUP(TRIM(MID(G583,FIND(",",G583,FIND(",",G583,FIND(",",G583)+1)+1)+1,999)),ConditionValueTable!$A:$A,1,0))),"컨디션밸류없음",
  ""),
)))))</f>
        <v/>
      </c>
      <c r="I583" s="1">
        <v>3.5000000000000004</v>
      </c>
      <c r="J583" s="1">
        <v>1.1199999999999999</v>
      </c>
      <c r="M583" s="1" t="s">
        <v>548</v>
      </c>
      <c r="O583" s="7">
        <f t="shared" ca="1" si="393"/>
        <v>5</v>
      </c>
      <c r="R583" s="1">
        <v>1</v>
      </c>
      <c r="S583" s="7">
        <f t="shared" ca="1" si="394"/>
        <v>1</v>
      </c>
      <c r="W583" s="1" t="s">
        <v>361</v>
      </c>
    </row>
    <row r="584" spans="1:23" x14ac:dyDescent="0.3">
      <c r="A584" s="1" t="str">
        <f t="shared" si="392"/>
        <v>LP_MoveSpeedUpOnKill_Move_03</v>
      </c>
      <c r="B584" s="1" t="s">
        <v>509</v>
      </c>
      <c r="C584" s="1" t="str">
        <f>IF(ISERROR(VLOOKUP(B584,AffectorValueTable!$A:$A,1,0)),"어펙터밸류없음","")</f>
        <v/>
      </c>
      <c r="D584" s="1">
        <v>3</v>
      </c>
      <c r="E584" s="1" t="str">
        <f>VLOOKUP($B584,AffectorValueTable!$1:$1048576,MATCH(AffectorValueTable!$B$1,AffectorValueTable!$1:$1,0),0)</f>
        <v>ChangeActorStatus</v>
      </c>
      <c r="H584" s="1" t="str">
        <f>IF(ISBLANK(G584),"",
IF(ISERROR(FIND(",",G584)),
  IF(ISERROR(VLOOKUP(G584,ConditionValueTable!$A:$A,1,0)),"컨디션밸류없음",
  ""),
IF(ISERROR(FIND(",",G584,FIND(",",G584)+1)),
  IF(OR(ISERROR(VLOOKUP(LEFT(G584,FIND(",",G584)-1),ConditionValueTable!$A:$A,1,0)),ISERROR(VLOOKUP(TRIM(MID(G584,FIND(",",G584)+1,999)),ConditionValueTable!$A:$A,1,0))),"컨디션밸류없음",
  ""),
IF(ISERROR(FIND(",",G584,FIND(",",G584,FIND(",",G584)+1)+1)),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+1,999)),ConditionValueTable!$A:$A,1,0))),"컨디션밸류없음",
  ""),
IF(ISERROR(FIND(",",G584,FIND(",",G584,FIND(",",G584,FIND(",",G584)+1)+1)+1)),
  IF(OR(ISERROR(VLOOKUP(LEFT(G584,FIND(",",G584)-1),ConditionValueTable!$A:$A,1,0)),ISERROR(VLOOKUP(TRIM(MID(G584,FIND(",",G584)+1,FIND(",",G584,FIND(",",G584)+1)-FIND(",",G584)-1)),ConditionValueTable!$A:$A,1,0)),ISERROR(VLOOKUP(TRIM(MID(G584,FIND(",",G584,FIND(",",G584)+1)+1,FIND(",",G584,FIND(",",G584,FIND(",",G584)+1)+1)-FIND(",",G584,FIND(",",G584)+1)-1)),ConditionValueTable!$A:$A,1,0)),ISERROR(VLOOKUP(TRIM(MID(G584,FIND(",",G584,FIND(",",G584,FIND(",",G584)+1)+1)+1,999)),ConditionValueTable!$A:$A,1,0))),"컨디션밸류없음",
  ""),
)))))</f>
        <v/>
      </c>
      <c r="I584" s="1">
        <v>5.5</v>
      </c>
      <c r="J584" s="1">
        <v>1.4000000000000001</v>
      </c>
      <c r="M584" s="1" t="s">
        <v>548</v>
      </c>
      <c r="O584" s="7">
        <f t="shared" ca="1" si="393"/>
        <v>5</v>
      </c>
      <c r="R584" s="1">
        <v>1</v>
      </c>
      <c r="S584" s="7">
        <f t="shared" ca="1" si="394"/>
        <v>1</v>
      </c>
      <c r="W584" s="1" t="s">
        <v>361</v>
      </c>
    </row>
    <row r="585" spans="1:23" x14ac:dyDescent="0.3">
      <c r="A585" s="1" t="str">
        <f t="shared" si="386"/>
        <v>LP_MineOnMove_01</v>
      </c>
      <c r="B585" s="1" t="s">
        <v>372</v>
      </c>
      <c r="C585" s="1" t="str">
        <f>IF(ISERROR(VLOOKUP(B585,AffectorValueTable!$A:$A,1,0)),"어펙터밸류없음","")</f>
        <v/>
      </c>
      <c r="D585" s="1">
        <v>1</v>
      </c>
      <c r="E585" s="1" t="str">
        <f>VLOOKUP($B585,AffectorValueTable!$1:$1048576,MATCH(AffectorValueTable!$B$1,AffectorValueTable!$1:$1,0),0)</f>
        <v>CreateHitObjectMoving</v>
      </c>
      <c r="H585" s="1" t="str">
        <f>IF(ISBLANK(G585),"",
IF(ISERROR(FIND(",",G585)),
  IF(ISERROR(VLOOKUP(G585,ConditionValueTable!$A:$A,1,0)),"컨디션밸류없음",
  ""),
IF(ISERROR(FIND(",",G585,FIND(",",G585)+1)),
  IF(OR(ISERROR(VLOOKUP(LEFT(G585,FIND(",",G585)-1),ConditionValueTable!$A:$A,1,0)),ISERROR(VLOOKUP(TRIM(MID(G585,FIND(",",G585)+1,999)),ConditionValueTable!$A:$A,1,0))),"컨디션밸류없음",
  ""),
IF(ISERROR(FIND(",",G585,FIND(",",G585,FIND(",",G585)+1)+1)),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+1,999)),ConditionValueTable!$A:$A,1,0))),"컨디션밸류없음",
  ""),
IF(ISERROR(FIND(",",G585,FIND(",",G585,FIND(",",G585,FIND(",",G585)+1)+1)+1)),
  IF(OR(ISERROR(VLOOKUP(LEFT(G585,FIND(",",G585)-1),ConditionValueTable!$A:$A,1,0)),ISERROR(VLOOKUP(TRIM(MID(G585,FIND(",",G585)+1,FIND(",",G585,FIND(",",G585)+1)-FIND(",",G585)-1)),ConditionValueTable!$A:$A,1,0)),ISERROR(VLOOKUP(TRIM(MID(G585,FIND(",",G585,FIND(",",G585)+1)+1,FIND(",",G585,FIND(",",G585,FIND(",",G585)+1)+1)-FIND(",",G585,FIND(",",G585)+1)-1)),ConditionValueTable!$A:$A,1,0)),ISERROR(VLOOKUP(TRIM(MID(G585,FIND(",",G585,FIND(",",G585,FIND(",",G585)+1)+1)+1,999)),ConditionValueTable!$A:$A,1,0))),"컨디션밸류없음",
  ""),
)))))</f>
        <v/>
      </c>
      <c r="I585" s="1">
        <v>-1</v>
      </c>
      <c r="J585" s="1">
        <v>5</v>
      </c>
      <c r="O585" s="7" t="str">
        <f t="shared" ca="1" si="387"/>
        <v/>
      </c>
      <c r="S585" s="7" t="str">
        <f t="shared" ca="1" si="388"/>
        <v/>
      </c>
      <c r="T585" s="1" t="s">
        <v>375</v>
      </c>
    </row>
    <row r="586" spans="1:23" x14ac:dyDescent="0.3">
      <c r="A586" s="1" t="str">
        <f t="shared" si="386"/>
        <v>LP_MineOnMove_02</v>
      </c>
      <c r="B586" s="1" t="s">
        <v>372</v>
      </c>
      <c r="C586" s="1" t="str">
        <f>IF(ISERROR(VLOOKUP(B586,AffectorValueTable!$A:$A,1,0)),"어펙터밸류없음","")</f>
        <v/>
      </c>
      <c r="D586" s="1">
        <v>2</v>
      </c>
      <c r="E586" s="1" t="str">
        <f>VLOOKUP($B586,AffectorValueTable!$1:$1048576,MATCH(AffectorValueTable!$B$1,AffectorValueTable!$1:$1,0),0)</f>
        <v>CreateHitObjectMoving</v>
      </c>
      <c r="H586" s="1" t="str">
        <f>IF(ISBLANK(G586),"",
IF(ISERROR(FIND(",",G586)),
  IF(ISERROR(VLOOKUP(G586,ConditionValueTable!$A:$A,1,0)),"컨디션밸류없음",
  ""),
IF(ISERROR(FIND(",",G586,FIND(",",G586)+1)),
  IF(OR(ISERROR(VLOOKUP(LEFT(G586,FIND(",",G586)-1),ConditionValueTable!$A:$A,1,0)),ISERROR(VLOOKUP(TRIM(MID(G586,FIND(",",G586)+1,999)),ConditionValueTable!$A:$A,1,0))),"컨디션밸류없음",
  ""),
IF(ISERROR(FIND(",",G586,FIND(",",G586,FIND(",",G586)+1)+1)),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+1,999)),ConditionValueTable!$A:$A,1,0))),"컨디션밸류없음",
  ""),
IF(ISERROR(FIND(",",G586,FIND(",",G586,FIND(",",G586,FIND(",",G586)+1)+1)+1)),
  IF(OR(ISERROR(VLOOKUP(LEFT(G586,FIND(",",G586)-1),ConditionValueTable!$A:$A,1,0)),ISERROR(VLOOKUP(TRIM(MID(G586,FIND(",",G586)+1,FIND(",",G586,FIND(",",G586)+1)-FIND(",",G586)-1)),ConditionValueTable!$A:$A,1,0)),ISERROR(VLOOKUP(TRIM(MID(G586,FIND(",",G586,FIND(",",G586)+1)+1,FIND(",",G586,FIND(",",G586,FIND(",",G586)+1)+1)-FIND(",",G586,FIND(",",G586)+1)-1)),ConditionValueTable!$A:$A,1,0)),ISERROR(VLOOKUP(TRIM(MID(G586,FIND(",",G586,FIND(",",G586,FIND(",",G586)+1)+1)+1,999)),ConditionValueTable!$A:$A,1,0))),"컨디션밸류없음",
  ""),
)))))</f>
        <v/>
      </c>
      <c r="I586" s="1">
        <v>-1</v>
      </c>
      <c r="J586" s="1">
        <v>5</v>
      </c>
      <c r="O586" s="7" t="str">
        <f t="shared" ca="1" si="387"/>
        <v/>
      </c>
      <c r="S586" s="7" t="str">
        <f t="shared" ca="1" si="388"/>
        <v/>
      </c>
      <c r="T586" s="1" t="s">
        <v>375</v>
      </c>
    </row>
    <row r="587" spans="1:23" x14ac:dyDescent="0.3">
      <c r="A587" s="1" t="str">
        <f t="shared" si="386"/>
        <v>LP_MineOnMove_03</v>
      </c>
      <c r="B587" s="1" t="s">
        <v>372</v>
      </c>
      <c r="C587" s="1" t="str">
        <f>IF(ISERROR(VLOOKUP(B587,AffectorValueTable!$A:$A,1,0)),"어펙터밸류없음","")</f>
        <v/>
      </c>
      <c r="D587" s="1">
        <v>3</v>
      </c>
      <c r="E587" s="1" t="str">
        <f>VLOOKUP($B587,AffectorValueTable!$1:$1048576,MATCH(AffectorValueTable!$B$1,AffectorValueTable!$1:$1,0),0)</f>
        <v>CreateHitObjectMoving</v>
      </c>
      <c r="H587" s="1" t="str">
        <f>IF(ISBLANK(G587),"",
IF(ISERROR(FIND(",",G587)),
  IF(ISERROR(VLOOKUP(G587,ConditionValueTable!$A:$A,1,0)),"컨디션밸류없음",
  ""),
IF(ISERROR(FIND(",",G587,FIND(",",G587)+1)),
  IF(OR(ISERROR(VLOOKUP(LEFT(G587,FIND(",",G587)-1),ConditionValueTable!$A:$A,1,0)),ISERROR(VLOOKUP(TRIM(MID(G587,FIND(",",G587)+1,999)),ConditionValueTable!$A:$A,1,0))),"컨디션밸류없음",
  ""),
IF(ISERROR(FIND(",",G587,FIND(",",G587,FIND(",",G587)+1)+1)),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+1,999)),ConditionValueTable!$A:$A,1,0))),"컨디션밸류없음",
  ""),
IF(ISERROR(FIND(",",G587,FIND(",",G587,FIND(",",G587,FIND(",",G587)+1)+1)+1)),
  IF(OR(ISERROR(VLOOKUP(LEFT(G587,FIND(",",G587)-1),ConditionValueTable!$A:$A,1,0)),ISERROR(VLOOKUP(TRIM(MID(G587,FIND(",",G587)+1,FIND(",",G587,FIND(",",G587)+1)-FIND(",",G587)-1)),ConditionValueTable!$A:$A,1,0)),ISERROR(VLOOKUP(TRIM(MID(G587,FIND(",",G587,FIND(",",G587)+1)+1,FIND(",",G587,FIND(",",G587,FIND(",",G587)+1)+1)-FIND(",",G587,FIND(",",G587)+1)-1)),ConditionValueTable!$A:$A,1,0)),ISERROR(VLOOKUP(TRIM(MID(G587,FIND(",",G587,FIND(",",G587,FIND(",",G587)+1)+1)+1,999)),ConditionValueTable!$A:$A,1,0))),"컨디션밸류없음",
  ""),
)))))</f>
        <v/>
      </c>
      <c r="I587" s="1">
        <v>-1</v>
      </c>
      <c r="J587" s="1">
        <v>5</v>
      </c>
      <c r="O587" s="7" t="str">
        <f t="shared" ca="1" si="387"/>
        <v/>
      </c>
      <c r="S587" s="7" t="str">
        <f t="shared" ca="1" si="388"/>
        <v/>
      </c>
      <c r="T587" s="1" t="s">
        <v>375</v>
      </c>
    </row>
    <row r="588" spans="1:23" x14ac:dyDescent="0.3">
      <c r="A588" s="1" t="str">
        <f t="shared" si="386"/>
        <v>LP_MineOnMove_Damage_01</v>
      </c>
      <c r="B588" s="1" t="s">
        <v>374</v>
      </c>
      <c r="C588" s="1" t="str">
        <f>IF(ISERROR(VLOOKUP(B588,AffectorValueTable!$A:$A,1,0)),"어펙터밸류없음","")</f>
        <v/>
      </c>
      <c r="D588" s="1">
        <v>1</v>
      </c>
      <c r="E588" s="1" t="str">
        <f>VLOOKUP($B588,AffectorValueTable!$1:$1048576,MATCH(AffectorValueTable!$B$1,AffectorValueTable!$1:$1,0),0)</f>
        <v>CollisionDamage</v>
      </c>
      <c r="H588" s="1" t="str">
        <f>IF(ISBLANK(G588),"",
IF(ISERROR(FIND(",",G588)),
  IF(ISERROR(VLOOKUP(G588,ConditionValueTable!$A:$A,1,0)),"컨디션밸류없음",
  ""),
IF(ISERROR(FIND(",",G588,FIND(",",G588)+1)),
  IF(OR(ISERROR(VLOOKUP(LEFT(G588,FIND(",",G588)-1),ConditionValueTable!$A:$A,1,0)),ISERROR(VLOOKUP(TRIM(MID(G588,FIND(",",G588)+1,999)),ConditionValueTable!$A:$A,1,0))),"컨디션밸류없음",
  ""),
IF(ISERROR(FIND(",",G588,FIND(",",G588,FIND(",",G588)+1)+1)),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+1,999)),ConditionValueTable!$A:$A,1,0))),"컨디션밸류없음",
  ""),
IF(ISERROR(FIND(",",G588,FIND(",",G588,FIND(",",G588,FIND(",",G588)+1)+1)+1)),
  IF(OR(ISERROR(VLOOKUP(LEFT(G588,FIND(",",G588)-1),ConditionValueTable!$A:$A,1,0)),ISERROR(VLOOKUP(TRIM(MID(G588,FIND(",",G588)+1,FIND(",",G588,FIND(",",G588)+1)-FIND(",",G588)-1)),ConditionValueTable!$A:$A,1,0)),ISERROR(VLOOKUP(TRIM(MID(G588,FIND(",",G588,FIND(",",G588)+1)+1,FIND(",",G588,FIND(",",G588,FIND(",",G588)+1)+1)-FIND(",",G588,FIND(",",G588)+1)-1)),ConditionValueTable!$A:$A,1,0)),ISERROR(VLOOKUP(TRIM(MID(G588,FIND(",",G588,FIND(",",G588,FIND(",",G588)+1)+1)+1,999)),ConditionValueTable!$A:$A,1,0))),"컨디션밸류없음",
  ""),
)))))</f>
        <v/>
      </c>
      <c r="I588" s="1">
        <v>1.7730496453900713</v>
      </c>
      <c r="O588" s="7" t="str">
        <f t="shared" ca="1" si="387"/>
        <v/>
      </c>
      <c r="P588" s="1">
        <v>1</v>
      </c>
      <c r="S588" s="7" t="str">
        <f t="shared" ca="1" si="388"/>
        <v/>
      </c>
    </row>
    <row r="589" spans="1:23" x14ac:dyDescent="0.3">
      <c r="A589" s="1" t="str">
        <f t="shared" si="386"/>
        <v>LP_MineOnMove_Damage_02</v>
      </c>
      <c r="B589" s="1" t="s">
        <v>374</v>
      </c>
      <c r="C589" s="1" t="str">
        <f>IF(ISERROR(VLOOKUP(B589,AffectorValueTable!$A:$A,1,0)),"어펙터밸류없음","")</f>
        <v/>
      </c>
      <c r="D589" s="1">
        <v>2</v>
      </c>
      <c r="E589" s="1" t="str">
        <f>VLOOKUP($B589,AffectorValueTable!$1:$1048576,MATCH(AffectorValueTable!$B$1,AffectorValueTable!$1:$1,0),0)</f>
        <v>CollisionDamage</v>
      </c>
      <c r="H589" s="1" t="str">
        <f>IF(ISBLANK(G589),"",
IF(ISERROR(FIND(",",G589)),
  IF(ISERROR(VLOOKUP(G589,ConditionValueTable!$A:$A,1,0)),"컨디션밸류없음",
  ""),
IF(ISERROR(FIND(",",G589,FIND(",",G589)+1)),
  IF(OR(ISERROR(VLOOKUP(LEFT(G589,FIND(",",G589)-1),ConditionValueTable!$A:$A,1,0)),ISERROR(VLOOKUP(TRIM(MID(G589,FIND(",",G589)+1,999)),ConditionValueTable!$A:$A,1,0))),"컨디션밸류없음",
  ""),
IF(ISERROR(FIND(",",G589,FIND(",",G589,FIND(",",G589)+1)+1)),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+1,999)),ConditionValueTable!$A:$A,1,0))),"컨디션밸류없음",
  ""),
IF(ISERROR(FIND(",",G589,FIND(",",G589,FIND(",",G589,FIND(",",G589)+1)+1)+1)),
  IF(OR(ISERROR(VLOOKUP(LEFT(G589,FIND(",",G589)-1),ConditionValueTable!$A:$A,1,0)),ISERROR(VLOOKUP(TRIM(MID(G589,FIND(",",G589)+1,FIND(",",G589,FIND(",",G589)+1)-FIND(",",G589)-1)),ConditionValueTable!$A:$A,1,0)),ISERROR(VLOOKUP(TRIM(MID(G589,FIND(",",G589,FIND(",",G589)+1)+1,FIND(",",G589,FIND(",",G589,FIND(",",G589)+1)+1)-FIND(",",G589,FIND(",",G589)+1)-1)),ConditionValueTable!$A:$A,1,0)),ISERROR(VLOOKUP(TRIM(MID(G589,FIND(",",G589,FIND(",",G589,FIND(",",G589)+1)+1)+1,999)),ConditionValueTable!$A:$A,1,0))),"컨디션밸류없음",
  ""),
)))))</f>
        <v/>
      </c>
      <c r="I589" s="1">
        <v>3.7234042553191498</v>
      </c>
      <c r="O589" s="7" t="str">
        <f t="shared" ca="1" si="387"/>
        <v/>
      </c>
      <c r="P589" s="1">
        <v>1</v>
      </c>
      <c r="S589" s="7" t="str">
        <f t="shared" ca="1" si="388"/>
        <v/>
      </c>
    </row>
    <row r="590" spans="1:23" x14ac:dyDescent="0.3">
      <c r="A590" s="1" t="str">
        <f t="shared" si="386"/>
        <v>LP_MineOnMove_Damage_03</v>
      </c>
      <c r="B590" s="1" t="s">
        <v>374</v>
      </c>
      <c r="C590" s="1" t="str">
        <f>IF(ISERROR(VLOOKUP(B590,AffectorValueTable!$A:$A,1,0)),"어펙터밸류없음","")</f>
        <v/>
      </c>
      <c r="D590" s="1">
        <v>3</v>
      </c>
      <c r="E590" s="1" t="str">
        <f>VLOOKUP($B590,AffectorValueTable!$1:$1048576,MATCH(AffectorValueTable!$B$1,AffectorValueTable!$1:$1,0),0)</f>
        <v>CollisionDamage</v>
      </c>
      <c r="H590" s="1" t="str">
        <f>IF(ISBLANK(G590),"",
IF(ISERROR(FIND(",",G590)),
  IF(ISERROR(VLOOKUP(G590,ConditionValueTable!$A:$A,1,0)),"컨디션밸류없음",
  ""),
IF(ISERROR(FIND(",",G590,FIND(",",G590)+1)),
  IF(OR(ISERROR(VLOOKUP(LEFT(G590,FIND(",",G590)-1),ConditionValueTable!$A:$A,1,0)),ISERROR(VLOOKUP(TRIM(MID(G590,FIND(",",G590)+1,999)),ConditionValueTable!$A:$A,1,0))),"컨디션밸류없음",
  ""),
IF(ISERROR(FIND(",",G590,FIND(",",G590,FIND(",",G590)+1)+1)),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+1,999)),ConditionValueTable!$A:$A,1,0))),"컨디션밸류없음",
  ""),
IF(ISERROR(FIND(",",G590,FIND(",",G590,FIND(",",G590,FIND(",",G590)+1)+1)+1)),
  IF(OR(ISERROR(VLOOKUP(LEFT(G590,FIND(",",G590)-1),ConditionValueTable!$A:$A,1,0)),ISERROR(VLOOKUP(TRIM(MID(G590,FIND(",",G590)+1,FIND(",",G590,FIND(",",G590)+1)-FIND(",",G590)-1)),ConditionValueTable!$A:$A,1,0)),ISERROR(VLOOKUP(TRIM(MID(G590,FIND(",",G590,FIND(",",G590)+1)+1,FIND(",",G590,FIND(",",G590,FIND(",",G590)+1)+1)-FIND(",",G590,FIND(",",G590)+1)-1)),ConditionValueTable!$A:$A,1,0)),ISERROR(VLOOKUP(TRIM(MID(G590,FIND(",",G590,FIND(",",G590,FIND(",",G590)+1)+1)+1,999)),ConditionValueTable!$A:$A,1,0))),"컨디션밸류없음",
  ""),
)))))</f>
        <v/>
      </c>
      <c r="I590" s="1">
        <v>5.8510638297872362</v>
      </c>
      <c r="O590" s="7" t="str">
        <f t="shared" ca="1" si="387"/>
        <v/>
      </c>
      <c r="P590" s="1">
        <v>1</v>
      </c>
      <c r="S590" s="7" t="str">
        <f t="shared" ca="1" si="388"/>
        <v/>
      </c>
    </row>
    <row r="591" spans="1:23" x14ac:dyDescent="0.3">
      <c r="A591" s="1" t="str">
        <f t="shared" ref="A591:A595" si="395">B591&amp;"_"&amp;TEXT(D591,"00")</f>
        <v>LP_SlowHitObject_01</v>
      </c>
      <c r="B591" s="1" t="s">
        <v>318</v>
      </c>
      <c r="C591" s="1" t="str">
        <f>IF(ISERROR(VLOOKUP(B591,AffectorValueTable!$A:$A,1,0)),"어펙터밸류없음","")</f>
        <v/>
      </c>
      <c r="D591" s="1">
        <v>1</v>
      </c>
      <c r="E591" s="1" t="str">
        <f>VLOOKUP($B591,AffectorValueTable!$1:$1048576,MATCH(AffectorValueTable!$B$1,AffectorValueTable!$1:$1,0),0)</f>
        <v>SlowHitObjectSpeed</v>
      </c>
      <c r="H591" s="1" t="str">
        <f>IF(ISBLANK(G591),"",
IF(ISERROR(FIND(",",G591)),
  IF(ISERROR(VLOOKUP(G591,ConditionValueTable!$A:$A,1,0)),"컨디션밸류없음",
  ""),
IF(ISERROR(FIND(",",G591,FIND(",",G591)+1)),
  IF(OR(ISERROR(VLOOKUP(LEFT(G591,FIND(",",G591)-1),ConditionValueTable!$A:$A,1,0)),ISERROR(VLOOKUP(TRIM(MID(G591,FIND(",",G591)+1,999)),ConditionValueTable!$A:$A,1,0))),"컨디션밸류없음",
  ""),
IF(ISERROR(FIND(",",G591,FIND(",",G591,FIND(",",G591)+1)+1)),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+1,999)),ConditionValueTable!$A:$A,1,0))),"컨디션밸류없음",
  ""),
IF(ISERROR(FIND(",",G591,FIND(",",G591,FIND(",",G591,FIND(",",G591)+1)+1)+1)),
  IF(OR(ISERROR(VLOOKUP(LEFT(G591,FIND(",",G591)-1),ConditionValueTable!$A:$A,1,0)),ISERROR(VLOOKUP(TRIM(MID(G591,FIND(",",G591)+1,FIND(",",G591,FIND(",",G591)+1)-FIND(",",G591)-1)),ConditionValueTable!$A:$A,1,0)),ISERROR(VLOOKUP(TRIM(MID(G591,FIND(",",G591,FIND(",",G591)+1)+1,FIND(",",G591,FIND(",",G591,FIND(",",G591)+1)+1)-FIND(",",G591,FIND(",",G591)+1)-1)),ConditionValueTable!$A:$A,1,0)),ISERROR(VLOOKUP(TRIM(MID(G591,FIND(",",G591,FIND(",",G591,FIND(",",G591)+1)+1)+1,999)),ConditionValueTable!$A:$A,1,0))),"컨디션밸류없음",
  ""),
)))))</f>
        <v/>
      </c>
      <c r="I591" s="1">
        <v>-1</v>
      </c>
      <c r="J591" s="1">
        <v>0.02</v>
      </c>
      <c r="O591" s="7" t="str">
        <f t="shared" ref="O591:O595" ca="1" si="396">IF(NOT(ISBLANK(N591)),N591,
IF(ISBLANK(M591),"",
VLOOKUP(M591,OFFSET(INDIRECT("$A:$B"),0,MATCH(M$1&amp;"_Verify",INDIRECT("$1:$1"),0)-1),2,0)
))</f>
        <v/>
      </c>
      <c r="S591" s="7" t="str">
        <f t="shared" ref="S591:S618" ca="1" si="397">IF(NOT(ISBLANK(R591)),R591,
IF(ISBLANK(Q591),"",
VLOOKUP(Q591,OFFSET(INDIRECT("$A:$B"),0,MATCH(Q$1&amp;"_Verify",INDIRECT("$1:$1"),0)-1),2,0)
))</f>
        <v/>
      </c>
    </row>
    <row r="592" spans="1:23" x14ac:dyDescent="0.3">
      <c r="A592" s="1" t="str">
        <f t="shared" si="395"/>
        <v>LP_SlowHitObject_02</v>
      </c>
      <c r="B592" s="1" t="s">
        <v>318</v>
      </c>
      <c r="C592" s="1" t="str">
        <f>IF(ISERROR(VLOOKUP(B592,AffectorValueTable!$A:$A,1,0)),"어펙터밸류없음","")</f>
        <v/>
      </c>
      <c r="D592" s="1">
        <v>2</v>
      </c>
      <c r="E592" s="1" t="str">
        <f>VLOOKUP($B592,AffectorValueTable!$1:$1048576,MATCH(AffectorValueTable!$B$1,AffectorValueTable!$1:$1,0),0)</f>
        <v>SlowHitObjectSpeed</v>
      </c>
      <c r="H592" s="1" t="str">
        <f>IF(ISBLANK(G592),"",
IF(ISERROR(FIND(",",G592)),
  IF(ISERROR(VLOOKUP(G592,ConditionValueTable!$A:$A,1,0)),"컨디션밸류없음",
  ""),
IF(ISERROR(FIND(",",G592,FIND(",",G592)+1)),
  IF(OR(ISERROR(VLOOKUP(LEFT(G592,FIND(",",G592)-1),ConditionValueTable!$A:$A,1,0)),ISERROR(VLOOKUP(TRIM(MID(G592,FIND(",",G592)+1,999)),ConditionValueTable!$A:$A,1,0))),"컨디션밸류없음",
  ""),
IF(ISERROR(FIND(",",G592,FIND(",",G592,FIND(",",G592)+1)+1)),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+1,999)),ConditionValueTable!$A:$A,1,0))),"컨디션밸류없음",
  ""),
IF(ISERROR(FIND(",",G592,FIND(",",G592,FIND(",",G592,FIND(",",G592)+1)+1)+1)),
  IF(OR(ISERROR(VLOOKUP(LEFT(G592,FIND(",",G592)-1),ConditionValueTable!$A:$A,1,0)),ISERROR(VLOOKUP(TRIM(MID(G592,FIND(",",G592)+1,FIND(",",G592,FIND(",",G592)+1)-FIND(",",G592)-1)),ConditionValueTable!$A:$A,1,0)),ISERROR(VLOOKUP(TRIM(MID(G592,FIND(",",G592,FIND(",",G592)+1)+1,FIND(",",G592,FIND(",",G592,FIND(",",G592)+1)+1)-FIND(",",G592,FIND(",",G592)+1)-1)),ConditionValueTable!$A:$A,1,0)),ISERROR(VLOOKUP(TRIM(MID(G592,FIND(",",G592,FIND(",",G592,FIND(",",G592)+1)+1)+1,999)),ConditionValueTable!$A:$A,1,0))),"컨디션밸류없음",
  ""),
)))))</f>
        <v/>
      </c>
      <c r="I592" s="1">
        <v>-1</v>
      </c>
      <c r="J592" s="1">
        <v>4.2000000000000003E-2</v>
      </c>
      <c r="O592" s="7" t="str">
        <f t="shared" ca="1" si="396"/>
        <v/>
      </c>
      <c r="S592" s="7" t="str">
        <f t="shared" ca="1" si="397"/>
        <v/>
      </c>
    </row>
    <row r="593" spans="1:23" x14ac:dyDescent="0.3">
      <c r="A593" s="1" t="str">
        <f t="shared" si="395"/>
        <v>LP_SlowHitObject_03</v>
      </c>
      <c r="B593" s="1" t="s">
        <v>318</v>
      </c>
      <c r="C593" s="1" t="str">
        <f>IF(ISERROR(VLOOKUP(B593,AffectorValueTable!$A:$A,1,0)),"어펙터밸류없음","")</f>
        <v/>
      </c>
      <c r="D593" s="1">
        <v>3</v>
      </c>
      <c r="E593" s="1" t="str">
        <f>VLOOKUP($B593,AffectorValueTable!$1:$1048576,MATCH(AffectorValueTable!$B$1,AffectorValueTable!$1:$1,0),0)</f>
        <v>SlowHitObjectSpeed</v>
      </c>
      <c r="H593" s="1" t="str">
        <f>IF(ISBLANK(G593),"",
IF(ISERROR(FIND(",",G593)),
  IF(ISERROR(VLOOKUP(G593,ConditionValueTable!$A:$A,1,0)),"컨디션밸류없음",
  ""),
IF(ISERROR(FIND(",",G593,FIND(",",G593)+1)),
  IF(OR(ISERROR(VLOOKUP(LEFT(G593,FIND(",",G593)-1),ConditionValueTable!$A:$A,1,0)),ISERROR(VLOOKUP(TRIM(MID(G593,FIND(",",G593)+1,999)),ConditionValueTable!$A:$A,1,0))),"컨디션밸류없음",
  ""),
IF(ISERROR(FIND(",",G593,FIND(",",G593,FIND(",",G593)+1)+1)),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+1,999)),ConditionValueTable!$A:$A,1,0))),"컨디션밸류없음",
  ""),
IF(ISERROR(FIND(",",G593,FIND(",",G593,FIND(",",G593,FIND(",",G593)+1)+1)+1)),
  IF(OR(ISERROR(VLOOKUP(LEFT(G593,FIND(",",G593)-1),ConditionValueTable!$A:$A,1,0)),ISERROR(VLOOKUP(TRIM(MID(G593,FIND(",",G593)+1,FIND(",",G593,FIND(",",G593)+1)-FIND(",",G593)-1)),ConditionValueTable!$A:$A,1,0)),ISERROR(VLOOKUP(TRIM(MID(G593,FIND(",",G593,FIND(",",G593)+1)+1,FIND(",",G593,FIND(",",G593,FIND(",",G593)+1)+1)-FIND(",",G593,FIND(",",G593)+1)-1)),ConditionValueTable!$A:$A,1,0)),ISERROR(VLOOKUP(TRIM(MID(G593,FIND(",",G593,FIND(",",G593,FIND(",",G593)+1)+1)+1,999)),ConditionValueTable!$A:$A,1,0))),"컨디션밸류없음",
  ""),
)))))</f>
        <v/>
      </c>
      <c r="I593" s="1">
        <v>-1</v>
      </c>
      <c r="J593" s="1">
        <v>6.6000000000000003E-2</v>
      </c>
      <c r="O593" s="7" t="str">
        <f t="shared" ca="1" si="396"/>
        <v/>
      </c>
      <c r="S593" s="7" t="str">
        <f t="shared" ca="1" si="397"/>
        <v/>
      </c>
    </row>
    <row r="594" spans="1:23" x14ac:dyDescent="0.3">
      <c r="A594" s="1" t="str">
        <f t="shared" si="395"/>
        <v>LP_SlowHitObject_04</v>
      </c>
      <c r="B594" s="1" t="s">
        <v>318</v>
      </c>
      <c r="C594" s="1" t="str">
        <f>IF(ISERROR(VLOOKUP(B594,AffectorValueTable!$A:$A,1,0)),"어펙터밸류없음","")</f>
        <v/>
      </c>
      <c r="D594" s="1">
        <v>4</v>
      </c>
      <c r="E594" s="1" t="str">
        <f>VLOOKUP($B594,AffectorValueTable!$1:$1048576,MATCH(AffectorValueTable!$B$1,AffectorValueTable!$1:$1,0),0)</f>
        <v>SlowHitObjectSpeed</v>
      </c>
      <c r="H594" s="1" t="str">
        <f>IF(ISBLANK(G594),"",
IF(ISERROR(FIND(",",G594)),
  IF(ISERROR(VLOOKUP(G594,ConditionValueTable!$A:$A,1,0)),"컨디션밸류없음",
  ""),
IF(ISERROR(FIND(",",G594,FIND(",",G594)+1)),
  IF(OR(ISERROR(VLOOKUP(LEFT(G594,FIND(",",G594)-1),ConditionValueTable!$A:$A,1,0)),ISERROR(VLOOKUP(TRIM(MID(G594,FIND(",",G594)+1,999)),ConditionValueTable!$A:$A,1,0))),"컨디션밸류없음",
  ""),
IF(ISERROR(FIND(",",G594,FIND(",",G594,FIND(",",G594)+1)+1)),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+1,999)),ConditionValueTable!$A:$A,1,0))),"컨디션밸류없음",
  ""),
IF(ISERROR(FIND(",",G594,FIND(",",G594,FIND(",",G594,FIND(",",G594)+1)+1)+1)),
  IF(OR(ISERROR(VLOOKUP(LEFT(G594,FIND(",",G594)-1),ConditionValueTable!$A:$A,1,0)),ISERROR(VLOOKUP(TRIM(MID(G594,FIND(",",G594)+1,FIND(",",G594,FIND(",",G594)+1)-FIND(",",G594)-1)),ConditionValueTable!$A:$A,1,0)),ISERROR(VLOOKUP(TRIM(MID(G594,FIND(",",G594,FIND(",",G594)+1)+1,FIND(",",G594,FIND(",",G594,FIND(",",G594)+1)+1)-FIND(",",G594,FIND(",",G594)+1)-1)),ConditionValueTable!$A:$A,1,0)),ISERROR(VLOOKUP(TRIM(MID(G594,FIND(",",G594,FIND(",",G594,FIND(",",G594)+1)+1)+1,999)),ConditionValueTable!$A:$A,1,0))),"컨디션밸류없음",
  ""),
)))))</f>
        <v/>
      </c>
      <c r="I594" s="1">
        <v>-1</v>
      </c>
      <c r="J594" s="1">
        <v>9.1999999999999998E-2</v>
      </c>
      <c r="O594" s="7" t="str">
        <f t="shared" ca="1" si="396"/>
        <v/>
      </c>
      <c r="S594" s="7" t="str">
        <f t="shared" ca="1" si="397"/>
        <v/>
      </c>
    </row>
    <row r="595" spans="1:23" x14ac:dyDescent="0.3">
      <c r="A595" s="1" t="str">
        <f t="shared" si="395"/>
        <v>LP_SlowHitObject_05</v>
      </c>
      <c r="B595" s="1" t="s">
        <v>318</v>
      </c>
      <c r="C595" s="1" t="str">
        <f>IF(ISERROR(VLOOKUP(B595,AffectorValueTable!$A:$A,1,0)),"어펙터밸류없음","")</f>
        <v/>
      </c>
      <c r="D595" s="1">
        <v>5</v>
      </c>
      <c r="E595" s="1" t="str">
        <f>VLOOKUP($B595,AffectorValueTable!$1:$1048576,MATCH(AffectorValueTable!$B$1,AffectorValueTable!$1:$1,0),0)</f>
        <v>SlowHitObjectSpeed</v>
      </c>
      <c r="H595" s="1" t="str">
        <f>IF(ISBLANK(G595),"",
IF(ISERROR(FIND(",",G595)),
  IF(ISERROR(VLOOKUP(G595,ConditionValueTable!$A:$A,1,0)),"컨디션밸류없음",
  ""),
IF(ISERROR(FIND(",",G595,FIND(",",G595)+1)),
  IF(OR(ISERROR(VLOOKUP(LEFT(G595,FIND(",",G595)-1),ConditionValueTable!$A:$A,1,0)),ISERROR(VLOOKUP(TRIM(MID(G595,FIND(",",G595)+1,999)),ConditionValueTable!$A:$A,1,0))),"컨디션밸류없음",
  ""),
IF(ISERROR(FIND(",",G595,FIND(",",G595,FIND(",",G595)+1)+1)),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+1,999)),ConditionValueTable!$A:$A,1,0))),"컨디션밸류없음",
  ""),
IF(ISERROR(FIND(",",G595,FIND(",",G595,FIND(",",G595,FIND(",",G595)+1)+1)+1)),
  IF(OR(ISERROR(VLOOKUP(LEFT(G595,FIND(",",G595)-1),ConditionValueTable!$A:$A,1,0)),ISERROR(VLOOKUP(TRIM(MID(G595,FIND(",",G595)+1,FIND(",",G595,FIND(",",G595)+1)-FIND(",",G595)-1)),ConditionValueTable!$A:$A,1,0)),ISERROR(VLOOKUP(TRIM(MID(G595,FIND(",",G595,FIND(",",G595)+1)+1,FIND(",",G595,FIND(",",G595,FIND(",",G595)+1)+1)-FIND(",",G595,FIND(",",G595)+1)-1)),ConditionValueTable!$A:$A,1,0)),ISERROR(VLOOKUP(TRIM(MID(G595,FIND(",",G595,FIND(",",G595,FIND(",",G595)+1)+1)+1,999)),ConditionValueTable!$A:$A,1,0))),"컨디션밸류없음",
  ""),
)))))</f>
        <v/>
      </c>
      <c r="I595" s="1">
        <v>-1</v>
      </c>
      <c r="J595" s="1">
        <v>0.12</v>
      </c>
      <c r="O595" s="7" t="str">
        <f t="shared" ca="1" si="396"/>
        <v/>
      </c>
      <c r="S595" s="7" t="str">
        <f t="shared" ca="1" si="397"/>
        <v/>
      </c>
    </row>
    <row r="596" spans="1:23" x14ac:dyDescent="0.3">
      <c r="A596" s="1" t="str">
        <f t="shared" ref="A596:A600" si="398">B596&amp;"_"&amp;TEXT(D596,"00")</f>
        <v>LP_SlowHitObjectBetter_01</v>
      </c>
      <c r="B596" s="1" t="s">
        <v>512</v>
      </c>
      <c r="C596" s="1" t="str">
        <f>IF(ISERROR(VLOOKUP(B596,AffectorValueTable!$A:$A,1,0)),"어펙터밸류없음","")</f>
        <v/>
      </c>
      <c r="D596" s="1">
        <v>1</v>
      </c>
      <c r="E596" s="1" t="str">
        <f>VLOOKUP($B596,AffectorValueTable!$1:$1048576,MATCH(AffectorValueTable!$B$1,AffectorValueTable!$1:$1,0),0)</f>
        <v>SlowHitObjectSpeed</v>
      </c>
      <c r="H596" s="1" t="str">
        <f>IF(ISBLANK(G596),"",
IF(ISERROR(FIND(",",G596)),
  IF(ISERROR(VLOOKUP(G596,ConditionValueTable!$A:$A,1,0)),"컨디션밸류없음",
  ""),
IF(ISERROR(FIND(",",G596,FIND(",",G596)+1)),
  IF(OR(ISERROR(VLOOKUP(LEFT(G596,FIND(",",G596)-1),ConditionValueTable!$A:$A,1,0)),ISERROR(VLOOKUP(TRIM(MID(G596,FIND(",",G596)+1,999)),ConditionValueTable!$A:$A,1,0))),"컨디션밸류없음",
  ""),
IF(ISERROR(FIND(",",G596,FIND(",",G596,FIND(",",G596)+1)+1)),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+1,999)),ConditionValueTable!$A:$A,1,0))),"컨디션밸류없음",
  ""),
IF(ISERROR(FIND(",",G596,FIND(",",G596,FIND(",",G596,FIND(",",G596)+1)+1)+1)),
  IF(OR(ISERROR(VLOOKUP(LEFT(G596,FIND(",",G596)-1),ConditionValueTable!$A:$A,1,0)),ISERROR(VLOOKUP(TRIM(MID(G596,FIND(",",G596)+1,FIND(",",G596,FIND(",",G596)+1)-FIND(",",G596)-1)),ConditionValueTable!$A:$A,1,0)),ISERROR(VLOOKUP(TRIM(MID(G596,FIND(",",G596,FIND(",",G596)+1)+1,FIND(",",G596,FIND(",",G596,FIND(",",G596)+1)+1)-FIND(",",G596,FIND(",",G596)+1)-1)),ConditionValueTable!$A:$A,1,0)),ISERROR(VLOOKUP(TRIM(MID(G596,FIND(",",G596,FIND(",",G596,FIND(",",G596)+1)+1)+1,999)),ConditionValueTable!$A:$A,1,0))),"컨디션밸류없음",
  ""),
)))))</f>
        <v/>
      </c>
      <c r="I596" s="1">
        <v>-1</v>
      </c>
      <c r="J596" s="1">
        <f t="shared" ref="J596:J600" si="399">J591*5/3</f>
        <v>3.3333333333333333E-2</v>
      </c>
      <c r="O596" s="7" t="str">
        <f t="shared" ref="O596:O600" ca="1" si="400">IF(NOT(ISBLANK(N596)),N596,
IF(ISBLANK(M596),"",
VLOOKUP(M596,OFFSET(INDIRECT("$A:$B"),0,MATCH(M$1&amp;"_Verify",INDIRECT("$1:$1"),0)-1),2,0)
))</f>
        <v/>
      </c>
      <c r="S596" s="7" t="str">
        <f t="shared" ref="S596:S600" ca="1" si="401">IF(NOT(ISBLANK(R596)),R596,
IF(ISBLANK(Q596),"",
VLOOKUP(Q596,OFFSET(INDIRECT("$A:$B"),0,MATCH(Q$1&amp;"_Verify",INDIRECT("$1:$1"),0)-1),2,0)
))</f>
        <v/>
      </c>
    </row>
    <row r="597" spans="1:23" x14ac:dyDescent="0.3">
      <c r="A597" s="1" t="str">
        <f t="shared" si="398"/>
        <v>LP_SlowHitObjectBetter_02</v>
      </c>
      <c r="B597" s="1" t="s">
        <v>512</v>
      </c>
      <c r="C597" s="1" t="str">
        <f>IF(ISERROR(VLOOKUP(B597,AffectorValueTable!$A:$A,1,0)),"어펙터밸류없음","")</f>
        <v/>
      </c>
      <c r="D597" s="1">
        <v>2</v>
      </c>
      <c r="E597" s="1" t="str">
        <f>VLOOKUP($B597,AffectorValueTable!$1:$1048576,MATCH(AffectorValueTable!$B$1,AffectorValueTable!$1:$1,0),0)</f>
        <v>SlowHitObjectSpeed</v>
      </c>
      <c r="H597" s="1" t="str">
        <f>IF(ISBLANK(G597),"",
IF(ISERROR(FIND(",",G597)),
  IF(ISERROR(VLOOKUP(G597,ConditionValueTable!$A:$A,1,0)),"컨디션밸류없음",
  ""),
IF(ISERROR(FIND(",",G597,FIND(",",G597)+1)),
  IF(OR(ISERROR(VLOOKUP(LEFT(G597,FIND(",",G597)-1),ConditionValueTable!$A:$A,1,0)),ISERROR(VLOOKUP(TRIM(MID(G597,FIND(",",G597)+1,999)),ConditionValueTable!$A:$A,1,0))),"컨디션밸류없음",
  ""),
IF(ISERROR(FIND(",",G597,FIND(",",G597,FIND(",",G597)+1)+1)),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+1,999)),ConditionValueTable!$A:$A,1,0))),"컨디션밸류없음",
  ""),
IF(ISERROR(FIND(",",G597,FIND(",",G597,FIND(",",G597,FIND(",",G597)+1)+1)+1)),
  IF(OR(ISERROR(VLOOKUP(LEFT(G597,FIND(",",G597)-1),ConditionValueTable!$A:$A,1,0)),ISERROR(VLOOKUP(TRIM(MID(G597,FIND(",",G597)+1,FIND(",",G597,FIND(",",G597)+1)-FIND(",",G597)-1)),ConditionValueTable!$A:$A,1,0)),ISERROR(VLOOKUP(TRIM(MID(G597,FIND(",",G597,FIND(",",G597)+1)+1,FIND(",",G597,FIND(",",G597,FIND(",",G597)+1)+1)-FIND(",",G597,FIND(",",G597)+1)-1)),ConditionValueTable!$A:$A,1,0)),ISERROR(VLOOKUP(TRIM(MID(G597,FIND(",",G597,FIND(",",G597,FIND(",",G597)+1)+1)+1,999)),ConditionValueTable!$A:$A,1,0))),"컨디션밸류없음",
  ""),
)))))</f>
        <v/>
      </c>
      <c r="I597" s="1">
        <v>-1</v>
      </c>
      <c r="J597" s="1">
        <f t="shared" si="399"/>
        <v>7.0000000000000007E-2</v>
      </c>
      <c r="O597" s="7" t="str">
        <f t="shared" ca="1" si="400"/>
        <v/>
      </c>
      <c r="S597" s="7" t="str">
        <f t="shared" ca="1" si="401"/>
        <v/>
      </c>
    </row>
    <row r="598" spans="1:23" x14ac:dyDescent="0.3">
      <c r="A598" s="1" t="str">
        <f t="shared" si="398"/>
        <v>LP_SlowHitObjectBetter_03</v>
      </c>
      <c r="B598" s="1" t="s">
        <v>512</v>
      </c>
      <c r="C598" s="1" t="str">
        <f>IF(ISERROR(VLOOKUP(B598,AffectorValueTable!$A:$A,1,0)),"어펙터밸류없음","")</f>
        <v/>
      </c>
      <c r="D598" s="1">
        <v>3</v>
      </c>
      <c r="E598" s="1" t="str">
        <f>VLOOKUP($B598,AffectorValueTable!$1:$1048576,MATCH(AffectorValueTable!$B$1,AffectorValueTable!$1:$1,0),0)</f>
        <v>SlowHitObjectSpeed</v>
      </c>
      <c r="H598" s="1" t="str">
        <f>IF(ISBLANK(G598),"",
IF(ISERROR(FIND(",",G598)),
  IF(ISERROR(VLOOKUP(G598,ConditionValueTable!$A:$A,1,0)),"컨디션밸류없음",
  ""),
IF(ISERROR(FIND(",",G598,FIND(",",G598)+1)),
  IF(OR(ISERROR(VLOOKUP(LEFT(G598,FIND(",",G598)-1),ConditionValueTable!$A:$A,1,0)),ISERROR(VLOOKUP(TRIM(MID(G598,FIND(",",G598)+1,999)),ConditionValueTable!$A:$A,1,0))),"컨디션밸류없음",
  ""),
IF(ISERROR(FIND(",",G598,FIND(",",G598,FIND(",",G598)+1)+1)),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+1,999)),ConditionValueTable!$A:$A,1,0))),"컨디션밸류없음",
  ""),
IF(ISERROR(FIND(",",G598,FIND(",",G598,FIND(",",G598,FIND(",",G598)+1)+1)+1)),
  IF(OR(ISERROR(VLOOKUP(LEFT(G598,FIND(",",G598)-1),ConditionValueTable!$A:$A,1,0)),ISERROR(VLOOKUP(TRIM(MID(G598,FIND(",",G598)+1,FIND(",",G598,FIND(",",G598)+1)-FIND(",",G598)-1)),ConditionValueTable!$A:$A,1,0)),ISERROR(VLOOKUP(TRIM(MID(G598,FIND(",",G598,FIND(",",G598)+1)+1,FIND(",",G598,FIND(",",G598,FIND(",",G598)+1)+1)-FIND(",",G598,FIND(",",G598)+1)-1)),ConditionValueTable!$A:$A,1,0)),ISERROR(VLOOKUP(TRIM(MID(G598,FIND(",",G598,FIND(",",G598,FIND(",",G598)+1)+1)+1,999)),ConditionValueTable!$A:$A,1,0))),"컨디션밸류없음",
  ""),
)))))</f>
        <v/>
      </c>
      <c r="I598" s="1">
        <v>-1</v>
      </c>
      <c r="J598" s="1">
        <f t="shared" si="399"/>
        <v>0.11</v>
      </c>
      <c r="O598" s="7" t="str">
        <f t="shared" ca="1" si="400"/>
        <v/>
      </c>
      <c r="S598" s="7" t="str">
        <f t="shared" ca="1" si="401"/>
        <v/>
      </c>
    </row>
    <row r="599" spans="1:23" x14ac:dyDescent="0.3">
      <c r="A599" s="1" t="str">
        <f t="shared" si="398"/>
        <v>LP_SlowHitObjectBetter_04</v>
      </c>
      <c r="B599" s="1" t="s">
        <v>512</v>
      </c>
      <c r="C599" s="1" t="str">
        <f>IF(ISERROR(VLOOKUP(B599,AffectorValueTable!$A:$A,1,0)),"어펙터밸류없음","")</f>
        <v/>
      </c>
      <c r="D599" s="1">
        <v>4</v>
      </c>
      <c r="E599" s="1" t="str">
        <f>VLOOKUP($B599,AffectorValueTable!$1:$1048576,MATCH(AffectorValueTable!$B$1,AffectorValueTable!$1:$1,0),0)</f>
        <v>SlowHitObjectSpeed</v>
      </c>
      <c r="H599" s="1" t="str">
        <f>IF(ISBLANK(G599),"",
IF(ISERROR(FIND(",",G599)),
  IF(ISERROR(VLOOKUP(G599,ConditionValueTable!$A:$A,1,0)),"컨디션밸류없음",
  ""),
IF(ISERROR(FIND(",",G599,FIND(",",G599)+1)),
  IF(OR(ISERROR(VLOOKUP(LEFT(G599,FIND(",",G599)-1),ConditionValueTable!$A:$A,1,0)),ISERROR(VLOOKUP(TRIM(MID(G599,FIND(",",G599)+1,999)),ConditionValueTable!$A:$A,1,0))),"컨디션밸류없음",
  ""),
IF(ISERROR(FIND(",",G599,FIND(",",G599,FIND(",",G599)+1)+1)),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+1,999)),ConditionValueTable!$A:$A,1,0))),"컨디션밸류없음",
  ""),
IF(ISERROR(FIND(",",G599,FIND(",",G599,FIND(",",G599,FIND(",",G599)+1)+1)+1)),
  IF(OR(ISERROR(VLOOKUP(LEFT(G599,FIND(",",G599)-1),ConditionValueTable!$A:$A,1,0)),ISERROR(VLOOKUP(TRIM(MID(G599,FIND(",",G599)+1,FIND(",",G599,FIND(",",G599)+1)-FIND(",",G599)-1)),ConditionValueTable!$A:$A,1,0)),ISERROR(VLOOKUP(TRIM(MID(G599,FIND(",",G599,FIND(",",G599)+1)+1,FIND(",",G599,FIND(",",G599,FIND(",",G599)+1)+1)-FIND(",",G599,FIND(",",G599)+1)-1)),ConditionValueTable!$A:$A,1,0)),ISERROR(VLOOKUP(TRIM(MID(G599,FIND(",",G599,FIND(",",G599,FIND(",",G599)+1)+1)+1,999)),ConditionValueTable!$A:$A,1,0))),"컨디션밸류없음",
  ""),
)))))</f>
        <v/>
      </c>
      <c r="I599" s="1">
        <v>-1</v>
      </c>
      <c r="J599" s="1">
        <f t="shared" si="399"/>
        <v>0.15333333333333332</v>
      </c>
      <c r="O599" s="7" t="str">
        <f t="shared" ca="1" si="400"/>
        <v/>
      </c>
      <c r="S599" s="7" t="str">
        <f t="shared" ca="1" si="401"/>
        <v/>
      </c>
    </row>
    <row r="600" spans="1:23" x14ac:dyDescent="0.3">
      <c r="A600" s="1" t="str">
        <f t="shared" si="398"/>
        <v>LP_SlowHitObjectBetter_05</v>
      </c>
      <c r="B600" s="1" t="s">
        <v>512</v>
      </c>
      <c r="C600" s="1" t="str">
        <f>IF(ISERROR(VLOOKUP(B600,AffectorValueTable!$A:$A,1,0)),"어펙터밸류없음","")</f>
        <v/>
      </c>
      <c r="D600" s="1">
        <v>5</v>
      </c>
      <c r="E600" s="1" t="str">
        <f>VLOOKUP($B600,AffectorValueTable!$1:$1048576,MATCH(AffectorValueTable!$B$1,AffectorValueTable!$1:$1,0),0)</f>
        <v>SlowHitObjectSpeed</v>
      </c>
      <c r="H600" s="1" t="str">
        <f>IF(ISBLANK(G600),"",
IF(ISERROR(FIND(",",G600)),
  IF(ISERROR(VLOOKUP(G600,ConditionValueTable!$A:$A,1,0)),"컨디션밸류없음",
  ""),
IF(ISERROR(FIND(",",G600,FIND(",",G600)+1)),
  IF(OR(ISERROR(VLOOKUP(LEFT(G600,FIND(",",G600)-1),ConditionValueTable!$A:$A,1,0)),ISERROR(VLOOKUP(TRIM(MID(G600,FIND(",",G600)+1,999)),ConditionValueTable!$A:$A,1,0))),"컨디션밸류없음",
  ""),
IF(ISERROR(FIND(",",G600,FIND(",",G600,FIND(",",G600)+1)+1)),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+1,999)),ConditionValueTable!$A:$A,1,0))),"컨디션밸류없음",
  ""),
IF(ISERROR(FIND(",",G600,FIND(",",G600,FIND(",",G600,FIND(",",G600)+1)+1)+1)),
  IF(OR(ISERROR(VLOOKUP(LEFT(G600,FIND(",",G600)-1),ConditionValueTable!$A:$A,1,0)),ISERROR(VLOOKUP(TRIM(MID(G600,FIND(",",G600)+1,FIND(",",G600,FIND(",",G600)+1)-FIND(",",G600)-1)),ConditionValueTable!$A:$A,1,0)),ISERROR(VLOOKUP(TRIM(MID(G600,FIND(",",G600,FIND(",",G600)+1)+1,FIND(",",G600,FIND(",",G600,FIND(",",G600)+1)+1)-FIND(",",G600,FIND(",",G600)+1)-1)),ConditionValueTable!$A:$A,1,0)),ISERROR(VLOOKUP(TRIM(MID(G600,FIND(",",G600,FIND(",",G600,FIND(",",G600)+1)+1)+1,999)),ConditionValueTable!$A:$A,1,0))),"컨디션밸류없음",
  ""),
)))))</f>
        <v/>
      </c>
      <c r="I600" s="1">
        <v>-1</v>
      </c>
      <c r="J600" s="1">
        <f t="shared" si="399"/>
        <v>0.19999999999999998</v>
      </c>
      <c r="O600" s="7" t="str">
        <f t="shared" ca="1" si="400"/>
        <v/>
      </c>
      <c r="S600" s="7" t="str">
        <f t="shared" ca="1" si="401"/>
        <v/>
      </c>
    </row>
    <row r="601" spans="1:23" x14ac:dyDescent="0.3">
      <c r="A601" s="1" t="str">
        <f t="shared" ref="A601:A603" si="402">B601&amp;"_"&amp;TEXT(D601,"00")</f>
        <v>LP_Paralyze_01</v>
      </c>
      <c r="B601" s="1" t="s">
        <v>329</v>
      </c>
      <c r="C601" s="1" t="str">
        <f>IF(ISERROR(VLOOKUP(B601,AffectorValueTable!$A:$A,1,0)),"어펙터밸류없음","")</f>
        <v/>
      </c>
      <c r="D601" s="1">
        <v>1</v>
      </c>
      <c r="E601" s="1" t="str">
        <f>VLOOKUP($B601,AffectorValueTable!$1:$1048576,MATCH(AffectorValueTable!$B$1,AffectorValueTable!$1:$1,0),0)</f>
        <v>CertainHpHitObject</v>
      </c>
      <c r="H601" s="1" t="str">
        <f>IF(ISBLANK(G601),"",
IF(ISERROR(FIND(",",G601)),
  IF(ISERROR(VLOOKUP(G601,ConditionValueTable!$A:$A,1,0)),"컨디션밸류없음",
  ""),
IF(ISERROR(FIND(",",G601,FIND(",",G601)+1)),
  IF(OR(ISERROR(VLOOKUP(LEFT(G601,FIND(",",G601)-1),ConditionValueTable!$A:$A,1,0)),ISERROR(VLOOKUP(TRIM(MID(G601,FIND(",",G601)+1,999)),ConditionValueTable!$A:$A,1,0))),"컨디션밸류없음",
  ""),
IF(ISERROR(FIND(",",G601,FIND(",",G601,FIND(",",G601)+1)+1)),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+1,999)),ConditionValueTable!$A:$A,1,0))),"컨디션밸류없음",
  ""),
IF(ISERROR(FIND(",",G601,FIND(",",G601,FIND(",",G601,FIND(",",G601)+1)+1)+1)),
  IF(OR(ISERROR(VLOOKUP(LEFT(G601,FIND(",",G601)-1),ConditionValueTable!$A:$A,1,0)),ISERROR(VLOOKUP(TRIM(MID(G601,FIND(",",G601)+1,FIND(",",G601,FIND(",",G601)+1)-FIND(",",G601)-1)),ConditionValueTable!$A:$A,1,0)),ISERROR(VLOOKUP(TRIM(MID(G601,FIND(",",G601,FIND(",",G601)+1)+1,FIND(",",G601,FIND(",",G601,FIND(",",G601)+1)+1)-FIND(",",G601,FIND(",",G601)+1)-1)),ConditionValueTable!$A:$A,1,0)),ISERROR(VLOOKUP(TRIM(MID(G601,FIND(",",G601,FIND(",",G601,FIND(",",G601)+1)+1)+1,999)),ConditionValueTable!$A:$A,1,0))),"컨디션밸류없음",
  ""),
)))))</f>
        <v/>
      </c>
      <c r="J601" s="1">
        <v>0.33</v>
      </c>
      <c r="O601" s="7" t="str">
        <f t="shared" ref="O601:O603" ca="1" si="403">IF(NOT(ISBLANK(N601)),N601,
IF(ISBLANK(M601),"",
VLOOKUP(M601,OFFSET(INDIRECT("$A:$B"),0,MATCH(M$1&amp;"_Verify",INDIRECT("$1:$1"),0)-1),2,0)
))</f>
        <v/>
      </c>
      <c r="P601" s="1">
        <v>1</v>
      </c>
      <c r="S601" s="7" t="str">
        <f t="shared" ca="1" si="397"/>
        <v/>
      </c>
      <c r="U601" s="1" t="s">
        <v>330</v>
      </c>
      <c r="V601" s="1">
        <v>0.7</v>
      </c>
      <c r="W601" s="1" t="s">
        <v>426</v>
      </c>
    </row>
    <row r="602" spans="1:23" x14ac:dyDescent="0.3">
      <c r="A602" s="1" t="str">
        <f t="shared" si="402"/>
        <v>LP_Paralyze_02</v>
      </c>
      <c r="B602" s="1" t="s">
        <v>329</v>
      </c>
      <c r="C602" s="1" t="str">
        <f>IF(ISERROR(VLOOKUP(B602,AffectorValueTable!$A:$A,1,0)),"어펙터밸류없음","")</f>
        <v/>
      </c>
      <c r="D602" s="1">
        <v>2</v>
      </c>
      <c r="E602" s="1" t="str">
        <f>VLOOKUP($B602,AffectorValueTable!$1:$1048576,MATCH(AffectorValueTable!$B$1,AffectorValueTable!$1:$1,0),0)</f>
        <v>CertainHpHitObject</v>
      </c>
      <c r="H602" s="1" t="str">
        <f>IF(ISBLANK(G602),"",
IF(ISERROR(FIND(",",G602)),
  IF(ISERROR(VLOOKUP(G602,ConditionValueTable!$A:$A,1,0)),"컨디션밸류없음",
  ""),
IF(ISERROR(FIND(",",G602,FIND(",",G602)+1)),
  IF(OR(ISERROR(VLOOKUP(LEFT(G602,FIND(",",G602)-1),ConditionValueTable!$A:$A,1,0)),ISERROR(VLOOKUP(TRIM(MID(G602,FIND(",",G602)+1,999)),ConditionValueTable!$A:$A,1,0))),"컨디션밸류없음",
  ""),
IF(ISERROR(FIND(",",G602,FIND(",",G602,FIND(",",G602)+1)+1)),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+1,999)),ConditionValueTable!$A:$A,1,0))),"컨디션밸류없음",
  ""),
IF(ISERROR(FIND(",",G602,FIND(",",G602,FIND(",",G602,FIND(",",G602)+1)+1)+1)),
  IF(OR(ISERROR(VLOOKUP(LEFT(G602,FIND(",",G602)-1),ConditionValueTable!$A:$A,1,0)),ISERROR(VLOOKUP(TRIM(MID(G602,FIND(",",G602)+1,FIND(",",G602,FIND(",",G602)+1)-FIND(",",G602)-1)),ConditionValueTable!$A:$A,1,0)),ISERROR(VLOOKUP(TRIM(MID(G602,FIND(",",G602,FIND(",",G602)+1)+1,FIND(",",G602,FIND(",",G602,FIND(",",G602)+1)+1)-FIND(",",G602,FIND(",",G602)+1)-1)),ConditionValueTable!$A:$A,1,0)),ISERROR(VLOOKUP(TRIM(MID(G602,FIND(",",G602,FIND(",",G602,FIND(",",G602)+1)+1)+1,999)),ConditionValueTable!$A:$A,1,0))),"컨디션밸류없음",
  ""),
)))))</f>
        <v/>
      </c>
      <c r="J602" s="1">
        <v>0.34</v>
      </c>
      <c r="O602" s="7" t="str">
        <f t="shared" ca="1" si="403"/>
        <v/>
      </c>
      <c r="P602" s="1">
        <v>1</v>
      </c>
      <c r="S602" s="7" t="str">
        <f t="shared" ca="1" si="397"/>
        <v/>
      </c>
      <c r="U602" s="1" t="s">
        <v>330</v>
      </c>
      <c r="V602" s="1" t="s">
        <v>427</v>
      </c>
      <c r="W602" s="1" t="s">
        <v>428</v>
      </c>
    </row>
    <row r="603" spans="1:23" x14ac:dyDescent="0.3">
      <c r="A603" s="1" t="str">
        <f t="shared" si="402"/>
        <v>LP_Paralyze_03</v>
      </c>
      <c r="B603" s="1" t="s">
        <v>329</v>
      </c>
      <c r="C603" s="1" t="str">
        <f>IF(ISERROR(VLOOKUP(B603,AffectorValueTable!$A:$A,1,0)),"어펙터밸류없음","")</f>
        <v/>
      </c>
      <c r="D603" s="1">
        <v>3</v>
      </c>
      <c r="E603" s="1" t="str">
        <f>VLOOKUP($B603,AffectorValueTable!$1:$1048576,MATCH(AffectorValueTable!$B$1,AffectorValueTable!$1:$1,0),0)</f>
        <v>CertainHpHitObject</v>
      </c>
      <c r="H603" s="1" t="str">
        <f>IF(ISBLANK(G603),"",
IF(ISERROR(FIND(",",G603)),
  IF(ISERROR(VLOOKUP(G603,ConditionValueTable!$A:$A,1,0)),"컨디션밸류없음",
  ""),
IF(ISERROR(FIND(",",G603,FIND(",",G603)+1)),
  IF(OR(ISERROR(VLOOKUP(LEFT(G603,FIND(",",G603)-1),ConditionValueTable!$A:$A,1,0)),ISERROR(VLOOKUP(TRIM(MID(G603,FIND(",",G603)+1,999)),ConditionValueTable!$A:$A,1,0))),"컨디션밸류없음",
  ""),
IF(ISERROR(FIND(",",G603,FIND(",",G603,FIND(",",G603)+1)+1)),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+1,999)),ConditionValueTable!$A:$A,1,0))),"컨디션밸류없음",
  ""),
IF(ISERROR(FIND(",",G603,FIND(",",G603,FIND(",",G603,FIND(",",G603)+1)+1)+1)),
  IF(OR(ISERROR(VLOOKUP(LEFT(G603,FIND(",",G603)-1),ConditionValueTable!$A:$A,1,0)),ISERROR(VLOOKUP(TRIM(MID(G603,FIND(",",G603)+1,FIND(",",G603,FIND(",",G603)+1)-FIND(",",G603)-1)),ConditionValueTable!$A:$A,1,0)),ISERROR(VLOOKUP(TRIM(MID(G603,FIND(",",G603,FIND(",",G603)+1)+1,FIND(",",G603,FIND(",",G603,FIND(",",G603)+1)+1)-FIND(",",G603,FIND(",",G603)+1)-1)),ConditionValueTable!$A:$A,1,0)),ISERROR(VLOOKUP(TRIM(MID(G603,FIND(",",G603,FIND(",",G603,FIND(",",G603)+1)+1)+1,999)),ConditionValueTable!$A:$A,1,0))),"컨디션밸류없음",
  ""),
)))))</f>
        <v/>
      </c>
      <c r="J603" s="1">
        <v>0.35</v>
      </c>
      <c r="O603" s="7" t="str">
        <f t="shared" ca="1" si="403"/>
        <v/>
      </c>
      <c r="P603" s="1">
        <v>1</v>
      </c>
      <c r="S603" s="7" t="str">
        <f t="shared" ca="1" si="397"/>
        <v/>
      </c>
      <c r="U603" s="1" t="s">
        <v>330</v>
      </c>
      <c r="V603" s="1" t="s">
        <v>336</v>
      </c>
      <c r="W603" s="1" t="s">
        <v>337</v>
      </c>
    </row>
    <row r="604" spans="1:23" x14ac:dyDescent="0.3">
      <c r="A604" s="1" t="str">
        <f t="shared" ref="A604:A609" si="404">B604&amp;"_"&amp;TEXT(D604,"00")</f>
        <v>LP_Paralyze_CannotAction_01</v>
      </c>
      <c r="B604" s="1" t="s">
        <v>330</v>
      </c>
      <c r="C604" s="1" t="str">
        <f>IF(ISERROR(VLOOKUP(B604,AffectorValueTable!$A:$A,1,0)),"어펙터밸류없음","")</f>
        <v/>
      </c>
      <c r="D604" s="1">
        <v>1</v>
      </c>
      <c r="E604" s="1" t="str">
        <f>VLOOKUP($B604,AffectorValueTable!$1:$1048576,MATCH(AffectorValueTable!$B$1,AffectorValueTable!$1:$1,0),0)</f>
        <v>CannotAction</v>
      </c>
      <c r="H604" s="1" t="str">
        <f>IF(ISBLANK(G604),"",
IF(ISERROR(FIND(",",G604)),
  IF(ISERROR(VLOOKUP(G604,ConditionValueTable!$A:$A,1,0)),"컨디션밸류없음",
  ""),
IF(ISERROR(FIND(",",G604,FIND(",",G604)+1)),
  IF(OR(ISERROR(VLOOKUP(LEFT(G604,FIND(",",G604)-1),ConditionValueTable!$A:$A,1,0)),ISERROR(VLOOKUP(TRIM(MID(G604,FIND(",",G604)+1,999)),ConditionValueTable!$A:$A,1,0))),"컨디션밸류없음",
  ""),
IF(ISERROR(FIND(",",G604,FIND(",",G604,FIND(",",G604)+1)+1)),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+1,999)),ConditionValueTable!$A:$A,1,0))),"컨디션밸류없음",
  ""),
IF(ISERROR(FIND(",",G604,FIND(",",G604,FIND(",",G604,FIND(",",G604)+1)+1)+1)),
  IF(OR(ISERROR(VLOOKUP(LEFT(G604,FIND(",",G604)-1),ConditionValueTable!$A:$A,1,0)),ISERROR(VLOOKUP(TRIM(MID(G604,FIND(",",G604)+1,FIND(",",G604,FIND(",",G604)+1)-FIND(",",G604)-1)),ConditionValueTable!$A:$A,1,0)),ISERROR(VLOOKUP(TRIM(MID(G604,FIND(",",G604,FIND(",",G604)+1)+1,FIND(",",G604,FIND(",",G604,FIND(",",G604)+1)+1)-FIND(",",G604,FIND(",",G604)+1)-1)),ConditionValueTable!$A:$A,1,0)),ISERROR(VLOOKUP(TRIM(MID(G604,FIND(",",G604,FIND(",",G604,FIND(",",G604)+1)+1)+1,999)),ConditionValueTable!$A:$A,1,0))),"컨디션밸류없음",
  ""),
)))))</f>
        <v/>
      </c>
      <c r="I604" s="1">
        <v>1.4</v>
      </c>
      <c r="O604" s="7" t="str">
        <f t="shared" ref="O604:O609" ca="1" si="405">IF(NOT(ISBLANK(N604)),N604,
IF(ISBLANK(M604),"",
VLOOKUP(M604,OFFSET(INDIRECT("$A:$B"),0,MATCH(M$1&amp;"_Verify",INDIRECT("$1:$1"),0)-1),2,0)
))</f>
        <v/>
      </c>
      <c r="S604" s="7" t="str">
        <f t="shared" ca="1" si="397"/>
        <v/>
      </c>
    </row>
    <row r="605" spans="1:23" x14ac:dyDescent="0.3">
      <c r="A605" s="1" t="str">
        <f t="shared" si="404"/>
        <v>LP_Paralyze_CannotAction_02</v>
      </c>
      <c r="B605" s="1" t="s">
        <v>330</v>
      </c>
      <c r="C605" s="1" t="str">
        <f>IF(ISERROR(VLOOKUP(B605,AffectorValueTable!$A:$A,1,0)),"어펙터밸류없음","")</f>
        <v/>
      </c>
      <c r="D605" s="1">
        <v>2</v>
      </c>
      <c r="E605" s="1" t="str">
        <f>VLOOKUP($B605,AffectorValueTable!$1:$1048576,MATCH(AffectorValueTable!$B$1,AffectorValueTable!$1:$1,0),0)</f>
        <v>CannotAction</v>
      </c>
      <c r="H605" s="1" t="str">
        <f>IF(ISBLANK(G605),"",
IF(ISERROR(FIND(",",G605)),
  IF(ISERROR(VLOOKUP(G605,ConditionValueTable!$A:$A,1,0)),"컨디션밸류없음",
  ""),
IF(ISERROR(FIND(",",G605,FIND(",",G605)+1)),
  IF(OR(ISERROR(VLOOKUP(LEFT(G605,FIND(",",G605)-1),ConditionValueTable!$A:$A,1,0)),ISERROR(VLOOKUP(TRIM(MID(G605,FIND(",",G605)+1,999)),ConditionValueTable!$A:$A,1,0))),"컨디션밸류없음",
  ""),
IF(ISERROR(FIND(",",G605,FIND(",",G605,FIND(",",G605)+1)+1)),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+1,999)),ConditionValueTable!$A:$A,1,0))),"컨디션밸류없음",
  ""),
IF(ISERROR(FIND(",",G605,FIND(",",G605,FIND(",",G605,FIND(",",G605)+1)+1)+1)),
  IF(OR(ISERROR(VLOOKUP(LEFT(G605,FIND(",",G605)-1),ConditionValueTable!$A:$A,1,0)),ISERROR(VLOOKUP(TRIM(MID(G605,FIND(",",G605)+1,FIND(",",G605,FIND(",",G605)+1)-FIND(",",G605)-1)),ConditionValueTable!$A:$A,1,0)),ISERROR(VLOOKUP(TRIM(MID(G605,FIND(",",G605,FIND(",",G605)+1)+1,FIND(",",G605,FIND(",",G605,FIND(",",G605)+1)+1)-FIND(",",G605,FIND(",",G605)+1)-1)),ConditionValueTable!$A:$A,1,0)),ISERROR(VLOOKUP(TRIM(MID(G605,FIND(",",G605,FIND(",",G605,FIND(",",G605)+1)+1)+1,999)),ConditionValueTable!$A:$A,1,0))),"컨디션밸류없음",
  ""),
)))))</f>
        <v/>
      </c>
      <c r="I605" s="1">
        <v>2</v>
      </c>
      <c r="O605" s="7" t="str">
        <f t="shared" ca="1" si="405"/>
        <v/>
      </c>
      <c r="S605" s="7" t="str">
        <f t="shared" ca="1" si="397"/>
        <v/>
      </c>
    </row>
    <row r="606" spans="1:23" x14ac:dyDescent="0.3">
      <c r="A606" s="1" t="str">
        <f t="shared" ref="A606" si="406">B606&amp;"_"&amp;TEXT(D606,"00")</f>
        <v>LP_Paralyze_CannotAction_03</v>
      </c>
      <c r="B606" s="1" t="s">
        <v>330</v>
      </c>
      <c r="C606" s="1" t="str">
        <f>IF(ISERROR(VLOOKUP(B606,AffectorValueTable!$A:$A,1,0)),"어펙터밸류없음","")</f>
        <v/>
      </c>
      <c r="D606" s="1">
        <v>3</v>
      </c>
      <c r="E606" s="1" t="str">
        <f>VLOOKUP($B606,AffectorValueTable!$1:$1048576,MATCH(AffectorValueTable!$B$1,AffectorValueTable!$1:$1,0),0)</f>
        <v>CannotAction</v>
      </c>
      <c r="H606" s="1" t="str">
        <f>IF(ISBLANK(G606),"",
IF(ISERROR(FIND(",",G606)),
  IF(ISERROR(VLOOKUP(G606,ConditionValueTable!$A:$A,1,0)),"컨디션밸류없음",
  ""),
IF(ISERROR(FIND(",",G606,FIND(",",G606)+1)),
  IF(OR(ISERROR(VLOOKUP(LEFT(G606,FIND(",",G606)-1),ConditionValueTable!$A:$A,1,0)),ISERROR(VLOOKUP(TRIM(MID(G606,FIND(",",G606)+1,999)),ConditionValueTable!$A:$A,1,0))),"컨디션밸류없음",
  ""),
IF(ISERROR(FIND(",",G606,FIND(",",G606,FIND(",",G606)+1)+1)),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+1,999)),ConditionValueTable!$A:$A,1,0))),"컨디션밸류없음",
  ""),
IF(ISERROR(FIND(",",G606,FIND(",",G606,FIND(",",G606,FIND(",",G606)+1)+1)+1)),
  IF(OR(ISERROR(VLOOKUP(LEFT(G606,FIND(",",G606)-1),ConditionValueTable!$A:$A,1,0)),ISERROR(VLOOKUP(TRIM(MID(G606,FIND(",",G606)+1,FIND(",",G606,FIND(",",G606)+1)-FIND(",",G606)-1)),ConditionValueTable!$A:$A,1,0)),ISERROR(VLOOKUP(TRIM(MID(G606,FIND(",",G606,FIND(",",G606)+1)+1,FIND(",",G606,FIND(",",G606,FIND(",",G606)+1)+1)-FIND(",",G606,FIND(",",G606)+1)-1)),ConditionValueTable!$A:$A,1,0)),ISERROR(VLOOKUP(TRIM(MID(G606,FIND(",",G606,FIND(",",G606,FIND(",",G606)+1)+1)+1,999)),ConditionValueTable!$A:$A,1,0))),"컨디션밸류없음",
  ""),
)))))</f>
        <v/>
      </c>
      <c r="I606" s="1">
        <v>2.6</v>
      </c>
      <c r="O606" s="7" t="str">
        <f t="shared" ref="O606" ca="1" si="407">IF(NOT(ISBLANK(N606)),N606,
IF(ISBLANK(M606),"",
VLOOKUP(M606,OFFSET(INDIRECT("$A:$B"),0,MATCH(M$1&amp;"_Verify",INDIRECT("$1:$1"),0)-1),2,0)
))</f>
        <v/>
      </c>
      <c r="S606" s="7" t="str">
        <f t="shared" ref="S606" ca="1" si="408">IF(NOT(ISBLANK(R606)),R606,
IF(ISBLANK(Q606),"",
VLOOKUP(Q606,OFFSET(INDIRECT("$A:$B"),0,MATCH(Q$1&amp;"_Verify",INDIRECT("$1:$1"),0)-1),2,0)
))</f>
        <v/>
      </c>
    </row>
    <row r="607" spans="1:23" x14ac:dyDescent="0.3">
      <c r="A607" s="1" t="str">
        <f t="shared" si="404"/>
        <v>LP_Hold_01</v>
      </c>
      <c r="B607" s="1" t="s">
        <v>320</v>
      </c>
      <c r="C607" s="1" t="str">
        <f>IF(ISERROR(VLOOKUP(B607,AffectorValueTable!$A:$A,1,0)),"어펙터밸류없음","")</f>
        <v/>
      </c>
      <c r="D607" s="1">
        <v>1</v>
      </c>
      <c r="E607" s="1" t="str">
        <f>VLOOKUP($B607,AffectorValueTable!$1:$1048576,MATCH(AffectorValueTable!$B$1,AffectorValueTable!$1:$1,0),0)</f>
        <v>AttackWeightHitObject</v>
      </c>
      <c r="H607" s="1" t="str">
        <f>IF(ISBLANK(G607),"",
IF(ISERROR(FIND(",",G607)),
  IF(ISERROR(VLOOKUP(G607,ConditionValueTable!$A:$A,1,0)),"컨디션밸류없음",
  ""),
IF(ISERROR(FIND(",",G607,FIND(",",G607)+1)),
  IF(OR(ISERROR(VLOOKUP(LEFT(G607,FIND(",",G607)-1),ConditionValueTable!$A:$A,1,0)),ISERROR(VLOOKUP(TRIM(MID(G607,FIND(",",G607)+1,999)),ConditionValueTable!$A:$A,1,0))),"컨디션밸류없음",
  ""),
IF(ISERROR(FIND(",",G607,FIND(",",G607,FIND(",",G607)+1)+1)),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+1,999)),ConditionValueTable!$A:$A,1,0))),"컨디션밸류없음",
  ""),
IF(ISERROR(FIND(",",G607,FIND(",",G607,FIND(",",G607,FIND(",",G607)+1)+1)+1)),
  IF(OR(ISERROR(VLOOKUP(LEFT(G607,FIND(",",G607)-1),ConditionValueTable!$A:$A,1,0)),ISERROR(VLOOKUP(TRIM(MID(G607,FIND(",",G607)+1,FIND(",",G607,FIND(",",G607)+1)-FIND(",",G607)-1)),ConditionValueTable!$A:$A,1,0)),ISERROR(VLOOKUP(TRIM(MID(G607,FIND(",",G607,FIND(",",G607)+1)+1,FIND(",",G607,FIND(",",G607,FIND(",",G607)+1)+1)-FIND(",",G607,FIND(",",G607)+1)-1)),ConditionValueTable!$A:$A,1,0)),ISERROR(VLOOKUP(TRIM(MID(G607,FIND(",",G607,FIND(",",G607,FIND(",",G607)+1)+1)+1,999)),ConditionValueTable!$A:$A,1,0))),"컨디션밸류없음",
  ""),
)))))</f>
        <v/>
      </c>
      <c r="J607" s="1">
        <v>0.25</v>
      </c>
      <c r="K607" s="1">
        <v>7.0000000000000007E-2</v>
      </c>
      <c r="O607" s="7" t="str">
        <f t="shared" ca="1" si="405"/>
        <v/>
      </c>
      <c r="P607" s="1">
        <v>1</v>
      </c>
      <c r="S607" s="7" t="str">
        <f t="shared" ca="1" si="397"/>
        <v/>
      </c>
      <c r="U607" s="1" t="s">
        <v>321</v>
      </c>
    </row>
    <row r="608" spans="1:23" x14ac:dyDescent="0.3">
      <c r="A608" s="1" t="str">
        <f t="shared" si="404"/>
        <v>LP_Hold_02</v>
      </c>
      <c r="B608" s="1" t="s">
        <v>320</v>
      </c>
      <c r="C608" s="1" t="str">
        <f>IF(ISERROR(VLOOKUP(B608,AffectorValueTable!$A:$A,1,0)),"어펙터밸류없음","")</f>
        <v/>
      </c>
      <c r="D608" s="1">
        <v>2</v>
      </c>
      <c r="E608" s="1" t="str">
        <f>VLOOKUP($B608,AffectorValueTable!$1:$1048576,MATCH(AffectorValueTable!$B$1,AffectorValueTable!$1:$1,0),0)</f>
        <v>AttackWeightHitObject</v>
      </c>
      <c r="H608" s="1" t="str">
        <f>IF(ISBLANK(G608),"",
IF(ISERROR(FIND(",",G608)),
  IF(ISERROR(VLOOKUP(G608,ConditionValueTable!$A:$A,1,0)),"컨디션밸류없음",
  ""),
IF(ISERROR(FIND(",",G608,FIND(",",G608)+1)),
  IF(OR(ISERROR(VLOOKUP(LEFT(G608,FIND(",",G608)-1),ConditionValueTable!$A:$A,1,0)),ISERROR(VLOOKUP(TRIM(MID(G608,FIND(",",G608)+1,999)),ConditionValueTable!$A:$A,1,0))),"컨디션밸류없음",
  ""),
IF(ISERROR(FIND(",",G608,FIND(",",G608,FIND(",",G608)+1)+1)),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+1,999)),ConditionValueTable!$A:$A,1,0))),"컨디션밸류없음",
  ""),
IF(ISERROR(FIND(",",G608,FIND(",",G608,FIND(",",G608,FIND(",",G608)+1)+1)+1)),
  IF(OR(ISERROR(VLOOKUP(LEFT(G608,FIND(",",G608)-1),ConditionValueTable!$A:$A,1,0)),ISERROR(VLOOKUP(TRIM(MID(G608,FIND(",",G608)+1,FIND(",",G608,FIND(",",G608)+1)-FIND(",",G608)-1)),ConditionValueTable!$A:$A,1,0)),ISERROR(VLOOKUP(TRIM(MID(G608,FIND(",",G608,FIND(",",G608)+1)+1,FIND(",",G608,FIND(",",G608,FIND(",",G608)+1)+1)-FIND(",",G608,FIND(",",G608)+1)-1)),ConditionValueTable!$A:$A,1,0)),ISERROR(VLOOKUP(TRIM(MID(G608,FIND(",",G608,FIND(",",G608,FIND(",",G608)+1)+1)+1,999)),ConditionValueTable!$A:$A,1,0))),"컨디션밸류없음",
  ""),
)))))</f>
        <v/>
      </c>
      <c r="J608" s="1">
        <v>0.35</v>
      </c>
      <c r="K608" s="1">
        <v>0.09</v>
      </c>
      <c r="O608" s="7" t="str">
        <f t="shared" ca="1" si="405"/>
        <v/>
      </c>
      <c r="P608" s="1">
        <v>1</v>
      </c>
      <c r="S608" s="7" t="str">
        <f t="shared" ca="1" si="397"/>
        <v/>
      </c>
      <c r="U608" s="1" t="s">
        <v>321</v>
      </c>
    </row>
    <row r="609" spans="1:23" x14ac:dyDescent="0.3">
      <c r="A609" s="1" t="str">
        <f t="shared" si="404"/>
        <v>LP_Hold_03</v>
      </c>
      <c r="B609" s="1" t="s">
        <v>320</v>
      </c>
      <c r="C609" s="1" t="str">
        <f>IF(ISERROR(VLOOKUP(B609,AffectorValueTable!$A:$A,1,0)),"어펙터밸류없음","")</f>
        <v/>
      </c>
      <c r="D609" s="1">
        <v>3</v>
      </c>
      <c r="E609" s="1" t="str">
        <f>VLOOKUP($B609,AffectorValueTable!$1:$1048576,MATCH(AffectorValueTable!$B$1,AffectorValueTable!$1:$1,0),0)</f>
        <v>AttackWeightHitObject</v>
      </c>
      <c r="H609" s="1" t="str">
        <f>IF(ISBLANK(G609),"",
IF(ISERROR(FIND(",",G609)),
  IF(ISERROR(VLOOKUP(G609,ConditionValueTable!$A:$A,1,0)),"컨디션밸류없음",
  ""),
IF(ISERROR(FIND(",",G609,FIND(",",G609)+1)),
  IF(OR(ISERROR(VLOOKUP(LEFT(G609,FIND(",",G609)-1),ConditionValueTable!$A:$A,1,0)),ISERROR(VLOOKUP(TRIM(MID(G609,FIND(",",G609)+1,999)),ConditionValueTable!$A:$A,1,0))),"컨디션밸류없음",
  ""),
IF(ISERROR(FIND(",",G609,FIND(",",G609,FIND(",",G609)+1)+1)),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+1,999)),ConditionValueTable!$A:$A,1,0))),"컨디션밸류없음",
  ""),
IF(ISERROR(FIND(",",G609,FIND(",",G609,FIND(",",G609,FIND(",",G609)+1)+1)+1)),
  IF(OR(ISERROR(VLOOKUP(LEFT(G609,FIND(",",G609)-1),ConditionValueTable!$A:$A,1,0)),ISERROR(VLOOKUP(TRIM(MID(G609,FIND(",",G609)+1,FIND(",",G609,FIND(",",G609)+1)-FIND(",",G609)-1)),ConditionValueTable!$A:$A,1,0)),ISERROR(VLOOKUP(TRIM(MID(G609,FIND(",",G609,FIND(",",G609)+1)+1,FIND(",",G609,FIND(",",G609,FIND(",",G609)+1)+1)-FIND(",",G609,FIND(",",G609)+1)-1)),ConditionValueTable!$A:$A,1,0)),ISERROR(VLOOKUP(TRIM(MID(G609,FIND(",",G609,FIND(",",G609,FIND(",",G609)+1)+1)+1,999)),ConditionValueTable!$A:$A,1,0))),"컨디션밸류없음",
  ""),
)))))</f>
        <v/>
      </c>
      <c r="J609" s="1">
        <v>0.45</v>
      </c>
      <c r="K609" s="1">
        <v>0.11</v>
      </c>
      <c r="O609" s="7" t="str">
        <f t="shared" ca="1" si="405"/>
        <v/>
      </c>
      <c r="P609" s="1">
        <v>1</v>
      </c>
      <c r="S609" s="7" t="str">
        <f t="shared" ca="1" si="397"/>
        <v/>
      </c>
      <c r="U609" s="1" t="s">
        <v>321</v>
      </c>
    </row>
    <row r="610" spans="1:23" x14ac:dyDescent="0.3">
      <c r="A610" s="1" t="str">
        <f t="shared" ref="A610:A615" si="409">B610&amp;"_"&amp;TEXT(D610,"00")</f>
        <v>LP_Hold_CannotMove_01</v>
      </c>
      <c r="B610" s="1" t="s">
        <v>322</v>
      </c>
      <c r="C610" s="1" t="str">
        <f>IF(ISERROR(VLOOKUP(B610,AffectorValueTable!$A:$A,1,0)),"어펙터밸류없음","")</f>
        <v/>
      </c>
      <c r="D610" s="1">
        <v>1</v>
      </c>
      <c r="E610" s="1" t="str">
        <f>VLOOKUP($B610,AffectorValueTable!$1:$1048576,MATCH(AffectorValueTable!$B$1,AffectorValueTable!$1:$1,0),0)</f>
        <v>CannotMove</v>
      </c>
      <c r="H610" s="1" t="str">
        <f>IF(ISBLANK(G610),"",
IF(ISERROR(FIND(",",G610)),
  IF(ISERROR(VLOOKUP(G610,ConditionValueTable!$A:$A,1,0)),"컨디션밸류없음",
  ""),
IF(ISERROR(FIND(",",G610,FIND(",",G610)+1)),
  IF(OR(ISERROR(VLOOKUP(LEFT(G610,FIND(",",G610)-1),ConditionValueTable!$A:$A,1,0)),ISERROR(VLOOKUP(TRIM(MID(G610,FIND(",",G610)+1,999)),ConditionValueTable!$A:$A,1,0))),"컨디션밸류없음",
  ""),
IF(ISERROR(FIND(",",G610,FIND(",",G610,FIND(",",G610)+1)+1)),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+1,999)),ConditionValueTable!$A:$A,1,0))),"컨디션밸류없음",
  ""),
IF(ISERROR(FIND(",",G610,FIND(",",G610,FIND(",",G610,FIND(",",G610)+1)+1)+1)),
  IF(OR(ISERROR(VLOOKUP(LEFT(G610,FIND(",",G610)-1),ConditionValueTable!$A:$A,1,0)),ISERROR(VLOOKUP(TRIM(MID(G610,FIND(",",G610)+1,FIND(",",G610,FIND(",",G610)+1)-FIND(",",G610)-1)),ConditionValueTable!$A:$A,1,0)),ISERROR(VLOOKUP(TRIM(MID(G610,FIND(",",G610,FIND(",",G610)+1)+1,FIND(",",G610,FIND(",",G610,FIND(",",G610)+1)+1)-FIND(",",G610,FIND(",",G610)+1)-1)),ConditionValueTable!$A:$A,1,0)),ISERROR(VLOOKUP(TRIM(MID(G610,FIND(",",G610,FIND(",",G610,FIND(",",G610)+1)+1)+1,999)),ConditionValueTable!$A:$A,1,0))),"컨디션밸류없음",
  ""),
)))))</f>
        <v/>
      </c>
      <c r="I610" s="1">
        <v>1.5</v>
      </c>
      <c r="O610" s="7" t="str">
        <f t="shared" ref="O610:O615" ca="1" si="410">IF(NOT(ISBLANK(N610)),N610,
IF(ISBLANK(M610),"",
VLOOKUP(M610,OFFSET(INDIRECT("$A:$B"),0,MATCH(M$1&amp;"_Verify",INDIRECT("$1:$1"),0)-1),2,0)
))</f>
        <v/>
      </c>
      <c r="S610" s="7" t="str">
        <f t="shared" ca="1" si="397"/>
        <v/>
      </c>
      <c r="V610" s="1" t="s">
        <v>360</v>
      </c>
    </row>
    <row r="611" spans="1:23" x14ac:dyDescent="0.3">
      <c r="A611" s="1" t="str">
        <f t="shared" si="409"/>
        <v>LP_Hold_CannotMove_02</v>
      </c>
      <c r="B611" s="1" t="s">
        <v>322</v>
      </c>
      <c r="C611" s="1" t="str">
        <f>IF(ISERROR(VLOOKUP(B611,AffectorValueTable!$A:$A,1,0)),"어펙터밸류없음","")</f>
        <v/>
      </c>
      <c r="D611" s="1">
        <v>2</v>
      </c>
      <c r="E611" s="1" t="str">
        <f>VLOOKUP($B611,AffectorValueTable!$1:$1048576,MATCH(AffectorValueTable!$B$1,AffectorValueTable!$1:$1,0),0)</f>
        <v>CannotMove</v>
      </c>
      <c r="H611" s="1" t="str">
        <f>IF(ISBLANK(G611),"",
IF(ISERROR(FIND(",",G611)),
  IF(ISERROR(VLOOKUP(G611,ConditionValueTable!$A:$A,1,0)),"컨디션밸류없음",
  ""),
IF(ISERROR(FIND(",",G611,FIND(",",G611)+1)),
  IF(OR(ISERROR(VLOOKUP(LEFT(G611,FIND(",",G611)-1),ConditionValueTable!$A:$A,1,0)),ISERROR(VLOOKUP(TRIM(MID(G611,FIND(",",G611)+1,999)),ConditionValueTable!$A:$A,1,0))),"컨디션밸류없음",
  ""),
IF(ISERROR(FIND(",",G611,FIND(",",G611,FIND(",",G611)+1)+1)),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+1,999)),ConditionValueTable!$A:$A,1,0))),"컨디션밸류없음",
  ""),
IF(ISERROR(FIND(",",G611,FIND(",",G611,FIND(",",G611,FIND(",",G611)+1)+1)+1)),
  IF(OR(ISERROR(VLOOKUP(LEFT(G611,FIND(",",G611)-1),ConditionValueTable!$A:$A,1,0)),ISERROR(VLOOKUP(TRIM(MID(G611,FIND(",",G611)+1,FIND(",",G611,FIND(",",G611)+1)-FIND(",",G611)-1)),ConditionValueTable!$A:$A,1,0)),ISERROR(VLOOKUP(TRIM(MID(G611,FIND(",",G611,FIND(",",G611)+1)+1,FIND(",",G611,FIND(",",G611,FIND(",",G611)+1)+1)-FIND(",",G611,FIND(",",G611)+1)-1)),ConditionValueTable!$A:$A,1,0)),ISERROR(VLOOKUP(TRIM(MID(G611,FIND(",",G611,FIND(",",G611,FIND(",",G611)+1)+1)+1,999)),ConditionValueTable!$A:$A,1,0))),"컨디션밸류없음",
  ""),
)))))</f>
        <v/>
      </c>
      <c r="I611" s="1">
        <v>3.1500000000000004</v>
      </c>
      <c r="O611" s="7" t="str">
        <f t="shared" ca="1" si="410"/>
        <v/>
      </c>
      <c r="S611" s="7" t="str">
        <f t="shared" ca="1" si="397"/>
        <v/>
      </c>
      <c r="V611" s="1" t="s">
        <v>360</v>
      </c>
    </row>
    <row r="612" spans="1:23" x14ac:dyDescent="0.3">
      <c r="A612" s="1" t="str">
        <f t="shared" si="409"/>
        <v>LP_Hold_CannotMove_03</v>
      </c>
      <c r="B612" s="1" t="s">
        <v>322</v>
      </c>
      <c r="C612" s="1" t="str">
        <f>IF(ISERROR(VLOOKUP(B612,AffectorValueTable!$A:$A,1,0)),"어펙터밸류없음","")</f>
        <v/>
      </c>
      <c r="D612" s="1">
        <v>3</v>
      </c>
      <c r="E612" s="1" t="str">
        <f>VLOOKUP($B612,AffectorValueTable!$1:$1048576,MATCH(AffectorValueTable!$B$1,AffectorValueTable!$1:$1,0),0)</f>
        <v>CannotMove</v>
      </c>
      <c r="H612" s="1" t="str">
        <f>IF(ISBLANK(G612),"",
IF(ISERROR(FIND(",",G612)),
  IF(ISERROR(VLOOKUP(G612,ConditionValueTable!$A:$A,1,0)),"컨디션밸류없음",
  ""),
IF(ISERROR(FIND(",",G612,FIND(",",G612)+1)),
  IF(OR(ISERROR(VLOOKUP(LEFT(G612,FIND(",",G612)-1),ConditionValueTable!$A:$A,1,0)),ISERROR(VLOOKUP(TRIM(MID(G612,FIND(",",G612)+1,999)),ConditionValueTable!$A:$A,1,0))),"컨디션밸류없음",
  ""),
IF(ISERROR(FIND(",",G612,FIND(",",G612,FIND(",",G612)+1)+1)),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+1,999)),ConditionValueTable!$A:$A,1,0))),"컨디션밸류없음",
  ""),
IF(ISERROR(FIND(",",G612,FIND(",",G612,FIND(",",G612,FIND(",",G612)+1)+1)+1)),
  IF(OR(ISERROR(VLOOKUP(LEFT(G612,FIND(",",G612)-1),ConditionValueTable!$A:$A,1,0)),ISERROR(VLOOKUP(TRIM(MID(G612,FIND(",",G612)+1,FIND(",",G612,FIND(",",G612)+1)-FIND(",",G612)-1)),ConditionValueTable!$A:$A,1,0)),ISERROR(VLOOKUP(TRIM(MID(G612,FIND(",",G612,FIND(",",G612)+1)+1,FIND(",",G612,FIND(",",G612,FIND(",",G612)+1)+1)-FIND(",",G612,FIND(",",G612)+1)-1)),ConditionValueTable!$A:$A,1,0)),ISERROR(VLOOKUP(TRIM(MID(G612,FIND(",",G612,FIND(",",G612,FIND(",",G612)+1)+1)+1,999)),ConditionValueTable!$A:$A,1,0))),"컨디션밸류없음",
  ""),
)))))</f>
        <v/>
      </c>
      <c r="I612" s="1">
        <v>4.95</v>
      </c>
      <c r="O612" s="7" t="str">
        <f t="shared" ca="1" si="410"/>
        <v/>
      </c>
      <c r="S612" s="7" t="str">
        <f t="shared" ca="1" si="397"/>
        <v/>
      </c>
      <c r="V612" s="1" t="s">
        <v>360</v>
      </c>
    </row>
    <row r="613" spans="1:23" x14ac:dyDescent="0.3">
      <c r="A613" s="1" t="str">
        <f t="shared" si="409"/>
        <v>LP_Transport_01</v>
      </c>
      <c r="B613" s="1" t="s">
        <v>356</v>
      </c>
      <c r="C613" s="1" t="str">
        <f>IF(ISERROR(VLOOKUP(B613,AffectorValueTable!$A:$A,1,0)),"어펙터밸류없음","")</f>
        <v/>
      </c>
      <c r="D613" s="1">
        <v>1</v>
      </c>
      <c r="E613" s="1" t="str">
        <f>VLOOKUP($B613,AffectorValueTable!$1:$1048576,MATCH(AffectorValueTable!$B$1,AffectorValueTable!$1:$1,0),0)</f>
        <v>TeleportingHitObject</v>
      </c>
      <c r="H613" s="1" t="str">
        <f>IF(ISBLANK(G613),"",
IF(ISERROR(FIND(",",G613)),
  IF(ISERROR(VLOOKUP(G613,ConditionValueTable!$A:$A,1,0)),"컨디션밸류없음",
  ""),
IF(ISERROR(FIND(",",G613,FIND(",",G613)+1)),
  IF(OR(ISERROR(VLOOKUP(LEFT(G613,FIND(",",G613)-1),ConditionValueTable!$A:$A,1,0)),ISERROR(VLOOKUP(TRIM(MID(G613,FIND(",",G613)+1,999)),ConditionValueTable!$A:$A,1,0))),"컨디션밸류없음",
  ""),
IF(ISERROR(FIND(",",G613,FIND(",",G613,FIND(",",G613)+1)+1)),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+1,999)),ConditionValueTable!$A:$A,1,0))),"컨디션밸류없음",
  ""),
IF(ISERROR(FIND(",",G613,FIND(",",G613,FIND(",",G613,FIND(",",G613)+1)+1)+1)),
  IF(OR(ISERROR(VLOOKUP(LEFT(G613,FIND(",",G613)-1),ConditionValueTable!$A:$A,1,0)),ISERROR(VLOOKUP(TRIM(MID(G613,FIND(",",G613)+1,FIND(",",G613,FIND(",",G613)+1)-FIND(",",G613)-1)),ConditionValueTable!$A:$A,1,0)),ISERROR(VLOOKUP(TRIM(MID(G613,FIND(",",G613,FIND(",",G613)+1)+1,FIND(",",G613,FIND(",",G613,FIND(",",G613)+1)+1)-FIND(",",G613,FIND(",",G613)+1)-1)),ConditionValueTable!$A:$A,1,0)),ISERROR(VLOOKUP(TRIM(MID(G613,FIND(",",G613,FIND(",",G613,FIND(",",G613)+1)+1)+1,999)),ConditionValueTable!$A:$A,1,0))),"컨디션밸류없음",
  ""),
)))))</f>
        <v/>
      </c>
      <c r="J613" s="1">
        <v>0.15</v>
      </c>
      <c r="K613" s="1">
        <v>0.1</v>
      </c>
      <c r="L613" s="1">
        <v>0.1</v>
      </c>
      <c r="N613" s="1">
        <v>3</v>
      </c>
      <c r="O613" s="7">
        <f t="shared" ca="1" si="410"/>
        <v>3</v>
      </c>
      <c r="P613" s="1">
        <v>1</v>
      </c>
      <c r="R613" s="1">
        <v>1</v>
      </c>
      <c r="S613" s="7">
        <f t="shared" ca="1" si="397"/>
        <v>1</v>
      </c>
      <c r="U613" s="1" t="s">
        <v>353</v>
      </c>
    </row>
    <row r="614" spans="1:23" x14ac:dyDescent="0.3">
      <c r="A614" s="1" t="str">
        <f t="shared" si="409"/>
        <v>LP_Transport_02</v>
      </c>
      <c r="B614" s="1" t="s">
        <v>356</v>
      </c>
      <c r="C614" s="1" t="str">
        <f>IF(ISERROR(VLOOKUP(B614,AffectorValueTable!$A:$A,1,0)),"어펙터밸류없음","")</f>
        <v/>
      </c>
      <c r="D614" s="1">
        <v>2</v>
      </c>
      <c r="E614" s="1" t="str">
        <f>VLOOKUP($B614,AffectorValueTable!$1:$1048576,MATCH(AffectorValueTable!$B$1,AffectorValueTable!$1:$1,0),0)</f>
        <v>TeleportingHitObject</v>
      </c>
      <c r="H614" s="1" t="str">
        <f>IF(ISBLANK(G614),"",
IF(ISERROR(FIND(",",G614)),
  IF(ISERROR(VLOOKUP(G614,ConditionValueTable!$A:$A,1,0)),"컨디션밸류없음",
  ""),
IF(ISERROR(FIND(",",G614,FIND(",",G614)+1)),
  IF(OR(ISERROR(VLOOKUP(LEFT(G614,FIND(",",G614)-1),ConditionValueTable!$A:$A,1,0)),ISERROR(VLOOKUP(TRIM(MID(G614,FIND(",",G614)+1,999)),ConditionValueTable!$A:$A,1,0))),"컨디션밸류없음",
  ""),
IF(ISERROR(FIND(",",G614,FIND(",",G614,FIND(",",G614)+1)+1)),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+1,999)),ConditionValueTable!$A:$A,1,0))),"컨디션밸류없음",
  ""),
IF(ISERROR(FIND(",",G614,FIND(",",G614,FIND(",",G614,FIND(",",G614)+1)+1)+1)),
  IF(OR(ISERROR(VLOOKUP(LEFT(G614,FIND(",",G614)-1),ConditionValueTable!$A:$A,1,0)),ISERROR(VLOOKUP(TRIM(MID(G614,FIND(",",G614)+1,FIND(",",G614,FIND(",",G614)+1)-FIND(",",G614)-1)),ConditionValueTable!$A:$A,1,0)),ISERROR(VLOOKUP(TRIM(MID(G614,FIND(",",G614,FIND(",",G614)+1)+1,FIND(",",G614,FIND(",",G614,FIND(",",G614)+1)+1)-FIND(",",G614,FIND(",",G614)+1)-1)),ConditionValueTable!$A:$A,1,0)),ISERROR(VLOOKUP(TRIM(MID(G614,FIND(",",G614,FIND(",",G614,FIND(",",G614)+1)+1)+1,999)),ConditionValueTable!$A:$A,1,0))),"컨디션밸류없음",
  ""),
)))))</f>
        <v/>
      </c>
      <c r="J614" s="1">
        <v>0.22500000000000001</v>
      </c>
      <c r="K614" s="1">
        <v>0.1</v>
      </c>
      <c r="L614" s="1">
        <v>0.1</v>
      </c>
      <c r="N614" s="1">
        <v>6</v>
      </c>
      <c r="O614" s="7">
        <f t="shared" ca="1" si="410"/>
        <v>6</v>
      </c>
      <c r="P614" s="1">
        <v>1</v>
      </c>
      <c r="R614" s="1">
        <v>2</v>
      </c>
      <c r="S614" s="7">
        <f t="shared" ca="1" si="397"/>
        <v>2</v>
      </c>
      <c r="U614" s="1" t="s">
        <v>353</v>
      </c>
    </row>
    <row r="615" spans="1:23" x14ac:dyDescent="0.3">
      <c r="A615" s="1" t="str">
        <f t="shared" si="409"/>
        <v>LP_Transport_03</v>
      </c>
      <c r="B615" s="1" t="s">
        <v>356</v>
      </c>
      <c r="C615" s="1" t="str">
        <f>IF(ISERROR(VLOOKUP(B615,AffectorValueTable!$A:$A,1,0)),"어펙터밸류없음","")</f>
        <v/>
      </c>
      <c r="D615" s="1">
        <v>3</v>
      </c>
      <c r="E615" s="1" t="str">
        <f>VLOOKUP($B615,AffectorValueTable!$1:$1048576,MATCH(AffectorValueTable!$B$1,AffectorValueTable!$1:$1,0),0)</f>
        <v>TeleportingHitObject</v>
      </c>
      <c r="H615" s="1" t="str">
        <f>IF(ISBLANK(G615),"",
IF(ISERROR(FIND(",",G615)),
  IF(ISERROR(VLOOKUP(G615,ConditionValueTable!$A:$A,1,0)),"컨디션밸류없음",
  ""),
IF(ISERROR(FIND(",",G615,FIND(",",G615)+1)),
  IF(OR(ISERROR(VLOOKUP(LEFT(G615,FIND(",",G615)-1),ConditionValueTable!$A:$A,1,0)),ISERROR(VLOOKUP(TRIM(MID(G615,FIND(",",G615)+1,999)),ConditionValueTable!$A:$A,1,0))),"컨디션밸류없음",
  ""),
IF(ISERROR(FIND(",",G615,FIND(",",G615,FIND(",",G615)+1)+1)),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+1,999)),ConditionValueTable!$A:$A,1,0))),"컨디션밸류없음",
  ""),
IF(ISERROR(FIND(",",G615,FIND(",",G615,FIND(",",G615,FIND(",",G615)+1)+1)+1)),
  IF(OR(ISERROR(VLOOKUP(LEFT(G615,FIND(",",G615)-1),ConditionValueTable!$A:$A,1,0)),ISERROR(VLOOKUP(TRIM(MID(G615,FIND(",",G615)+1,FIND(",",G615,FIND(",",G615)+1)-FIND(",",G615)-1)),ConditionValueTable!$A:$A,1,0)),ISERROR(VLOOKUP(TRIM(MID(G615,FIND(",",G615,FIND(",",G615)+1)+1,FIND(",",G615,FIND(",",G615,FIND(",",G615)+1)+1)-FIND(",",G615,FIND(",",G615)+1)-1)),ConditionValueTable!$A:$A,1,0)),ISERROR(VLOOKUP(TRIM(MID(G615,FIND(",",G615,FIND(",",G615,FIND(",",G615)+1)+1)+1,999)),ConditionValueTable!$A:$A,1,0))),"컨디션밸류없음",
  ""),
)))))</f>
        <v/>
      </c>
      <c r="J615" s="1">
        <v>0.3</v>
      </c>
      <c r="K615" s="1">
        <v>0.1</v>
      </c>
      <c r="L615" s="1">
        <v>0.1</v>
      </c>
      <c r="N615" s="1">
        <v>9</v>
      </c>
      <c r="O615" s="7">
        <f t="shared" ca="1" si="410"/>
        <v>9</v>
      </c>
      <c r="P615" s="1">
        <v>1</v>
      </c>
      <c r="R615" s="1">
        <v>3</v>
      </c>
      <c r="S615" s="7">
        <f t="shared" ca="1" si="397"/>
        <v>3</v>
      </c>
      <c r="U615" s="1" t="s">
        <v>353</v>
      </c>
    </row>
    <row r="616" spans="1:23" x14ac:dyDescent="0.3">
      <c r="A616" s="1" t="str">
        <f t="shared" ref="A616:A618" si="411">B616&amp;"_"&amp;TEXT(D616,"00")</f>
        <v>LP_Transport_Teleported_01</v>
      </c>
      <c r="B616" s="1" t="s">
        <v>357</v>
      </c>
      <c r="C616" s="1" t="str">
        <f>IF(ISERROR(VLOOKUP(B616,AffectorValueTable!$A:$A,1,0)),"어펙터밸류없음","")</f>
        <v/>
      </c>
      <c r="D616" s="1">
        <v>1</v>
      </c>
      <c r="E616" s="1" t="str">
        <f>VLOOKUP($B616,AffectorValueTable!$1:$1048576,MATCH(AffectorValueTable!$B$1,AffectorValueTable!$1:$1,0),0)</f>
        <v>Teleported</v>
      </c>
      <c r="H616" s="1" t="str">
        <f>IF(ISBLANK(G616),"",
IF(ISERROR(FIND(",",G616)),
  IF(ISERROR(VLOOKUP(G616,ConditionValueTable!$A:$A,1,0)),"컨디션밸류없음",
  ""),
IF(ISERROR(FIND(",",G616,FIND(",",G616)+1)),
  IF(OR(ISERROR(VLOOKUP(LEFT(G616,FIND(",",G616)-1),ConditionValueTable!$A:$A,1,0)),ISERROR(VLOOKUP(TRIM(MID(G616,FIND(",",G616)+1,999)),ConditionValueTable!$A:$A,1,0))),"컨디션밸류없음",
  ""),
IF(ISERROR(FIND(",",G616,FIND(",",G616,FIND(",",G616)+1)+1)),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+1,999)),ConditionValueTable!$A:$A,1,0))),"컨디션밸류없음",
  ""),
IF(ISERROR(FIND(",",G616,FIND(",",G616,FIND(",",G616,FIND(",",G616)+1)+1)+1)),
  IF(OR(ISERROR(VLOOKUP(LEFT(G616,FIND(",",G616)-1),ConditionValueTable!$A:$A,1,0)),ISERROR(VLOOKUP(TRIM(MID(G616,FIND(",",G616)+1,FIND(",",G616,FIND(",",G616)+1)-FIND(",",G616)-1)),ConditionValueTable!$A:$A,1,0)),ISERROR(VLOOKUP(TRIM(MID(G616,FIND(",",G616,FIND(",",G616)+1)+1,FIND(",",G616,FIND(",",G616,FIND(",",G616)+1)+1)-FIND(",",G616,FIND(",",G616)+1)-1)),ConditionValueTable!$A:$A,1,0)),ISERROR(VLOOKUP(TRIM(MID(G616,FIND(",",G616,FIND(",",G616,FIND(",",G616)+1)+1)+1,999)),ConditionValueTable!$A:$A,1,0))),"컨디션밸류없음",
  ""),
)))))</f>
        <v/>
      </c>
      <c r="I616" s="1">
        <v>10</v>
      </c>
      <c r="J616" s="1">
        <v>10</v>
      </c>
      <c r="O616" s="7" t="str">
        <f t="shared" ref="O616:O618" ca="1" si="412">IF(NOT(ISBLANK(N616)),N616,
IF(ISBLANK(M616),"",
VLOOKUP(M616,OFFSET(INDIRECT("$A:$B"),0,MATCH(M$1&amp;"_Verify",INDIRECT("$1:$1"),0)-1),2,0)
))</f>
        <v/>
      </c>
      <c r="S616" s="7" t="str">
        <f t="shared" ca="1" si="397"/>
        <v/>
      </c>
      <c r="U616" s="1" t="s">
        <v>432</v>
      </c>
      <c r="V616" s="1" t="s">
        <v>358</v>
      </c>
      <c r="W616" s="1" t="s">
        <v>359</v>
      </c>
    </row>
    <row r="617" spans="1:23" x14ac:dyDescent="0.3">
      <c r="A617" s="1" t="str">
        <f t="shared" si="411"/>
        <v>LP_Transport_Teleported_02</v>
      </c>
      <c r="B617" s="1" t="s">
        <v>357</v>
      </c>
      <c r="C617" s="1" t="str">
        <f>IF(ISERROR(VLOOKUP(B617,AffectorValueTable!$A:$A,1,0)),"어펙터밸류없음","")</f>
        <v/>
      </c>
      <c r="D617" s="1">
        <v>2</v>
      </c>
      <c r="E617" s="1" t="str">
        <f>VLOOKUP($B617,AffectorValueTable!$1:$1048576,MATCH(AffectorValueTable!$B$1,AffectorValueTable!$1:$1,0),0)</f>
        <v>Teleported</v>
      </c>
      <c r="H617" s="1" t="str">
        <f>IF(ISBLANK(G617),"",
IF(ISERROR(FIND(",",G617)),
  IF(ISERROR(VLOOKUP(G617,ConditionValueTable!$A:$A,1,0)),"컨디션밸류없음",
  ""),
IF(ISERROR(FIND(",",G617,FIND(",",G617)+1)),
  IF(OR(ISERROR(VLOOKUP(LEFT(G617,FIND(",",G617)-1),ConditionValueTable!$A:$A,1,0)),ISERROR(VLOOKUP(TRIM(MID(G617,FIND(",",G617)+1,999)),ConditionValueTable!$A:$A,1,0))),"컨디션밸류없음",
  ""),
IF(ISERROR(FIND(",",G617,FIND(",",G617,FIND(",",G617)+1)+1)),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+1,999)),ConditionValueTable!$A:$A,1,0))),"컨디션밸류없음",
  ""),
IF(ISERROR(FIND(",",G617,FIND(",",G617,FIND(",",G617,FIND(",",G617)+1)+1)+1)),
  IF(OR(ISERROR(VLOOKUP(LEFT(G617,FIND(",",G617)-1),ConditionValueTable!$A:$A,1,0)),ISERROR(VLOOKUP(TRIM(MID(G617,FIND(",",G617)+1,FIND(",",G617,FIND(",",G617)+1)-FIND(",",G617)-1)),ConditionValueTable!$A:$A,1,0)),ISERROR(VLOOKUP(TRIM(MID(G617,FIND(",",G617,FIND(",",G617)+1)+1,FIND(",",G617,FIND(",",G617,FIND(",",G617)+1)+1)-FIND(",",G617,FIND(",",G617)+1)-1)),ConditionValueTable!$A:$A,1,0)),ISERROR(VLOOKUP(TRIM(MID(G617,FIND(",",G617,FIND(",",G617,FIND(",",G617)+1)+1)+1,999)),ConditionValueTable!$A:$A,1,0))),"컨디션밸류없음",
  ""),
)))))</f>
        <v/>
      </c>
      <c r="I617" s="10">
        <v>14</v>
      </c>
      <c r="J617" s="1">
        <v>10</v>
      </c>
      <c r="O617" s="7" t="str">
        <f t="shared" ca="1" si="412"/>
        <v/>
      </c>
      <c r="S617" s="7" t="str">
        <f t="shared" ca="1" si="397"/>
        <v/>
      </c>
      <c r="U617" s="1" t="s">
        <v>432</v>
      </c>
      <c r="V617" s="1" t="s">
        <v>358</v>
      </c>
      <c r="W617" s="1" t="s">
        <v>359</v>
      </c>
    </row>
    <row r="618" spans="1:23" x14ac:dyDescent="0.3">
      <c r="A618" s="1" t="str">
        <f t="shared" si="411"/>
        <v>LP_Transport_Teleported_03</v>
      </c>
      <c r="B618" s="1" t="s">
        <v>357</v>
      </c>
      <c r="C618" s="1" t="str">
        <f>IF(ISERROR(VLOOKUP(B618,AffectorValueTable!$A:$A,1,0)),"어펙터밸류없음","")</f>
        <v/>
      </c>
      <c r="D618" s="1">
        <v>3</v>
      </c>
      <c r="E618" s="1" t="str">
        <f>VLOOKUP($B618,AffectorValueTable!$1:$1048576,MATCH(AffectorValueTable!$B$1,AffectorValueTable!$1:$1,0),0)</f>
        <v>Teleported</v>
      </c>
      <c r="H618" s="1" t="str">
        <f>IF(ISBLANK(G618),"",
IF(ISERROR(FIND(",",G618)),
  IF(ISERROR(VLOOKUP(G618,ConditionValueTable!$A:$A,1,0)),"컨디션밸류없음",
  ""),
IF(ISERROR(FIND(",",G618,FIND(",",G618)+1)),
  IF(OR(ISERROR(VLOOKUP(LEFT(G618,FIND(",",G618)-1),ConditionValueTable!$A:$A,1,0)),ISERROR(VLOOKUP(TRIM(MID(G618,FIND(",",G618)+1,999)),ConditionValueTable!$A:$A,1,0))),"컨디션밸류없음",
  ""),
IF(ISERROR(FIND(",",G618,FIND(",",G618,FIND(",",G618)+1)+1)),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+1,999)),ConditionValueTable!$A:$A,1,0))),"컨디션밸류없음",
  ""),
IF(ISERROR(FIND(",",G618,FIND(",",G618,FIND(",",G618,FIND(",",G618)+1)+1)+1)),
  IF(OR(ISERROR(VLOOKUP(LEFT(G618,FIND(",",G618)-1),ConditionValueTable!$A:$A,1,0)),ISERROR(VLOOKUP(TRIM(MID(G618,FIND(",",G618)+1,FIND(",",G618,FIND(",",G618)+1)-FIND(",",G618)-1)),ConditionValueTable!$A:$A,1,0)),ISERROR(VLOOKUP(TRIM(MID(G618,FIND(",",G618,FIND(",",G618)+1)+1,FIND(",",G618,FIND(",",G618,FIND(",",G618)+1)+1)-FIND(",",G618,FIND(",",G618)+1)-1)),ConditionValueTable!$A:$A,1,0)),ISERROR(VLOOKUP(TRIM(MID(G618,FIND(",",G618,FIND(",",G618,FIND(",",G618)+1)+1)+1,999)),ConditionValueTable!$A:$A,1,0))),"컨디션밸류없음",
  ""),
)))))</f>
        <v/>
      </c>
      <c r="I618" s="10">
        <v>18</v>
      </c>
      <c r="J618" s="1">
        <v>10</v>
      </c>
      <c r="O618" s="7" t="str">
        <f t="shared" ca="1" si="412"/>
        <v/>
      </c>
      <c r="S618" s="7" t="str">
        <f t="shared" ca="1" si="397"/>
        <v/>
      </c>
      <c r="U618" s="1" t="s">
        <v>432</v>
      </c>
      <c r="V618" s="1" t="s">
        <v>358</v>
      </c>
      <c r="W618" s="1" t="s">
        <v>359</v>
      </c>
    </row>
    <row r="619" spans="1:23" x14ac:dyDescent="0.3">
      <c r="A619" s="1" t="str">
        <f t="shared" ref="A619:A630" si="413">B619&amp;"_"&amp;TEXT(D619,"00")</f>
        <v>LP_SummonShield_01</v>
      </c>
      <c r="B619" s="1" t="s">
        <v>377</v>
      </c>
      <c r="C619" s="1" t="str">
        <f>IF(ISERROR(VLOOKUP(B619,AffectorValueTable!$A:$A,1,0)),"어펙터밸류없음","")</f>
        <v/>
      </c>
      <c r="D619" s="1">
        <v>1</v>
      </c>
      <c r="E619" s="1" t="str">
        <f>VLOOKUP($B619,AffectorValueTable!$1:$1048576,MATCH(AffectorValueTable!$B$1,AffectorValueTable!$1:$1,0),0)</f>
        <v>CreateWall</v>
      </c>
      <c r="H619" s="1" t="str">
        <f>IF(ISBLANK(G619),"",
IF(ISERROR(FIND(",",G619)),
  IF(ISERROR(VLOOKUP(G619,ConditionValueTable!$A:$A,1,0)),"컨디션밸류없음",
  ""),
IF(ISERROR(FIND(",",G619,FIND(",",G619)+1)),
  IF(OR(ISERROR(VLOOKUP(LEFT(G619,FIND(",",G619)-1),ConditionValueTable!$A:$A,1,0)),ISERROR(VLOOKUP(TRIM(MID(G619,FIND(",",G619)+1,999)),ConditionValueTable!$A:$A,1,0))),"컨디션밸류없음",
  ""),
IF(ISERROR(FIND(",",G619,FIND(",",G619,FIND(",",G619)+1)+1)),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+1,999)),ConditionValueTable!$A:$A,1,0))),"컨디션밸류없음",
  ""),
IF(ISERROR(FIND(",",G619,FIND(",",G619,FIND(",",G619,FIND(",",G619)+1)+1)+1)),
  IF(OR(ISERROR(VLOOKUP(LEFT(G619,FIND(",",G619)-1),ConditionValueTable!$A:$A,1,0)),ISERROR(VLOOKUP(TRIM(MID(G619,FIND(",",G619)+1,FIND(",",G619,FIND(",",G619)+1)-FIND(",",G619)-1)),ConditionValueTable!$A:$A,1,0)),ISERROR(VLOOKUP(TRIM(MID(G619,FIND(",",G619,FIND(",",G619)+1)+1,FIND(",",G619,FIND(",",G619,FIND(",",G619)+1)+1)-FIND(",",G619,FIND(",",G619)+1)-1)),ConditionValueTable!$A:$A,1,0)),ISERROR(VLOOKUP(TRIM(MID(G619,FIND(",",G619,FIND(",",G619,FIND(",",G619)+1)+1)+1,999)),ConditionValueTable!$A:$A,1,0))),"컨디션밸류없음",
  ""),
)))))</f>
        <v/>
      </c>
      <c r="I619" s="1">
        <v>-1</v>
      </c>
      <c r="J619" s="1">
        <v>3</v>
      </c>
      <c r="K619" s="1">
        <v>3</v>
      </c>
      <c r="O619" s="7" t="str">
        <f t="shared" ref="O619:O630" ca="1" si="414">IF(NOT(ISBLANK(N619)),N619,
IF(ISBLANK(M619),"",
VLOOKUP(M619,OFFSET(INDIRECT("$A:$B"),0,MATCH(M$1&amp;"_Verify",INDIRECT("$1:$1"),0)-1),2,0)
))</f>
        <v/>
      </c>
      <c r="S619" s="7" t="str">
        <f t="shared" ref="S619:S630" ca="1" si="415">IF(NOT(ISBLANK(R619)),R619,
IF(ISBLANK(Q619),"",
VLOOKUP(Q619,OFFSET(INDIRECT("$A:$B"),0,MATCH(Q$1&amp;"_Verify",INDIRECT("$1:$1"),0)-1),2,0)
))</f>
        <v/>
      </c>
      <c r="T619" s="1" t="s">
        <v>379</v>
      </c>
    </row>
    <row r="620" spans="1:23" x14ac:dyDescent="0.3">
      <c r="A620" s="1" t="str">
        <f t="shared" si="413"/>
        <v>LP_SummonShield_02</v>
      </c>
      <c r="B620" s="1" t="s">
        <v>377</v>
      </c>
      <c r="C620" s="1" t="str">
        <f>IF(ISERROR(VLOOKUP(B620,AffectorValueTable!$A:$A,1,0)),"어펙터밸류없음","")</f>
        <v/>
      </c>
      <c r="D620" s="1">
        <v>2</v>
      </c>
      <c r="E620" s="1" t="str">
        <f>VLOOKUP($B620,AffectorValueTable!$1:$1048576,MATCH(AffectorValueTable!$B$1,AffectorValueTable!$1:$1,0),0)</f>
        <v>CreateWall</v>
      </c>
      <c r="H620" s="1" t="str">
        <f>IF(ISBLANK(G620),"",
IF(ISERROR(FIND(",",G620)),
  IF(ISERROR(VLOOKUP(G620,ConditionValueTable!$A:$A,1,0)),"컨디션밸류없음",
  ""),
IF(ISERROR(FIND(",",G620,FIND(",",G620)+1)),
  IF(OR(ISERROR(VLOOKUP(LEFT(G620,FIND(",",G620)-1),ConditionValueTable!$A:$A,1,0)),ISERROR(VLOOKUP(TRIM(MID(G620,FIND(",",G620)+1,999)),ConditionValueTable!$A:$A,1,0))),"컨디션밸류없음",
  ""),
IF(ISERROR(FIND(",",G620,FIND(",",G620,FIND(",",G620)+1)+1)),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+1,999)),ConditionValueTable!$A:$A,1,0))),"컨디션밸류없음",
  ""),
IF(ISERROR(FIND(",",G620,FIND(",",G620,FIND(",",G620,FIND(",",G620)+1)+1)+1)),
  IF(OR(ISERROR(VLOOKUP(LEFT(G620,FIND(",",G620)-1),ConditionValueTable!$A:$A,1,0)),ISERROR(VLOOKUP(TRIM(MID(G620,FIND(",",G620)+1,FIND(",",G620,FIND(",",G620)+1)-FIND(",",G620)-1)),ConditionValueTable!$A:$A,1,0)),ISERROR(VLOOKUP(TRIM(MID(G620,FIND(",",G620,FIND(",",G620)+1)+1,FIND(",",G620,FIND(",",G620,FIND(",",G620)+1)+1)-FIND(",",G620,FIND(",",G620)+1)-1)),ConditionValueTable!$A:$A,1,0)),ISERROR(VLOOKUP(TRIM(MID(G620,FIND(",",G620,FIND(",",G620,FIND(",",G620)+1)+1)+1,999)),ConditionValueTable!$A:$A,1,0))),"컨디션밸류없음",
  ""),
)))))</f>
        <v/>
      </c>
      <c r="I620" s="1">
        <v>-1</v>
      </c>
      <c r="J620" s="1">
        <v>1.9672131147540985</v>
      </c>
      <c r="K620" s="1">
        <v>3</v>
      </c>
      <c r="O620" s="7" t="str">
        <f t="shared" ca="1" si="414"/>
        <v/>
      </c>
      <c r="S620" s="7" t="str">
        <f t="shared" ca="1" si="415"/>
        <v/>
      </c>
      <c r="T620" s="1" t="s">
        <v>379</v>
      </c>
    </row>
    <row r="621" spans="1:23" x14ac:dyDescent="0.3">
      <c r="A621" s="1" t="str">
        <f t="shared" si="413"/>
        <v>LP_SummonShield_03</v>
      </c>
      <c r="B621" s="1" t="s">
        <v>377</v>
      </c>
      <c r="C621" s="1" t="str">
        <f>IF(ISERROR(VLOOKUP(B621,AffectorValueTable!$A:$A,1,0)),"어펙터밸류없음","")</f>
        <v/>
      </c>
      <c r="D621" s="1">
        <v>3</v>
      </c>
      <c r="E621" s="1" t="str">
        <f>VLOOKUP($B621,AffectorValueTable!$1:$1048576,MATCH(AffectorValueTable!$B$1,AffectorValueTable!$1:$1,0),0)</f>
        <v>CreateWall</v>
      </c>
      <c r="H621" s="1" t="str">
        <f>IF(ISBLANK(G621),"",
IF(ISERROR(FIND(",",G621)),
  IF(ISERROR(VLOOKUP(G621,ConditionValueTable!$A:$A,1,0)),"컨디션밸류없음",
  ""),
IF(ISERROR(FIND(",",G621,FIND(",",G621)+1)),
  IF(OR(ISERROR(VLOOKUP(LEFT(G621,FIND(",",G621)-1),ConditionValueTable!$A:$A,1,0)),ISERROR(VLOOKUP(TRIM(MID(G621,FIND(",",G621)+1,999)),ConditionValueTable!$A:$A,1,0))),"컨디션밸류없음",
  ""),
IF(ISERROR(FIND(",",G621,FIND(",",G621,FIND(",",G621)+1)+1)),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+1,999)),ConditionValueTable!$A:$A,1,0))),"컨디션밸류없음",
  ""),
IF(ISERROR(FIND(",",G621,FIND(",",G621,FIND(",",G621,FIND(",",G621)+1)+1)+1)),
  IF(OR(ISERROR(VLOOKUP(LEFT(G621,FIND(",",G621)-1),ConditionValueTable!$A:$A,1,0)),ISERROR(VLOOKUP(TRIM(MID(G621,FIND(",",G621)+1,FIND(",",G621,FIND(",",G621)+1)-FIND(",",G621)-1)),ConditionValueTable!$A:$A,1,0)),ISERROR(VLOOKUP(TRIM(MID(G621,FIND(",",G621,FIND(",",G621)+1)+1,FIND(",",G621,FIND(",",G621,FIND(",",G621)+1)+1)-FIND(",",G621,FIND(",",G621)+1)-1)),ConditionValueTable!$A:$A,1,0)),ISERROR(VLOOKUP(TRIM(MID(G621,FIND(",",G621,FIND(",",G621,FIND(",",G621)+1)+1)+1,999)),ConditionValueTable!$A:$A,1,0))),"컨디션밸류없음",
  ""),
)))))</f>
        <v/>
      </c>
      <c r="I621" s="1">
        <v>-1</v>
      </c>
      <c r="J621" s="1">
        <v>1.4285714285714284</v>
      </c>
      <c r="K621" s="1">
        <v>3</v>
      </c>
      <c r="O621" s="7" t="str">
        <f t="shared" ca="1" si="414"/>
        <v/>
      </c>
      <c r="S621" s="7" t="str">
        <f t="shared" ca="1" si="415"/>
        <v/>
      </c>
      <c r="T621" s="1" t="s">
        <v>379</v>
      </c>
    </row>
    <row r="622" spans="1:23" x14ac:dyDescent="0.3">
      <c r="A622" s="1" t="str">
        <f t="shared" si="413"/>
        <v>LP_SummonShield_04</v>
      </c>
      <c r="B622" s="1" t="s">
        <v>377</v>
      </c>
      <c r="C622" s="1" t="str">
        <f>IF(ISERROR(VLOOKUP(B622,AffectorValueTable!$A:$A,1,0)),"어펙터밸류없음","")</f>
        <v/>
      </c>
      <c r="D622" s="1">
        <v>4</v>
      </c>
      <c r="E622" s="1" t="str">
        <f>VLOOKUP($B622,AffectorValueTable!$1:$1048576,MATCH(AffectorValueTable!$B$1,AffectorValueTable!$1:$1,0),0)</f>
        <v>CreateWall</v>
      </c>
      <c r="H622" s="1" t="str">
        <f>IF(ISBLANK(G622),"",
IF(ISERROR(FIND(",",G622)),
  IF(ISERROR(VLOOKUP(G622,ConditionValueTable!$A:$A,1,0)),"컨디션밸류없음",
  ""),
IF(ISERROR(FIND(",",G622,FIND(",",G622)+1)),
  IF(OR(ISERROR(VLOOKUP(LEFT(G622,FIND(",",G622)-1),ConditionValueTable!$A:$A,1,0)),ISERROR(VLOOKUP(TRIM(MID(G622,FIND(",",G622)+1,999)),ConditionValueTable!$A:$A,1,0))),"컨디션밸류없음",
  ""),
IF(ISERROR(FIND(",",G622,FIND(",",G622,FIND(",",G622)+1)+1)),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+1,999)),ConditionValueTable!$A:$A,1,0))),"컨디션밸류없음",
  ""),
IF(ISERROR(FIND(",",G622,FIND(",",G622,FIND(",",G622,FIND(",",G622)+1)+1)+1)),
  IF(OR(ISERROR(VLOOKUP(LEFT(G622,FIND(",",G622)-1),ConditionValueTable!$A:$A,1,0)),ISERROR(VLOOKUP(TRIM(MID(G622,FIND(",",G622)+1,FIND(",",G622,FIND(",",G622)+1)-FIND(",",G622)-1)),ConditionValueTable!$A:$A,1,0)),ISERROR(VLOOKUP(TRIM(MID(G622,FIND(",",G622,FIND(",",G622)+1)+1,FIND(",",G622,FIND(",",G622,FIND(",",G622)+1)+1)-FIND(",",G622,FIND(",",G622)+1)-1)),ConditionValueTable!$A:$A,1,0)),ISERROR(VLOOKUP(TRIM(MID(G622,FIND(",",G622,FIND(",",G622,FIND(",",G622)+1)+1)+1,999)),ConditionValueTable!$A:$A,1,0))),"컨디션밸류없음",
  ""),
)))))</f>
        <v/>
      </c>
      <c r="I622" s="1">
        <v>-1</v>
      </c>
      <c r="J622" s="1">
        <v>1.1009174311926606</v>
      </c>
      <c r="K622" s="1">
        <v>3</v>
      </c>
      <c r="O622" s="7" t="str">
        <f t="shared" ca="1" si="414"/>
        <v/>
      </c>
      <c r="S622" s="7" t="str">
        <f t="shared" ca="1" si="415"/>
        <v/>
      </c>
      <c r="T622" s="1" t="s">
        <v>379</v>
      </c>
    </row>
    <row r="623" spans="1:23" x14ac:dyDescent="0.3">
      <c r="A623" s="1" t="str">
        <f t="shared" si="413"/>
        <v>LP_SummonShield_05</v>
      </c>
      <c r="B623" s="1" t="s">
        <v>377</v>
      </c>
      <c r="C623" s="1" t="str">
        <f>IF(ISERROR(VLOOKUP(B623,AffectorValueTable!$A:$A,1,0)),"어펙터밸류없음","")</f>
        <v/>
      </c>
      <c r="D623" s="1">
        <v>5</v>
      </c>
      <c r="E623" s="1" t="str">
        <f>VLOOKUP($B623,AffectorValueTable!$1:$1048576,MATCH(AffectorValueTable!$B$1,AffectorValueTable!$1:$1,0),0)</f>
        <v>CreateWall</v>
      </c>
      <c r="H623" s="1" t="str">
        <f>IF(ISBLANK(G623),"",
IF(ISERROR(FIND(",",G623)),
  IF(ISERROR(VLOOKUP(G623,ConditionValueTable!$A:$A,1,0)),"컨디션밸류없음",
  ""),
IF(ISERROR(FIND(",",G623,FIND(",",G623)+1)),
  IF(OR(ISERROR(VLOOKUP(LEFT(G623,FIND(",",G623)-1),ConditionValueTable!$A:$A,1,0)),ISERROR(VLOOKUP(TRIM(MID(G623,FIND(",",G623)+1,999)),ConditionValueTable!$A:$A,1,0))),"컨디션밸류없음",
  ""),
IF(ISERROR(FIND(",",G623,FIND(",",G623,FIND(",",G623)+1)+1)),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+1,999)),ConditionValueTable!$A:$A,1,0))),"컨디션밸류없음",
  ""),
IF(ISERROR(FIND(",",G623,FIND(",",G623,FIND(",",G623,FIND(",",G623)+1)+1)+1)),
  IF(OR(ISERROR(VLOOKUP(LEFT(G623,FIND(",",G623)-1),ConditionValueTable!$A:$A,1,0)),ISERROR(VLOOKUP(TRIM(MID(G623,FIND(",",G623)+1,FIND(",",G623,FIND(",",G623)+1)-FIND(",",G623)-1)),ConditionValueTable!$A:$A,1,0)),ISERROR(VLOOKUP(TRIM(MID(G623,FIND(",",G623,FIND(",",G623)+1)+1,FIND(",",G623,FIND(",",G623,FIND(",",G623)+1)+1)-FIND(",",G623,FIND(",",G623)+1)-1)),ConditionValueTable!$A:$A,1,0)),ISERROR(VLOOKUP(TRIM(MID(G623,FIND(",",G623,FIND(",",G623,FIND(",",G623)+1)+1)+1,999)),ConditionValueTable!$A:$A,1,0))),"컨디션밸류없음",
  ""),
)))))</f>
        <v/>
      </c>
      <c r="I623" s="1">
        <v>-1</v>
      </c>
      <c r="J623" s="1">
        <v>0.88235294117647056</v>
      </c>
      <c r="K623" s="1">
        <v>3</v>
      </c>
      <c r="O623" s="7" t="str">
        <f t="shared" ca="1" si="414"/>
        <v/>
      </c>
      <c r="S623" s="7" t="str">
        <f t="shared" ca="1" si="415"/>
        <v/>
      </c>
      <c r="T623" s="1" t="s">
        <v>379</v>
      </c>
    </row>
    <row r="624" spans="1:23" x14ac:dyDescent="0.3">
      <c r="A624" s="1" t="str">
        <f t="shared" si="413"/>
        <v>LP_HealSpOnAttack_01</v>
      </c>
      <c r="B624" s="1" t="s">
        <v>517</v>
      </c>
      <c r="C624" s="1" t="str">
        <f>IF(ISERROR(VLOOKUP(B624,AffectorValueTable!$A:$A,1,0)),"어펙터밸류없음","")</f>
        <v/>
      </c>
      <c r="D624" s="1">
        <v>1</v>
      </c>
      <c r="E624" s="1" t="str">
        <f>VLOOKUP($B624,AffectorValueTable!$1:$1048576,MATCH(AffectorValueTable!$B$1,AffectorValueTable!$1:$1,0),0)</f>
        <v>HealSpOnHit</v>
      </c>
      <c r="H624" s="1" t="str">
        <f>IF(ISBLANK(G624),"",
IF(ISERROR(FIND(",",G624)),
  IF(ISERROR(VLOOKUP(G624,ConditionValueTable!$A:$A,1,0)),"컨디션밸류없음",
  ""),
IF(ISERROR(FIND(",",G624,FIND(",",G624)+1)),
  IF(OR(ISERROR(VLOOKUP(LEFT(G624,FIND(",",G624)-1),ConditionValueTable!$A:$A,1,0)),ISERROR(VLOOKUP(TRIM(MID(G624,FIND(",",G624)+1,999)),ConditionValueTable!$A:$A,1,0))),"컨디션밸류없음",
  ""),
IF(ISERROR(FIND(",",G624,FIND(",",G624,FIND(",",G624)+1)+1)),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+1,999)),ConditionValueTable!$A:$A,1,0))),"컨디션밸류없음",
  ""),
IF(ISERROR(FIND(",",G624,FIND(",",G624,FIND(",",G624,FIND(",",G624)+1)+1)+1)),
  IF(OR(ISERROR(VLOOKUP(LEFT(G624,FIND(",",G624)-1),ConditionValueTable!$A:$A,1,0)),ISERROR(VLOOKUP(TRIM(MID(G624,FIND(",",G624)+1,FIND(",",G624,FIND(",",G624)+1)-FIND(",",G624)-1)),ConditionValueTable!$A:$A,1,0)),ISERROR(VLOOKUP(TRIM(MID(G624,FIND(",",G624,FIND(",",G624)+1)+1,FIND(",",G624,FIND(",",G624,FIND(",",G624)+1)+1)-FIND(",",G624,FIND(",",G624)+1)-1)),ConditionValueTable!$A:$A,1,0)),ISERROR(VLOOKUP(TRIM(MID(G624,FIND(",",G624,FIND(",",G624,FIND(",",G624)+1)+1)+1,999)),ConditionValueTable!$A:$A,1,0))),"컨디션밸류없음",
  ""),
)))))</f>
        <v/>
      </c>
      <c r="I624" s="1">
        <v>-1</v>
      </c>
      <c r="J624" s="1">
        <v>1</v>
      </c>
      <c r="K624" s="1">
        <v>1</v>
      </c>
      <c r="O624" s="7" t="str">
        <f t="shared" ca="1" si="414"/>
        <v/>
      </c>
      <c r="S624" s="7" t="str">
        <f t="shared" ca="1" si="415"/>
        <v/>
      </c>
    </row>
    <row r="625" spans="1:19" x14ac:dyDescent="0.3">
      <c r="A625" s="1" t="str">
        <f t="shared" si="413"/>
        <v>LP_HealSpOnAttack_02</v>
      </c>
      <c r="B625" s="1" t="s">
        <v>517</v>
      </c>
      <c r="C625" s="1" t="str">
        <f>IF(ISERROR(VLOOKUP(B625,AffectorValueTable!$A:$A,1,0)),"어펙터밸류없음","")</f>
        <v/>
      </c>
      <c r="D625" s="1">
        <v>2</v>
      </c>
      <c r="E625" s="1" t="str">
        <f>VLOOKUP($B625,AffectorValueTable!$1:$1048576,MATCH(AffectorValueTable!$B$1,AffectorValueTable!$1:$1,0),0)</f>
        <v>HealSpOnHit</v>
      </c>
      <c r="H625" s="1" t="str">
        <f>IF(ISBLANK(G625),"",
IF(ISERROR(FIND(",",G625)),
  IF(ISERROR(VLOOKUP(G625,ConditionValueTable!$A:$A,1,0)),"컨디션밸류없음",
  ""),
IF(ISERROR(FIND(",",G625,FIND(",",G625)+1)),
  IF(OR(ISERROR(VLOOKUP(LEFT(G625,FIND(",",G625)-1),ConditionValueTable!$A:$A,1,0)),ISERROR(VLOOKUP(TRIM(MID(G625,FIND(",",G625)+1,999)),ConditionValueTable!$A:$A,1,0))),"컨디션밸류없음",
  ""),
IF(ISERROR(FIND(",",G625,FIND(",",G625,FIND(",",G625)+1)+1)),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+1,999)),ConditionValueTable!$A:$A,1,0))),"컨디션밸류없음",
  ""),
IF(ISERROR(FIND(",",G625,FIND(",",G625,FIND(",",G625,FIND(",",G625)+1)+1)+1)),
  IF(OR(ISERROR(VLOOKUP(LEFT(G625,FIND(",",G625)-1),ConditionValueTable!$A:$A,1,0)),ISERROR(VLOOKUP(TRIM(MID(G625,FIND(",",G625)+1,FIND(",",G625,FIND(",",G625)+1)-FIND(",",G625)-1)),ConditionValueTable!$A:$A,1,0)),ISERROR(VLOOKUP(TRIM(MID(G625,FIND(",",G625,FIND(",",G625)+1)+1,FIND(",",G625,FIND(",",G625,FIND(",",G625)+1)+1)-FIND(",",G625,FIND(",",G625)+1)-1)),ConditionValueTable!$A:$A,1,0)),ISERROR(VLOOKUP(TRIM(MID(G625,FIND(",",G625,FIND(",",G625,FIND(",",G625)+1)+1)+1,999)),ConditionValueTable!$A:$A,1,0))),"컨디션밸류없음",
  ""),
)))))</f>
        <v/>
      </c>
      <c r="I625" s="1">
        <v>-1</v>
      </c>
      <c r="J625" s="1">
        <v>2.1</v>
      </c>
      <c r="K625" s="1">
        <v>2.1</v>
      </c>
      <c r="O625" s="7" t="str">
        <f t="shared" ca="1" si="414"/>
        <v/>
      </c>
      <c r="S625" s="7" t="str">
        <f t="shared" ca="1" si="415"/>
        <v/>
      </c>
    </row>
    <row r="626" spans="1:19" x14ac:dyDescent="0.3">
      <c r="A626" s="1" t="str">
        <f t="shared" si="413"/>
        <v>LP_HealSpOnAttack_03</v>
      </c>
      <c r="B626" s="1" t="s">
        <v>517</v>
      </c>
      <c r="C626" s="1" t="str">
        <f>IF(ISERROR(VLOOKUP(B626,AffectorValueTable!$A:$A,1,0)),"어펙터밸류없음","")</f>
        <v/>
      </c>
      <c r="D626" s="1">
        <v>3</v>
      </c>
      <c r="E626" s="1" t="str">
        <f>VLOOKUP($B626,AffectorValueTable!$1:$1048576,MATCH(AffectorValueTable!$B$1,AffectorValueTable!$1:$1,0),0)</f>
        <v>HealSpOnHit</v>
      </c>
      <c r="H626" s="1" t="str">
        <f>IF(ISBLANK(G626),"",
IF(ISERROR(FIND(",",G626)),
  IF(ISERROR(VLOOKUP(G626,ConditionValueTable!$A:$A,1,0)),"컨디션밸류없음",
  ""),
IF(ISERROR(FIND(",",G626,FIND(",",G626)+1)),
  IF(OR(ISERROR(VLOOKUP(LEFT(G626,FIND(",",G626)-1),ConditionValueTable!$A:$A,1,0)),ISERROR(VLOOKUP(TRIM(MID(G626,FIND(",",G626)+1,999)),ConditionValueTable!$A:$A,1,0))),"컨디션밸류없음",
  ""),
IF(ISERROR(FIND(",",G626,FIND(",",G626,FIND(",",G626)+1)+1)),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+1,999)),ConditionValueTable!$A:$A,1,0))),"컨디션밸류없음",
  ""),
IF(ISERROR(FIND(",",G626,FIND(",",G626,FIND(",",G626,FIND(",",G626)+1)+1)+1)),
  IF(OR(ISERROR(VLOOKUP(LEFT(G626,FIND(",",G626)-1),ConditionValueTable!$A:$A,1,0)),ISERROR(VLOOKUP(TRIM(MID(G626,FIND(",",G626)+1,FIND(",",G626,FIND(",",G626)+1)-FIND(",",G626)-1)),ConditionValueTable!$A:$A,1,0)),ISERROR(VLOOKUP(TRIM(MID(G626,FIND(",",G626,FIND(",",G626)+1)+1,FIND(",",G626,FIND(",",G626,FIND(",",G626)+1)+1)-FIND(",",G626,FIND(",",G626)+1)-1)),ConditionValueTable!$A:$A,1,0)),ISERROR(VLOOKUP(TRIM(MID(G626,FIND(",",G626,FIND(",",G626,FIND(",",G626)+1)+1)+1,999)),ConditionValueTable!$A:$A,1,0))),"컨디션밸류없음",
  ""),
)))))</f>
        <v/>
      </c>
      <c r="I626" s="1">
        <v>-1</v>
      </c>
      <c r="J626" s="1">
        <v>3.3000000000000003</v>
      </c>
      <c r="K626" s="1">
        <v>3.3000000000000003</v>
      </c>
      <c r="O626" s="7" t="str">
        <f t="shared" ca="1" si="414"/>
        <v/>
      </c>
      <c r="S626" s="7" t="str">
        <f t="shared" ca="1" si="415"/>
        <v/>
      </c>
    </row>
    <row r="627" spans="1:19" x14ac:dyDescent="0.3">
      <c r="A627" s="1" t="str">
        <f t="shared" ref="A627:A628" si="416">B627&amp;"_"&amp;TEXT(D627,"00")</f>
        <v>LP_HealSpOnAttack_04</v>
      </c>
      <c r="B627" s="1" t="s">
        <v>517</v>
      </c>
      <c r="C627" s="1" t="str">
        <f>IF(ISERROR(VLOOKUP(B627,AffectorValueTable!$A:$A,1,0)),"어펙터밸류없음","")</f>
        <v/>
      </c>
      <c r="D627" s="1">
        <v>4</v>
      </c>
      <c r="E627" s="1" t="str">
        <f>VLOOKUP($B627,AffectorValueTable!$1:$1048576,MATCH(AffectorValueTable!$B$1,AffectorValueTable!$1:$1,0),0)</f>
        <v>HealSpOnHit</v>
      </c>
      <c r="H627" s="1" t="str">
        <f>IF(ISBLANK(G627),"",
IF(ISERROR(FIND(",",G627)),
  IF(ISERROR(VLOOKUP(G627,ConditionValueTable!$A:$A,1,0)),"컨디션밸류없음",
  ""),
IF(ISERROR(FIND(",",G627,FIND(",",G627)+1)),
  IF(OR(ISERROR(VLOOKUP(LEFT(G627,FIND(",",G627)-1),ConditionValueTable!$A:$A,1,0)),ISERROR(VLOOKUP(TRIM(MID(G627,FIND(",",G627)+1,999)),ConditionValueTable!$A:$A,1,0))),"컨디션밸류없음",
  ""),
IF(ISERROR(FIND(",",G627,FIND(",",G627,FIND(",",G627)+1)+1)),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+1,999)),ConditionValueTable!$A:$A,1,0))),"컨디션밸류없음",
  ""),
IF(ISERROR(FIND(",",G627,FIND(",",G627,FIND(",",G627,FIND(",",G627)+1)+1)+1)),
  IF(OR(ISERROR(VLOOKUP(LEFT(G627,FIND(",",G627)-1),ConditionValueTable!$A:$A,1,0)),ISERROR(VLOOKUP(TRIM(MID(G627,FIND(",",G627)+1,FIND(",",G627,FIND(",",G627)+1)-FIND(",",G627)-1)),ConditionValueTable!$A:$A,1,0)),ISERROR(VLOOKUP(TRIM(MID(G627,FIND(",",G627,FIND(",",G627)+1)+1,FIND(",",G627,FIND(",",G627,FIND(",",G627)+1)+1)-FIND(",",G627,FIND(",",G627)+1)-1)),ConditionValueTable!$A:$A,1,0)),ISERROR(VLOOKUP(TRIM(MID(G627,FIND(",",G627,FIND(",",G627,FIND(",",G627)+1)+1)+1,999)),ConditionValueTable!$A:$A,1,0))),"컨디션밸류없음",
  ""),
)))))</f>
        <v/>
      </c>
      <c r="I627" s="1">
        <v>-1</v>
      </c>
      <c r="J627" s="1">
        <v>4.5999999999999996</v>
      </c>
      <c r="K627" s="1">
        <v>4.5999999999999996</v>
      </c>
      <c r="O627" s="7" t="str">
        <f t="shared" ref="O627:O628" ca="1" si="417">IF(NOT(ISBLANK(N627)),N627,
IF(ISBLANK(M627),"",
VLOOKUP(M627,OFFSET(INDIRECT("$A:$B"),0,MATCH(M$1&amp;"_Verify",INDIRECT("$1:$1"),0)-1),2,0)
))</f>
        <v/>
      </c>
    </row>
    <row r="628" spans="1:19" x14ac:dyDescent="0.3">
      <c r="A628" s="1" t="str">
        <f t="shared" si="416"/>
        <v>LP_HealSpOnAttack_05</v>
      </c>
      <c r="B628" s="1" t="s">
        <v>517</v>
      </c>
      <c r="C628" s="1" t="str">
        <f>IF(ISERROR(VLOOKUP(B628,AffectorValueTable!$A:$A,1,0)),"어펙터밸류없음","")</f>
        <v/>
      </c>
      <c r="D628" s="1">
        <v>5</v>
      </c>
      <c r="E628" s="1" t="str">
        <f>VLOOKUP($B628,AffectorValueTable!$1:$1048576,MATCH(AffectorValueTable!$B$1,AffectorValueTable!$1:$1,0),0)</f>
        <v>HealSpOnHit</v>
      </c>
      <c r="H628" s="1" t="str">
        <f>IF(ISBLANK(G628),"",
IF(ISERROR(FIND(",",G628)),
  IF(ISERROR(VLOOKUP(G628,ConditionValueTable!$A:$A,1,0)),"컨디션밸류없음",
  ""),
IF(ISERROR(FIND(",",G628,FIND(",",G628)+1)),
  IF(OR(ISERROR(VLOOKUP(LEFT(G628,FIND(",",G628)-1),ConditionValueTable!$A:$A,1,0)),ISERROR(VLOOKUP(TRIM(MID(G628,FIND(",",G628)+1,999)),ConditionValueTable!$A:$A,1,0))),"컨디션밸류없음",
  ""),
IF(ISERROR(FIND(",",G628,FIND(",",G628,FIND(",",G628)+1)+1)),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+1,999)),ConditionValueTable!$A:$A,1,0))),"컨디션밸류없음",
  ""),
IF(ISERROR(FIND(",",G628,FIND(",",G628,FIND(",",G628,FIND(",",G628)+1)+1)+1)),
  IF(OR(ISERROR(VLOOKUP(LEFT(G628,FIND(",",G628)-1),ConditionValueTable!$A:$A,1,0)),ISERROR(VLOOKUP(TRIM(MID(G628,FIND(",",G628)+1,FIND(",",G628,FIND(",",G628)+1)-FIND(",",G628)-1)),ConditionValueTable!$A:$A,1,0)),ISERROR(VLOOKUP(TRIM(MID(G628,FIND(",",G628,FIND(",",G628)+1)+1,FIND(",",G628,FIND(",",G628,FIND(",",G628)+1)+1)-FIND(",",G628,FIND(",",G628)+1)-1)),ConditionValueTable!$A:$A,1,0)),ISERROR(VLOOKUP(TRIM(MID(G628,FIND(",",G628,FIND(",",G628,FIND(",",G628)+1)+1)+1,999)),ConditionValueTable!$A:$A,1,0))),"컨디션밸류없음",
  ""),
)))))</f>
        <v/>
      </c>
      <c r="I628" s="1">
        <v>-1</v>
      </c>
      <c r="J628" s="1">
        <v>6</v>
      </c>
      <c r="K628" s="1">
        <v>6</v>
      </c>
      <c r="O628" s="7" t="str">
        <f t="shared" ca="1" si="417"/>
        <v/>
      </c>
    </row>
    <row r="629" spans="1:19" x14ac:dyDescent="0.3">
      <c r="A629" s="1" t="str">
        <f t="shared" si="413"/>
        <v>LP_HealSpOnAttackBetter_01</v>
      </c>
      <c r="B629" s="1" t="s">
        <v>519</v>
      </c>
      <c r="C629" s="1" t="str">
        <f>IF(ISERROR(VLOOKUP(B629,AffectorValueTable!$A:$A,1,0)),"어펙터밸류없음","")</f>
        <v/>
      </c>
      <c r="D629" s="1">
        <v>1</v>
      </c>
      <c r="E629" s="1" t="str">
        <f>VLOOKUP($B629,AffectorValueTable!$1:$1048576,MATCH(AffectorValueTable!$B$1,AffectorValueTable!$1:$1,0),0)</f>
        <v>HealSpOnHit</v>
      </c>
      <c r="H629" s="1" t="str">
        <f>IF(ISBLANK(G629),"",
IF(ISERROR(FIND(",",G629)),
  IF(ISERROR(VLOOKUP(G629,ConditionValueTable!$A:$A,1,0)),"컨디션밸류없음",
  ""),
IF(ISERROR(FIND(",",G629,FIND(",",G629)+1)),
  IF(OR(ISERROR(VLOOKUP(LEFT(G629,FIND(",",G629)-1),ConditionValueTable!$A:$A,1,0)),ISERROR(VLOOKUP(TRIM(MID(G629,FIND(",",G629)+1,999)),ConditionValueTable!$A:$A,1,0))),"컨디션밸류없음",
  ""),
IF(ISERROR(FIND(",",G629,FIND(",",G629,FIND(",",G629)+1)+1)),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+1,999)),ConditionValueTable!$A:$A,1,0))),"컨디션밸류없음",
  ""),
IF(ISERROR(FIND(",",G629,FIND(",",G629,FIND(",",G629,FIND(",",G629)+1)+1)+1)),
  IF(OR(ISERROR(VLOOKUP(LEFT(G629,FIND(",",G629)-1),ConditionValueTable!$A:$A,1,0)),ISERROR(VLOOKUP(TRIM(MID(G629,FIND(",",G629)+1,FIND(",",G629,FIND(",",G629)+1)-FIND(",",G629)-1)),ConditionValueTable!$A:$A,1,0)),ISERROR(VLOOKUP(TRIM(MID(G629,FIND(",",G629,FIND(",",G629)+1)+1,FIND(",",G629,FIND(",",G629,FIND(",",G629)+1)+1)-FIND(",",G629,FIND(",",G629)+1)-1)),ConditionValueTable!$A:$A,1,0)),ISERROR(VLOOKUP(TRIM(MID(G629,FIND(",",G629,FIND(",",G629,FIND(",",G629)+1)+1)+1,999)),ConditionValueTable!$A:$A,1,0))),"컨디션밸류없음",
  ""),
)))))</f>
        <v/>
      </c>
      <c r="I629" s="1">
        <v>-1</v>
      </c>
      <c r="J629" s="1">
        <v>1.6666666666666667</v>
      </c>
      <c r="K629" s="1">
        <v>1.6666666666666667</v>
      </c>
      <c r="O629" s="7" t="str">
        <f t="shared" ca="1" si="414"/>
        <v/>
      </c>
      <c r="S629" s="7" t="str">
        <f t="shared" ca="1" si="415"/>
        <v/>
      </c>
    </row>
    <row r="630" spans="1:19" x14ac:dyDescent="0.3">
      <c r="A630" s="1" t="str">
        <f t="shared" si="413"/>
        <v>LP_HealSpOnAttackBetter_02</v>
      </c>
      <c r="B630" s="1" t="s">
        <v>519</v>
      </c>
      <c r="C630" s="1" t="str">
        <f>IF(ISERROR(VLOOKUP(B630,AffectorValueTable!$A:$A,1,0)),"어펙터밸류없음","")</f>
        <v/>
      </c>
      <c r="D630" s="1">
        <v>2</v>
      </c>
      <c r="E630" s="1" t="str">
        <f>VLOOKUP($B630,AffectorValueTable!$1:$1048576,MATCH(AffectorValueTable!$B$1,AffectorValueTable!$1:$1,0),0)</f>
        <v>HealSpOnHit</v>
      </c>
      <c r="H630" s="1" t="str">
        <f>IF(ISBLANK(G630),"",
IF(ISERROR(FIND(",",G630)),
  IF(ISERROR(VLOOKUP(G630,ConditionValueTable!$A:$A,1,0)),"컨디션밸류없음",
  ""),
IF(ISERROR(FIND(",",G630,FIND(",",G630)+1)),
  IF(OR(ISERROR(VLOOKUP(LEFT(G630,FIND(",",G630)-1),ConditionValueTable!$A:$A,1,0)),ISERROR(VLOOKUP(TRIM(MID(G630,FIND(",",G630)+1,999)),ConditionValueTable!$A:$A,1,0))),"컨디션밸류없음",
  ""),
IF(ISERROR(FIND(",",G630,FIND(",",G630,FIND(",",G630)+1)+1)),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+1,999)),ConditionValueTable!$A:$A,1,0))),"컨디션밸류없음",
  ""),
IF(ISERROR(FIND(",",G630,FIND(",",G630,FIND(",",G630,FIND(",",G630)+1)+1)+1)),
  IF(OR(ISERROR(VLOOKUP(LEFT(G630,FIND(",",G630)-1),ConditionValueTable!$A:$A,1,0)),ISERROR(VLOOKUP(TRIM(MID(G630,FIND(",",G630)+1,FIND(",",G630,FIND(",",G630)+1)-FIND(",",G630)-1)),ConditionValueTable!$A:$A,1,0)),ISERROR(VLOOKUP(TRIM(MID(G630,FIND(",",G630,FIND(",",G630)+1)+1,FIND(",",G630,FIND(",",G630,FIND(",",G630)+1)+1)-FIND(",",G630,FIND(",",G630)+1)-1)),ConditionValueTable!$A:$A,1,0)),ISERROR(VLOOKUP(TRIM(MID(G630,FIND(",",G630,FIND(",",G630,FIND(",",G630)+1)+1)+1,999)),ConditionValueTable!$A:$A,1,0))),"컨디션밸류없음",
  ""),
)))))</f>
        <v/>
      </c>
      <c r="I630" s="1">
        <v>-1</v>
      </c>
      <c r="J630" s="1">
        <v>3.5000000000000004</v>
      </c>
      <c r="K630" s="1">
        <v>3.5000000000000004</v>
      </c>
      <c r="O630" s="7" t="str">
        <f t="shared" ca="1" si="414"/>
        <v/>
      </c>
      <c r="S630" s="7" t="str">
        <f t="shared" ca="1" si="415"/>
        <v/>
      </c>
    </row>
    <row r="631" spans="1:19" x14ac:dyDescent="0.3">
      <c r="A631" s="1" t="str">
        <f t="shared" ref="A631:A658" si="418">B631&amp;"_"&amp;TEXT(D631,"00")</f>
        <v>LP_HealSpOnAttackBetter_03</v>
      </c>
      <c r="B631" s="1" t="s">
        <v>519</v>
      </c>
      <c r="C631" s="1" t="str">
        <f>IF(ISERROR(VLOOKUP(B631,AffectorValueTable!$A:$A,1,0)),"어펙터밸류없음","")</f>
        <v/>
      </c>
      <c r="D631" s="1">
        <v>3</v>
      </c>
      <c r="E631" s="1" t="str">
        <f>VLOOKUP($B631,AffectorValueTable!$1:$1048576,MATCH(AffectorValueTable!$B$1,AffectorValueTable!$1:$1,0),0)</f>
        <v>HealSpOnHit</v>
      </c>
      <c r="H631" s="1" t="str">
        <f>IF(ISBLANK(G631),"",
IF(ISERROR(FIND(",",G631)),
  IF(ISERROR(VLOOKUP(G631,ConditionValueTable!$A:$A,1,0)),"컨디션밸류없음",
  ""),
IF(ISERROR(FIND(",",G631,FIND(",",G631)+1)),
  IF(OR(ISERROR(VLOOKUP(LEFT(G631,FIND(",",G631)-1),ConditionValueTable!$A:$A,1,0)),ISERROR(VLOOKUP(TRIM(MID(G631,FIND(",",G631)+1,999)),ConditionValueTable!$A:$A,1,0))),"컨디션밸류없음",
  ""),
IF(ISERROR(FIND(",",G631,FIND(",",G631,FIND(",",G631)+1)+1)),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+1,999)),ConditionValueTable!$A:$A,1,0))),"컨디션밸류없음",
  ""),
IF(ISERROR(FIND(",",G631,FIND(",",G631,FIND(",",G631,FIND(",",G631)+1)+1)+1)),
  IF(OR(ISERROR(VLOOKUP(LEFT(G631,FIND(",",G631)-1),ConditionValueTable!$A:$A,1,0)),ISERROR(VLOOKUP(TRIM(MID(G631,FIND(",",G631)+1,FIND(",",G631,FIND(",",G631)+1)-FIND(",",G631)-1)),ConditionValueTable!$A:$A,1,0)),ISERROR(VLOOKUP(TRIM(MID(G631,FIND(",",G631,FIND(",",G631)+1)+1,FIND(",",G631,FIND(",",G631,FIND(",",G631)+1)+1)-FIND(",",G631,FIND(",",G631)+1)-1)),ConditionValueTable!$A:$A,1,0)),ISERROR(VLOOKUP(TRIM(MID(G631,FIND(",",G631,FIND(",",G631,FIND(",",G631)+1)+1)+1,999)),ConditionValueTable!$A:$A,1,0))),"컨디션밸류없음",
  ""),
)))))</f>
        <v/>
      </c>
      <c r="I631" s="1">
        <v>-1</v>
      </c>
      <c r="J631" s="1">
        <v>5.5</v>
      </c>
      <c r="K631" s="1">
        <v>5.5</v>
      </c>
      <c r="O631" s="7" t="str">
        <f t="shared" ref="O631:O658" ca="1" si="419">IF(NOT(ISBLANK(N631)),N631,
IF(ISBLANK(M631),"",
VLOOKUP(M631,OFFSET(INDIRECT("$A:$B"),0,MATCH(M$1&amp;"_Verify",INDIRECT("$1:$1"),0)-1),2,0)
))</f>
        <v/>
      </c>
      <c r="S631" s="7" t="str">
        <f t="shared" ref="S631:S658" ca="1" si="420">IF(NOT(ISBLANK(R631)),R631,
IF(ISBLANK(Q631),"",
VLOOKUP(Q631,OFFSET(INDIRECT("$A:$B"),0,MATCH(Q$1&amp;"_Verify",INDIRECT("$1:$1"),0)-1),2,0)
))</f>
        <v/>
      </c>
    </row>
    <row r="632" spans="1:19" x14ac:dyDescent="0.3">
      <c r="A632" s="1" t="str">
        <f t="shared" ref="A632" si="421">B632&amp;"_"&amp;TEXT(D632,"00")</f>
        <v>LP_HealSpOnAttackBetter_04</v>
      </c>
      <c r="B632" s="1" t="s">
        <v>519</v>
      </c>
      <c r="C632" s="1" t="str">
        <f>IF(ISERROR(VLOOKUP(B632,AffectorValueTable!$A:$A,1,0)),"어펙터밸류없음","")</f>
        <v/>
      </c>
      <c r="D632" s="1">
        <v>4</v>
      </c>
      <c r="E632" s="1" t="str">
        <f>VLOOKUP($B632,AffectorValueTable!$1:$1048576,MATCH(AffectorValueTable!$B$1,AffectorValueTable!$1:$1,0),0)</f>
        <v>HealSpOnHit</v>
      </c>
      <c r="H632" s="1" t="str">
        <f>IF(ISBLANK(G632),"",
IF(ISERROR(FIND(",",G632)),
  IF(ISERROR(VLOOKUP(G632,ConditionValueTable!$A:$A,1,0)),"컨디션밸류없음",
  ""),
IF(ISERROR(FIND(",",G632,FIND(",",G632)+1)),
  IF(OR(ISERROR(VLOOKUP(LEFT(G632,FIND(",",G632)-1),ConditionValueTable!$A:$A,1,0)),ISERROR(VLOOKUP(TRIM(MID(G632,FIND(",",G632)+1,999)),ConditionValueTable!$A:$A,1,0))),"컨디션밸류없음",
  ""),
IF(ISERROR(FIND(",",G632,FIND(",",G632,FIND(",",G632)+1)+1)),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+1,999)),ConditionValueTable!$A:$A,1,0))),"컨디션밸류없음",
  ""),
IF(ISERROR(FIND(",",G632,FIND(",",G632,FIND(",",G632,FIND(",",G632)+1)+1)+1)),
  IF(OR(ISERROR(VLOOKUP(LEFT(G632,FIND(",",G632)-1),ConditionValueTable!$A:$A,1,0)),ISERROR(VLOOKUP(TRIM(MID(G632,FIND(",",G632)+1,FIND(",",G632,FIND(",",G632)+1)-FIND(",",G632)-1)),ConditionValueTable!$A:$A,1,0)),ISERROR(VLOOKUP(TRIM(MID(G632,FIND(",",G632,FIND(",",G632)+1)+1,FIND(",",G632,FIND(",",G632,FIND(",",G632)+1)+1)-FIND(",",G632,FIND(",",G632)+1)-1)),ConditionValueTable!$A:$A,1,0)),ISERROR(VLOOKUP(TRIM(MID(G632,FIND(",",G632,FIND(",",G632,FIND(",",G632)+1)+1)+1,999)),ConditionValueTable!$A:$A,1,0))),"컨디션밸류없음",
  ""),
)))))</f>
        <v/>
      </c>
      <c r="I632" s="1">
        <v>-1</v>
      </c>
      <c r="J632" s="1">
        <v>5.5</v>
      </c>
      <c r="K632" s="1">
        <v>5.5</v>
      </c>
      <c r="O632" s="7" t="str">
        <f t="shared" ref="O632" ca="1" si="422">IF(NOT(ISBLANK(N632)),N632,
IF(ISBLANK(M632),"",
VLOOKUP(M632,OFFSET(INDIRECT("$A:$B"),0,MATCH(M$1&amp;"_Verify",INDIRECT("$1:$1"),0)-1),2,0)
))</f>
        <v/>
      </c>
      <c r="S632" s="7" t="str">
        <f t="shared" ref="S632" ca="1" si="423">IF(NOT(ISBLANK(R632)),R632,
IF(ISBLANK(Q632),"",
VLOOKUP(Q632,OFFSET(INDIRECT("$A:$B"),0,MATCH(Q$1&amp;"_Verify",INDIRECT("$1:$1"),0)-1),2,0)
))</f>
        <v/>
      </c>
    </row>
    <row r="633" spans="1:19" x14ac:dyDescent="0.3">
      <c r="A633" s="1" t="str">
        <f t="shared" si="418"/>
        <v>LP_PaybackSp_01</v>
      </c>
      <c r="B633" s="1" t="s">
        <v>533</v>
      </c>
      <c r="C633" s="1" t="str">
        <f>IF(ISERROR(VLOOKUP(B633,AffectorValueTable!$A:$A,1,0)),"어펙터밸류없음","")</f>
        <v/>
      </c>
      <c r="D633" s="1">
        <v>1</v>
      </c>
      <c r="E633" s="1" t="str">
        <f>VLOOKUP($B633,AffectorValueTable!$1:$1048576,MATCH(AffectorValueTable!$B$1,AffectorValueTable!$1:$1,0),0)</f>
        <v>PaybackSp</v>
      </c>
      <c r="H633" s="1" t="str">
        <f>IF(ISBLANK(G633),"",
IF(ISERROR(FIND(",",G633)),
  IF(ISERROR(VLOOKUP(G633,ConditionValueTable!$A:$A,1,0)),"컨디션밸류없음",
  ""),
IF(ISERROR(FIND(",",G633,FIND(",",G633)+1)),
  IF(OR(ISERROR(VLOOKUP(LEFT(G633,FIND(",",G633)-1),ConditionValueTable!$A:$A,1,0)),ISERROR(VLOOKUP(TRIM(MID(G633,FIND(",",G633)+1,999)),ConditionValueTable!$A:$A,1,0))),"컨디션밸류없음",
  ""),
IF(ISERROR(FIND(",",G633,FIND(",",G633,FIND(",",G633)+1)+1)),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+1,999)),ConditionValueTable!$A:$A,1,0))),"컨디션밸류없음",
  ""),
IF(ISERROR(FIND(",",G633,FIND(",",G633,FIND(",",G633,FIND(",",G633)+1)+1)+1)),
  IF(OR(ISERROR(VLOOKUP(LEFT(G633,FIND(",",G633)-1),ConditionValueTable!$A:$A,1,0)),ISERROR(VLOOKUP(TRIM(MID(G633,FIND(",",G633)+1,FIND(",",G633,FIND(",",G633)+1)-FIND(",",G633)-1)),ConditionValueTable!$A:$A,1,0)),ISERROR(VLOOKUP(TRIM(MID(G633,FIND(",",G633,FIND(",",G633)+1)+1,FIND(",",G633,FIND(",",G633,FIND(",",G633)+1)+1)-FIND(",",G633,FIND(",",G633)+1)-1)),ConditionValueTable!$A:$A,1,0)),ISERROR(VLOOKUP(TRIM(MID(G633,FIND(",",G633,FIND(",",G633,FIND(",",G633)+1)+1)+1,999)),ConditionValueTable!$A:$A,1,0))),"컨디션밸류없음",
  ""),
)))))</f>
        <v/>
      </c>
      <c r="I633" s="1">
        <v>-1</v>
      </c>
      <c r="J633" s="1">
        <v>0.11739130434782601</v>
      </c>
      <c r="K633" s="1">
        <v>0.14347826086956511</v>
      </c>
      <c r="O633" s="7" t="str">
        <f t="shared" ca="1" si="419"/>
        <v/>
      </c>
      <c r="S633" s="7" t="str">
        <f t="shared" ca="1" si="420"/>
        <v/>
      </c>
    </row>
    <row r="634" spans="1:19" x14ac:dyDescent="0.3">
      <c r="A634" s="1" t="str">
        <f t="shared" si="418"/>
        <v>LP_PaybackSp_02</v>
      </c>
      <c r="B634" s="1" t="s">
        <v>533</v>
      </c>
      <c r="C634" s="1" t="str">
        <f>IF(ISERROR(VLOOKUP(B634,AffectorValueTable!$A:$A,1,0)),"어펙터밸류없음","")</f>
        <v/>
      </c>
      <c r="D634" s="1">
        <v>2</v>
      </c>
      <c r="E634" s="1" t="str">
        <f>VLOOKUP($B634,AffectorValueTable!$1:$1048576,MATCH(AffectorValueTable!$B$1,AffectorValueTable!$1:$1,0),0)</f>
        <v>PaybackSp</v>
      </c>
      <c r="H634" s="1" t="str">
        <f>IF(ISBLANK(G634),"",
IF(ISERROR(FIND(",",G634)),
  IF(ISERROR(VLOOKUP(G634,ConditionValueTable!$A:$A,1,0)),"컨디션밸류없음",
  ""),
IF(ISERROR(FIND(",",G634,FIND(",",G634)+1)),
  IF(OR(ISERROR(VLOOKUP(LEFT(G634,FIND(",",G634)-1),ConditionValueTable!$A:$A,1,0)),ISERROR(VLOOKUP(TRIM(MID(G634,FIND(",",G634)+1,999)),ConditionValueTable!$A:$A,1,0))),"컨디션밸류없음",
  ""),
IF(ISERROR(FIND(",",G634,FIND(",",G634,FIND(",",G634)+1)+1)),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+1,999)),ConditionValueTable!$A:$A,1,0))),"컨디션밸류없음",
  ""),
IF(ISERROR(FIND(",",G634,FIND(",",G634,FIND(",",G634,FIND(",",G634)+1)+1)+1)),
  IF(OR(ISERROR(VLOOKUP(LEFT(G634,FIND(",",G634)-1),ConditionValueTable!$A:$A,1,0)),ISERROR(VLOOKUP(TRIM(MID(G634,FIND(",",G634)+1,FIND(",",G634,FIND(",",G634)+1)-FIND(",",G634)-1)),ConditionValueTable!$A:$A,1,0)),ISERROR(VLOOKUP(TRIM(MID(G634,FIND(",",G634,FIND(",",G634)+1)+1,FIND(",",G634,FIND(",",G634,FIND(",",G634)+1)+1)-FIND(",",G634,FIND(",",G634)+1)-1)),ConditionValueTable!$A:$A,1,0)),ISERROR(VLOOKUP(TRIM(MID(G634,FIND(",",G634,FIND(",",G634,FIND(",",G634)+1)+1)+1,999)),ConditionValueTable!$A:$A,1,0))),"컨디션밸류없음",
  ""),
)))))</f>
        <v/>
      </c>
      <c r="I634" s="1">
        <v>-1</v>
      </c>
      <c r="J634" s="1">
        <v>0.21558935361216724</v>
      </c>
      <c r="K634" s="1">
        <v>0.26349809885931552</v>
      </c>
      <c r="O634" s="7" t="str">
        <f t="shared" ca="1" si="419"/>
        <v/>
      </c>
      <c r="S634" s="7" t="str">
        <f t="shared" ca="1" si="420"/>
        <v/>
      </c>
    </row>
    <row r="635" spans="1:19" x14ac:dyDescent="0.3">
      <c r="A635" s="1" t="str">
        <f t="shared" si="418"/>
        <v>LP_PaybackSp_03</v>
      </c>
      <c r="B635" s="1" t="s">
        <v>533</v>
      </c>
      <c r="C635" s="1" t="str">
        <f>IF(ISERROR(VLOOKUP(B635,AffectorValueTable!$A:$A,1,0)),"어펙터밸류없음","")</f>
        <v/>
      </c>
      <c r="D635" s="1">
        <v>3</v>
      </c>
      <c r="E635" s="1" t="str">
        <f>VLOOKUP($B635,AffectorValueTable!$1:$1048576,MATCH(AffectorValueTable!$B$1,AffectorValueTable!$1:$1,0),0)</f>
        <v>PaybackSp</v>
      </c>
      <c r="H635" s="1" t="str">
        <f>IF(ISBLANK(G635),"",
IF(ISERROR(FIND(",",G635)),
  IF(ISERROR(VLOOKUP(G635,ConditionValueTable!$A:$A,1,0)),"컨디션밸류없음",
  ""),
IF(ISERROR(FIND(",",G635,FIND(",",G635)+1)),
  IF(OR(ISERROR(VLOOKUP(LEFT(G635,FIND(",",G635)-1),ConditionValueTable!$A:$A,1,0)),ISERROR(VLOOKUP(TRIM(MID(G635,FIND(",",G635)+1,999)),ConditionValueTable!$A:$A,1,0))),"컨디션밸류없음",
  ""),
IF(ISERROR(FIND(",",G635,FIND(",",G635,FIND(",",G635)+1)+1)),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+1,999)),ConditionValueTable!$A:$A,1,0))),"컨디션밸류없음",
  ""),
IF(ISERROR(FIND(",",G635,FIND(",",G635,FIND(",",G635,FIND(",",G635)+1)+1)+1)),
  IF(OR(ISERROR(VLOOKUP(LEFT(G635,FIND(",",G635)-1),ConditionValueTable!$A:$A,1,0)),ISERROR(VLOOKUP(TRIM(MID(G635,FIND(",",G635)+1,FIND(",",G635,FIND(",",G635)+1)-FIND(",",G635)-1)),ConditionValueTable!$A:$A,1,0)),ISERROR(VLOOKUP(TRIM(MID(G635,FIND(",",G635,FIND(",",G635)+1)+1,FIND(",",G635,FIND(",",G635,FIND(",",G635)+1)+1)-FIND(",",G635,FIND(",",G635)+1)-1)),ConditionValueTable!$A:$A,1,0)),ISERROR(VLOOKUP(TRIM(MID(G635,FIND(",",G635,FIND(",",G635,FIND(",",G635)+1)+1)+1,999)),ConditionValueTable!$A:$A,1,0))),"컨디션밸류없음",
  ""),
)))))</f>
        <v/>
      </c>
      <c r="I635" s="1">
        <v>-1</v>
      </c>
      <c r="J635" s="1">
        <v>0.29799331103678928</v>
      </c>
      <c r="K635" s="1">
        <v>0.3642140468227425</v>
      </c>
      <c r="O635" s="7" t="str">
        <f t="shared" ca="1" si="419"/>
        <v/>
      </c>
      <c r="S635" s="7" t="str">
        <f t="shared" ca="1" si="420"/>
        <v/>
      </c>
    </row>
    <row r="636" spans="1:19" x14ac:dyDescent="0.3">
      <c r="A636" s="1" t="str">
        <f t="shared" si="418"/>
        <v>LP_PaybackSp_04</v>
      </c>
      <c r="B636" s="1" t="s">
        <v>533</v>
      </c>
      <c r="C636" s="1" t="str">
        <f>IF(ISERROR(VLOOKUP(B636,AffectorValueTable!$A:$A,1,0)),"어펙터밸류없음","")</f>
        <v/>
      </c>
      <c r="D636" s="1">
        <v>4</v>
      </c>
      <c r="E636" s="1" t="str">
        <f>VLOOKUP($B636,AffectorValueTable!$1:$1048576,MATCH(AffectorValueTable!$B$1,AffectorValueTable!$1:$1,0),0)</f>
        <v>PaybackSp</v>
      </c>
      <c r="H636" s="1" t="str">
        <f>IF(ISBLANK(G636),"",
IF(ISERROR(FIND(",",G636)),
  IF(ISERROR(VLOOKUP(G636,ConditionValueTable!$A:$A,1,0)),"컨디션밸류없음",
  ""),
IF(ISERROR(FIND(",",G636,FIND(",",G636)+1)),
  IF(OR(ISERROR(VLOOKUP(LEFT(G636,FIND(",",G636)-1),ConditionValueTable!$A:$A,1,0)),ISERROR(VLOOKUP(TRIM(MID(G636,FIND(",",G636)+1,999)),ConditionValueTable!$A:$A,1,0))),"컨디션밸류없음",
  ""),
IF(ISERROR(FIND(",",G636,FIND(",",G636,FIND(",",G636)+1)+1)),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+1,999)),ConditionValueTable!$A:$A,1,0))),"컨디션밸류없음",
  ""),
IF(ISERROR(FIND(",",G636,FIND(",",G636,FIND(",",G636,FIND(",",G636)+1)+1)+1)),
  IF(OR(ISERROR(VLOOKUP(LEFT(G636,FIND(",",G636)-1),ConditionValueTable!$A:$A,1,0)),ISERROR(VLOOKUP(TRIM(MID(G636,FIND(",",G636)+1,FIND(",",G636,FIND(",",G636)+1)-FIND(",",G636)-1)),ConditionValueTable!$A:$A,1,0)),ISERROR(VLOOKUP(TRIM(MID(G636,FIND(",",G636,FIND(",",G636)+1)+1,FIND(",",G636,FIND(",",G636,FIND(",",G636)+1)+1)-FIND(",",G636,FIND(",",G636)+1)-1)),ConditionValueTable!$A:$A,1,0)),ISERROR(VLOOKUP(TRIM(MID(G636,FIND(",",G636,FIND(",",G636,FIND(",",G636)+1)+1)+1,999)),ConditionValueTable!$A:$A,1,0))),"컨디션밸류없음",
  ""),
)))))</f>
        <v/>
      </c>
      <c r="I636" s="1">
        <v>-1</v>
      </c>
      <c r="J636" s="1">
        <v>0.36745562130177511</v>
      </c>
      <c r="K636" s="1">
        <v>0.44911242603550294</v>
      </c>
      <c r="O636" s="7" t="str">
        <f t="shared" ca="1" si="419"/>
        <v/>
      </c>
      <c r="S636" s="7" t="str">
        <f t="shared" ca="1" si="420"/>
        <v/>
      </c>
    </row>
    <row r="637" spans="1:19" x14ac:dyDescent="0.3">
      <c r="A637" s="1" t="str">
        <f t="shared" si="418"/>
        <v>LP_PaybackSp_05</v>
      </c>
      <c r="B637" s="1" t="s">
        <v>533</v>
      </c>
      <c r="C637" s="1" t="str">
        <f>IF(ISERROR(VLOOKUP(B637,AffectorValueTable!$A:$A,1,0)),"어펙터밸류없음","")</f>
        <v/>
      </c>
      <c r="D637" s="1">
        <v>5</v>
      </c>
      <c r="E637" s="1" t="str">
        <f>VLOOKUP($B637,AffectorValueTable!$1:$1048576,MATCH(AffectorValueTable!$B$1,AffectorValueTable!$1:$1,0),0)</f>
        <v>PaybackSp</v>
      </c>
      <c r="H637" s="1" t="str">
        <f>IF(ISBLANK(G637),"",
IF(ISERROR(FIND(",",G637)),
  IF(ISERROR(VLOOKUP(G637,ConditionValueTable!$A:$A,1,0)),"컨디션밸류없음",
  ""),
IF(ISERROR(FIND(",",G637,FIND(",",G637)+1)),
  IF(OR(ISERROR(VLOOKUP(LEFT(G637,FIND(",",G637)-1),ConditionValueTable!$A:$A,1,0)),ISERROR(VLOOKUP(TRIM(MID(G637,FIND(",",G637)+1,999)),ConditionValueTable!$A:$A,1,0))),"컨디션밸류없음",
  ""),
IF(ISERROR(FIND(",",G637,FIND(",",G637,FIND(",",G637)+1)+1)),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+1,999)),ConditionValueTable!$A:$A,1,0))),"컨디션밸류없음",
  ""),
IF(ISERROR(FIND(",",G637,FIND(",",G637,FIND(",",G637,FIND(",",G637)+1)+1)+1)),
  IF(OR(ISERROR(VLOOKUP(LEFT(G637,FIND(",",G637)-1),ConditionValueTable!$A:$A,1,0)),ISERROR(VLOOKUP(TRIM(MID(G637,FIND(",",G637)+1,FIND(",",G637,FIND(",",G637)+1)-FIND(",",G637)-1)),ConditionValueTable!$A:$A,1,0)),ISERROR(VLOOKUP(TRIM(MID(G637,FIND(",",G637,FIND(",",G637)+1)+1,FIND(",",G637,FIND(",",G637,FIND(",",G637)+1)+1)-FIND(",",G637,FIND(",",G637)+1)-1)),ConditionValueTable!$A:$A,1,0)),ISERROR(VLOOKUP(TRIM(MID(G637,FIND(",",G637,FIND(",",G637,FIND(",",G637)+1)+1)+1,999)),ConditionValueTable!$A:$A,1,0))),"컨디션밸류없음",
  ""),
)))))</f>
        <v/>
      </c>
      <c r="I637" s="1">
        <v>-1</v>
      </c>
      <c r="J637" s="1">
        <v>0.4263157894736842</v>
      </c>
      <c r="K637" s="1">
        <v>0.52105263157894743</v>
      </c>
      <c r="O637" s="7" t="str">
        <f t="shared" ca="1" si="419"/>
        <v/>
      </c>
      <c r="S637" s="7" t="str">
        <f t="shared" ca="1" si="420"/>
        <v/>
      </c>
    </row>
    <row r="638" spans="1:19" x14ac:dyDescent="0.3">
      <c r="A638" s="1" t="str">
        <f t="shared" ref="A638:A641" si="424">B638&amp;"_"&amp;TEXT(D638,"00")</f>
        <v>LP_PaybackSp_06</v>
      </c>
      <c r="B638" s="1" t="s">
        <v>533</v>
      </c>
      <c r="C638" s="1" t="str">
        <f>IF(ISERROR(VLOOKUP(B638,AffectorValueTable!$A:$A,1,0)),"어펙터밸류없음","")</f>
        <v/>
      </c>
      <c r="D638" s="1">
        <v>6</v>
      </c>
      <c r="E638" s="1" t="str">
        <f>VLOOKUP($B638,AffectorValueTable!$1:$1048576,MATCH(AffectorValueTable!$B$1,AffectorValueTable!$1:$1,0),0)</f>
        <v>PaybackSp</v>
      </c>
      <c r="H638" s="1" t="str">
        <f>IF(ISBLANK(G638),"",
IF(ISERROR(FIND(",",G638)),
  IF(ISERROR(VLOOKUP(G638,ConditionValueTable!$A:$A,1,0)),"컨디션밸류없음",
  ""),
IF(ISERROR(FIND(",",G638,FIND(",",G638)+1)),
  IF(OR(ISERROR(VLOOKUP(LEFT(G638,FIND(",",G638)-1),ConditionValueTable!$A:$A,1,0)),ISERROR(VLOOKUP(TRIM(MID(G638,FIND(",",G638)+1,999)),ConditionValueTable!$A:$A,1,0))),"컨디션밸류없음",
  ""),
IF(ISERROR(FIND(",",G638,FIND(",",G638,FIND(",",G638)+1)+1)),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+1,999)),ConditionValueTable!$A:$A,1,0))),"컨디션밸류없음",
  ""),
IF(ISERROR(FIND(",",G638,FIND(",",G638,FIND(",",G638,FIND(",",G638)+1)+1)+1)),
  IF(OR(ISERROR(VLOOKUP(LEFT(G638,FIND(",",G638)-1),ConditionValueTable!$A:$A,1,0)),ISERROR(VLOOKUP(TRIM(MID(G638,FIND(",",G638)+1,FIND(",",G638,FIND(",",G638)+1)-FIND(",",G638)-1)),ConditionValueTable!$A:$A,1,0)),ISERROR(VLOOKUP(TRIM(MID(G638,FIND(",",G638,FIND(",",G638)+1)+1,FIND(",",G638,FIND(",",G638,FIND(",",G638)+1)+1)-FIND(",",G638,FIND(",",G638)+1)-1)),ConditionValueTable!$A:$A,1,0)),ISERROR(VLOOKUP(TRIM(MID(G638,FIND(",",G638,FIND(",",G638,FIND(",",G638)+1)+1)+1,999)),ConditionValueTable!$A:$A,1,0))),"컨디션밸류없음",
  ""),
)))))</f>
        <v/>
      </c>
      <c r="I638" s="1">
        <v>-1</v>
      </c>
      <c r="J638" s="1">
        <v>0.47647058823529409</v>
      </c>
      <c r="K638" s="1">
        <v>0.58235294117647063</v>
      </c>
      <c r="O638" s="7" t="str">
        <f t="shared" ref="O638:O641" ca="1" si="425">IF(NOT(ISBLANK(N638)),N638,
IF(ISBLANK(M638),"",
VLOOKUP(M638,OFFSET(INDIRECT("$A:$B"),0,MATCH(M$1&amp;"_Verify",INDIRECT("$1:$1"),0)-1),2,0)
))</f>
        <v/>
      </c>
      <c r="S638" s="7" t="str">
        <f t="shared" ref="S638:S641" ca="1" si="426">IF(NOT(ISBLANK(R638)),R638,
IF(ISBLANK(Q638),"",
VLOOKUP(Q638,OFFSET(INDIRECT("$A:$B"),0,MATCH(Q$1&amp;"_Verify",INDIRECT("$1:$1"),0)-1),2,0)
))</f>
        <v/>
      </c>
    </row>
    <row r="639" spans="1:19" x14ac:dyDescent="0.3">
      <c r="A639" s="1" t="str">
        <f t="shared" si="424"/>
        <v>LP_PaybackSp_07</v>
      </c>
      <c r="B639" s="1" t="s">
        <v>533</v>
      </c>
      <c r="C639" s="1" t="str">
        <f>IF(ISERROR(VLOOKUP(B639,AffectorValueTable!$A:$A,1,0)),"어펙터밸류없음","")</f>
        <v/>
      </c>
      <c r="D639" s="1">
        <v>7</v>
      </c>
      <c r="E639" s="1" t="str">
        <f>VLOOKUP($B639,AffectorValueTable!$1:$1048576,MATCH(AffectorValueTable!$B$1,AffectorValueTable!$1:$1,0),0)</f>
        <v>PaybackSp</v>
      </c>
      <c r="H639" s="1" t="str">
        <f>IF(ISBLANK(G639),"",
IF(ISERROR(FIND(",",G639)),
  IF(ISERROR(VLOOKUP(G639,ConditionValueTable!$A:$A,1,0)),"컨디션밸류없음",
  ""),
IF(ISERROR(FIND(",",G639,FIND(",",G639)+1)),
  IF(OR(ISERROR(VLOOKUP(LEFT(G639,FIND(",",G639)-1),ConditionValueTable!$A:$A,1,0)),ISERROR(VLOOKUP(TRIM(MID(G639,FIND(",",G639)+1,999)),ConditionValueTable!$A:$A,1,0))),"컨디션밸류없음",
  ""),
IF(ISERROR(FIND(",",G639,FIND(",",G639,FIND(",",G639)+1)+1)),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+1,999)),ConditionValueTable!$A:$A,1,0))),"컨디션밸류없음",
  ""),
IF(ISERROR(FIND(",",G639,FIND(",",G639,FIND(",",G639,FIND(",",G639)+1)+1)+1)),
  IF(OR(ISERROR(VLOOKUP(LEFT(G639,FIND(",",G639)-1),ConditionValueTable!$A:$A,1,0)),ISERROR(VLOOKUP(TRIM(MID(G639,FIND(",",G639)+1,FIND(",",G639,FIND(",",G639)+1)-FIND(",",G639)-1)),ConditionValueTable!$A:$A,1,0)),ISERROR(VLOOKUP(TRIM(MID(G639,FIND(",",G639,FIND(",",G639)+1)+1,FIND(",",G639,FIND(",",G639,FIND(",",G639)+1)+1)-FIND(",",G639,FIND(",",G639)+1)-1)),ConditionValueTable!$A:$A,1,0)),ISERROR(VLOOKUP(TRIM(MID(G639,FIND(",",G639,FIND(",",G639,FIND(",",G639)+1)+1)+1,999)),ConditionValueTable!$A:$A,1,0))),"컨디션밸류없음",
  ""),
)))))</f>
        <v/>
      </c>
      <c r="I639" s="1">
        <v>-1</v>
      </c>
      <c r="J639" s="1">
        <v>0.51945031712473577</v>
      </c>
      <c r="K639" s="1">
        <v>0.63488372093023271</v>
      </c>
      <c r="O639" s="7" t="str">
        <f t="shared" ca="1" si="425"/>
        <v/>
      </c>
      <c r="S639" s="7" t="str">
        <f t="shared" ca="1" si="426"/>
        <v/>
      </c>
    </row>
    <row r="640" spans="1:19" x14ac:dyDescent="0.3">
      <c r="A640" s="1" t="str">
        <f t="shared" si="424"/>
        <v>LP_PaybackSp_08</v>
      </c>
      <c r="B640" s="1" t="s">
        <v>533</v>
      </c>
      <c r="C640" s="1" t="str">
        <f>IF(ISERROR(VLOOKUP(B640,AffectorValueTable!$A:$A,1,0)),"어펙터밸류없음","")</f>
        <v/>
      </c>
      <c r="D640" s="1">
        <v>8</v>
      </c>
      <c r="E640" s="1" t="str">
        <f>VLOOKUP($B640,AffectorValueTable!$1:$1048576,MATCH(AffectorValueTable!$B$1,AffectorValueTable!$1:$1,0),0)</f>
        <v>PaybackSp</v>
      </c>
      <c r="H640" s="1" t="str">
        <f>IF(ISBLANK(G640),"",
IF(ISERROR(FIND(",",G640)),
  IF(ISERROR(VLOOKUP(G640,ConditionValueTable!$A:$A,1,0)),"컨디션밸류없음",
  ""),
IF(ISERROR(FIND(",",G640,FIND(",",G640)+1)),
  IF(OR(ISERROR(VLOOKUP(LEFT(G640,FIND(",",G640)-1),ConditionValueTable!$A:$A,1,0)),ISERROR(VLOOKUP(TRIM(MID(G640,FIND(",",G640)+1,999)),ConditionValueTable!$A:$A,1,0))),"컨디션밸류없음",
  ""),
IF(ISERROR(FIND(",",G640,FIND(",",G640,FIND(",",G640)+1)+1)),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+1,999)),ConditionValueTable!$A:$A,1,0))),"컨디션밸류없음",
  ""),
IF(ISERROR(FIND(",",G640,FIND(",",G640,FIND(",",G640,FIND(",",G640)+1)+1)+1)),
  IF(OR(ISERROR(VLOOKUP(LEFT(G640,FIND(",",G640)-1),ConditionValueTable!$A:$A,1,0)),ISERROR(VLOOKUP(TRIM(MID(G640,FIND(",",G640)+1,FIND(",",G640,FIND(",",G640)+1)-FIND(",",G640)-1)),ConditionValueTable!$A:$A,1,0)),ISERROR(VLOOKUP(TRIM(MID(G640,FIND(",",G640,FIND(",",G640)+1)+1,FIND(",",G640,FIND(",",G640,FIND(",",G640)+1)+1)-FIND(",",G640,FIND(",",G640)+1)-1)),ConditionValueTable!$A:$A,1,0)),ISERROR(VLOOKUP(TRIM(MID(G640,FIND(",",G640,FIND(",",G640,FIND(",",G640)+1)+1)+1,999)),ConditionValueTable!$A:$A,1,0))),"컨디션밸류없음",
  ""),
)))))</f>
        <v/>
      </c>
      <c r="I640" s="1">
        <v>-1</v>
      </c>
      <c r="J640" s="1">
        <v>0.55648854961832062</v>
      </c>
      <c r="K640" s="1">
        <v>0.68015267175572525</v>
      </c>
      <c r="O640" s="7" t="str">
        <f t="shared" ca="1" si="425"/>
        <v/>
      </c>
      <c r="S640" s="7" t="str">
        <f t="shared" ca="1" si="426"/>
        <v/>
      </c>
    </row>
    <row r="641" spans="1:19" x14ac:dyDescent="0.3">
      <c r="A641" s="1" t="str">
        <f t="shared" si="424"/>
        <v>LP_PaybackSp_09</v>
      </c>
      <c r="B641" s="1" t="s">
        <v>533</v>
      </c>
      <c r="C641" s="1" t="str">
        <f>IF(ISERROR(VLOOKUP(B641,AffectorValueTable!$A:$A,1,0)),"어펙터밸류없음","")</f>
        <v/>
      </c>
      <c r="D641" s="1">
        <v>9</v>
      </c>
      <c r="E641" s="1" t="str">
        <f>VLOOKUP($B641,AffectorValueTable!$1:$1048576,MATCH(AffectorValueTable!$B$1,AffectorValueTable!$1:$1,0),0)</f>
        <v>PaybackSp</v>
      </c>
      <c r="H641" s="1" t="str">
        <f>IF(ISBLANK(G641),"",
IF(ISERROR(FIND(",",G641)),
  IF(ISERROR(VLOOKUP(G641,ConditionValueTable!$A:$A,1,0)),"컨디션밸류없음",
  ""),
IF(ISERROR(FIND(",",G641,FIND(",",G641)+1)),
  IF(OR(ISERROR(VLOOKUP(LEFT(G641,FIND(",",G641)-1),ConditionValueTable!$A:$A,1,0)),ISERROR(VLOOKUP(TRIM(MID(G641,FIND(",",G641)+1,999)),ConditionValueTable!$A:$A,1,0))),"컨디션밸류없음",
  ""),
IF(ISERROR(FIND(",",G641,FIND(",",G641,FIND(",",G641)+1)+1)),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+1,999)),ConditionValueTable!$A:$A,1,0))),"컨디션밸류없음",
  ""),
IF(ISERROR(FIND(",",G641,FIND(",",G641,FIND(",",G641,FIND(",",G641)+1)+1)+1)),
  IF(OR(ISERROR(VLOOKUP(LEFT(G641,FIND(",",G641)-1),ConditionValueTable!$A:$A,1,0)),ISERROR(VLOOKUP(TRIM(MID(G641,FIND(",",G641)+1,FIND(",",G641,FIND(",",G641)+1)-FIND(",",G641)-1)),ConditionValueTable!$A:$A,1,0)),ISERROR(VLOOKUP(TRIM(MID(G641,FIND(",",G641,FIND(",",G641)+1)+1,FIND(",",G641,FIND(",",G641,FIND(",",G641)+1)+1)-FIND(",",G641,FIND(",",G641)+1)-1)),ConditionValueTable!$A:$A,1,0)),ISERROR(VLOOKUP(TRIM(MID(G641,FIND(",",G641,FIND(",",G641,FIND(",",G641)+1)+1)+1,999)),ConditionValueTable!$A:$A,1,0))),"컨디션밸류없음",
  ""),
)))))</f>
        <v/>
      </c>
      <c r="I641" s="1">
        <v>-1</v>
      </c>
      <c r="J641" s="1">
        <v>0.58858131487889276</v>
      </c>
      <c r="K641" s="1">
        <v>0.71937716262975782</v>
      </c>
      <c r="O641" s="7" t="str">
        <f t="shared" ca="1" si="425"/>
        <v/>
      </c>
      <c r="S641" s="7" t="str">
        <f t="shared" ca="1" si="426"/>
        <v/>
      </c>
    </row>
    <row r="642" spans="1:19" x14ac:dyDescent="0.3">
      <c r="A642" s="1" t="str">
        <f t="shared" ref="A642:A649" si="427">B642&amp;"_"&amp;TEXT(D642,"00")</f>
        <v>LP_SpUpOnMaxHp_01</v>
      </c>
      <c r="B642" s="1" t="s">
        <v>943</v>
      </c>
      <c r="C642" s="1" t="str">
        <f>IF(ISERROR(VLOOKUP(B642,AffectorValueTable!$A:$A,1,0)),"어펙터밸류없음","")</f>
        <v/>
      </c>
      <c r="D642" s="1">
        <v>1</v>
      </c>
      <c r="E642" s="1" t="str">
        <f>VLOOKUP($B642,AffectorValueTable!$1:$1048576,MATCH(AffectorValueTable!$B$1,AffectorValueTable!$1:$1,0),0)</f>
        <v>AddSpGainByHp</v>
      </c>
      <c r="H642" s="1" t="str">
        <f>IF(ISBLANK(G642),"",
IF(ISERROR(FIND(",",G642)),
  IF(ISERROR(VLOOKUP(G642,ConditionValueTable!$A:$A,1,0)),"컨디션밸류없음",
  ""),
IF(ISERROR(FIND(",",G642,FIND(",",G642)+1)),
  IF(OR(ISERROR(VLOOKUP(LEFT(G642,FIND(",",G642)-1),ConditionValueTable!$A:$A,1,0)),ISERROR(VLOOKUP(TRIM(MID(G642,FIND(",",G642)+1,999)),ConditionValueTable!$A:$A,1,0))),"컨디션밸류없음",
  ""),
IF(ISERROR(FIND(",",G642,FIND(",",G642,FIND(",",G642)+1)+1)),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+1,999)),ConditionValueTable!$A:$A,1,0))),"컨디션밸류없음",
  ""),
IF(ISERROR(FIND(",",G642,FIND(",",G642,FIND(",",G642,FIND(",",G642)+1)+1)+1)),
  IF(OR(ISERROR(VLOOKUP(LEFT(G642,FIND(",",G642)-1),ConditionValueTable!$A:$A,1,0)),ISERROR(VLOOKUP(TRIM(MID(G642,FIND(",",G642)+1,FIND(",",G642,FIND(",",G642)+1)-FIND(",",G642)-1)),ConditionValueTable!$A:$A,1,0)),ISERROR(VLOOKUP(TRIM(MID(G642,FIND(",",G642,FIND(",",G642)+1)+1,FIND(",",G642,FIND(",",G642,FIND(",",G642)+1)+1)-FIND(",",G642,FIND(",",G642)+1)-1)),ConditionValueTable!$A:$A,1,0)),ISERROR(VLOOKUP(TRIM(MID(G642,FIND(",",G642,FIND(",",G642,FIND(",",G642)+1)+1)+1,999)),ConditionValueTable!$A:$A,1,0))),"컨디션밸류없음",
  ""),
)))))</f>
        <v/>
      </c>
      <c r="I642" s="1">
        <v>-1</v>
      </c>
      <c r="J642" s="1">
        <f t="shared" ref="J642:J646" si="428">J179*5/3*2</f>
        <v>0.5</v>
      </c>
      <c r="N642" s="1">
        <v>1</v>
      </c>
      <c r="O642" s="7">
        <f t="shared" ref="O642:O649" ca="1" si="429">IF(NOT(ISBLANK(N642)),N642,
IF(ISBLANK(M642),"",
VLOOKUP(M642,OFFSET(INDIRECT("$A:$B"),0,MATCH(M$1&amp;"_Verify",INDIRECT("$1:$1"),0)-1),2,0)
))</f>
        <v>1</v>
      </c>
      <c r="S642" s="7" t="str">
        <f t="shared" ref="S642:S649" ca="1" si="430">IF(NOT(ISBLANK(R642)),R642,
IF(ISBLANK(Q642),"",
VLOOKUP(Q642,OFFSET(INDIRECT("$A:$B"),0,MATCH(Q$1&amp;"_Verify",INDIRECT("$1:$1"),0)-1),2,0)
))</f>
        <v/>
      </c>
    </row>
    <row r="643" spans="1:19" x14ac:dyDescent="0.3">
      <c r="A643" s="1" t="str">
        <f t="shared" si="427"/>
        <v>LP_SpUpOnMaxHp_02</v>
      </c>
      <c r="B643" s="1" t="s">
        <v>943</v>
      </c>
      <c r="C643" s="1" t="str">
        <f>IF(ISERROR(VLOOKUP(B643,AffectorValueTable!$A:$A,1,0)),"어펙터밸류없음","")</f>
        <v/>
      </c>
      <c r="D643" s="1">
        <v>2</v>
      </c>
      <c r="E643" s="1" t="str">
        <f>VLOOKUP($B643,AffectorValueTable!$1:$1048576,MATCH(AffectorValueTable!$B$1,AffectorValueTable!$1:$1,0),0)</f>
        <v>AddSpGainByHp</v>
      </c>
      <c r="H643" s="1" t="str">
        <f>IF(ISBLANK(G643),"",
IF(ISERROR(FIND(",",G643)),
  IF(ISERROR(VLOOKUP(G643,ConditionValueTable!$A:$A,1,0)),"컨디션밸류없음",
  ""),
IF(ISERROR(FIND(",",G643,FIND(",",G643)+1)),
  IF(OR(ISERROR(VLOOKUP(LEFT(G643,FIND(",",G643)-1),ConditionValueTable!$A:$A,1,0)),ISERROR(VLOOKUP(TRIM(MID(G643,FIND(",",G643)+1,999)),ConditionValueTable!$A:$A,1,0))),"컨디션밸류없음",
  ""),
IF(ISERROR(FIND(",",G643,FIND(",",G643,FIND(",",G643)+1)+1)),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+1,999)),ConditionValueTable!$A:$A,1,0))),"컨디션밸류없음",
  ""),
IF(ISERROR(FIND(",",G643,FIND(",",G643,FIND(",",G643,FIND(",",G643)+1)+1)+1)),
  IF(OR(ISERROR(VLOOKUP(LEFT(G643,FIND(",",G643)-1),ConditionValueTable!$A:$A,1,0)),ISERROR(VLOOKUP(TRIM(MID(G643,FIND(",",G643)+1,FIND(",",G643,FIND(",",G643)+1)-FIND(",",G643)-1)),ConditionValueTable!$A:$A,1,0)),ISERROR(VLOOKUP(TRIM(MID(G643,FIND(",",G643,FIND(",",G643)+1)+1,FIND(",",G643,FIND(",",G643,FIND(",",G643)+1)+1)-FIND(",",G643,FIND(",",G643)+1)-1)),ConditionValueTable!$A:$A,1,0)),ISERROR(VLOOKUP(TRIM(MID(G643,FIND(",",G643,FIND(",",G643,FIND(",",G643)+1)+1)+1,999)),ConditionValueTable!$A:$A,1,0))),"컨디션밸류없음",
  ""),
)))))</f>
        <v/>
      </c>
      <c r="I643" s="1">
        <v>-1</v>
      </c>
      <c r="J643" s="1">
        <f t="shared" si="428"/>
        <v>1.05</v>
      </c>
      <c r="N643" s="1">
        <v>1</v>
      </c>
      <c r="O643" s="7">
        <f t="shared" ca="1" si="429"/>
        <v>1</v>
      </c>
      <c r="S643" s="7" t="str">
        <f t="shared" ca="1" si="430"/>
        <v/>
      </c>
    </row>
    <row r="644" spans="1:19" x14ac:dyDescent="0.3">
      <c r="A644" s="1" t="str">
        <f t="shared" si="427"/>
        <v>LP_SpUpOnMaxHp_03</v>
      </c>
      <c r="B644" s="1" t="s">
        <v>943</v>
      </c>
      <c r="C644" s="1" t="str">
        <f>IF(ISERROR(VLOOKUP(B644,AffectorValueTable!$A:$A,1,0)),"어펙터밸류없음","")</f>
        <v/>
      </c>
      <c r="D644" s="1">
        <v>3</v>
      </c>
      <c r="E644" s="1" t="str">
        <f>VLOOKUP($B644,AffectorValueTable!$1:$1048576,MATCH(AffectorValueTable!$B$1,AffectorValueTable!$1:$1,0),0)</f>
        <v>AddSpGainByHp</v>
      </c>
      <c r="H644" s="1" t="str">
        <f>IF(ISBLANK(G644),"",
IF(ISERROR(FIND(",",G644)),
  IF(ISERROR(VLOOKUP(G644,ConditionValueTable!$A:$A,1,0)),"컨디션밸류없음",
  ""),
IF(ISERROR(FIND(",",G644,FIND(",",G644)+1)),
  IF(OR(ISERROR(VLOOKUP(LEFT(G644,FIND(",",G644)-1),ConditionValueTable!$A:$A,1,0)),ISERROR(VLOOKUP(TRIM(MID(G644,FIND(",",G644)+1,999)),ConditionValueTable!$A:$A,1,0))),"컨디션밸류없음",
  ""),
IF(ISERROR(FIND(",",G644,FIND(",",G644,FIND(",",G644)+1)+1)),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+1,999)),ConditionValueTable!$A:$A,1,0))),"컨디션밸류없음",
  ""),
IF(ISERROR(FIND(",",G644,FIND(",",G644,FIND(",",G644,FIND(",",G644)+1)+1)+1)),
  IF(OR(ISERROR(VLOOKUP(LEFT(G644,FIND(",",G644)-1),ConditionValueTable!$A:$A,1,0)),ISERROR(VLOOKUP(TRIM(MID(G644,FIND(",",G644)+1,FIND(",",G644,FIND(",",G644)+1)-FIND(",",G644)-1)),ConditionValueTable!$A:$A,1,0)),ISERROR(VLOOKUP(TRIM(MID(G644,FIND(",",G644,FIND(",",G644)+1)+1,FIND(",",G644,FIND(",",G644,FIND(",",G644)+1)+1)-FIND(",",G644,FIND(",",G644)+1)-1)),ConditionValueTable!$A:$A,1,0)),ISERROR(VLOOKUP(TRIM(MID(G644,FIND(",",G644,FIND(",",G644,FIND(",",G644)+1)+1)+1,999)),ConditionValueTable!$A:$A,1,0))),"컨디션밸류없음",
  ""),
)))))</f>
        <v/>
      </c>
      <c r="I644" s="1">
        <v>-1</v>
      </c>
      <c r="J644" s="1">
        <f t="shared" si="428"/>
        <v>1.6500000000000001</v>
      </c>
      <c r="N644" s="1">
        <v>1</v>
      </c>
      <c r="O644" s="7">
        <f t="shared" ca="1" si="429"/>
        <v>1</v>
      </c>
      <c r="S644" s="7" t="str">
        <f t="shared" ca="1" si="430"/>
        <v/>
      </c>
    </row>
    <row r="645" spans="1:19" x14ac:dyDescent="0.3">
      <c r="A645" s="1" t="str">
        <f t="shared" ref="A645:A646" si="431">B645&amp;"_"&amp;TEXT(D645,"00")</f>
        <v>LP_SpUpOnMaxHp_04</v>
      </c>
      <c r="B645" s="1" t="s">
        <v>943</v>
      </c>
      <c r="C645" s="1" t="str">
        <f>IF(ISERROR(VLOOKUP(B645,AffectorValueTable!$A:$A,1,0)),"어펙터밸류없음","")</f>
        <v/>
      </c>
      <c r="D645" s="1">
        <v>4</v>
      </c>
      <c r="E645" s="1" t="str">
        <f>VLOOKUP($B645,AffectorValueTable!$1:$1048576,MATCH(AffectorValueTable!$B$1,AffectorValueTable!$1:$1,0),0)</f>
        <v>AddSpGainByHp</v>
      </c>
      <c r="H645" s="1" t="str">
        <f>IF(ISBLANK(G645),"",
IF(ISERROR(FIND(",",G645)),
  IF(ISERROR(VLOOKUP(G645,ConditionValueTable!$A:$A,1,0)),"컨디션밸류없음",
  ""),
IF(ISERROR(FIND(",",G645,FIND(",",G645)+1)),
  IF(OR(ISERROR(VLOOKUP(LEFT(G645,FIND(",",G645)-1),ConditionValueTable!$A:$A,1,0)),ISERROR(VLOOKUP(TRIM(MID(G645,FIND(",",G645)+1,999)),ConditionValueTable!$A:$A,1,0))),"컨디션밸류없음",
  ""),
IF(ISERROR(FIND(",",G645,FIND(",",G645,FIND(",",G645)+1)+1)),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+1,999)),ConditionValueTable!$A:$A,1,0))),"컨디션밸류없음",
  ""),
IF(ISERROR(FIND(",",G645,FIND(",",G645,FIND(",",G645,FIND(",",G645)+1)+1)+1)),
  IF(OR(ISERROR(VLOOKUP(LEFT(G645,FIND(",",G645)-1),ConditionValueTable!$A:$A,1,0)),ISERROR(VLOOKUP(TRIM(MID(G645,FIND(",",G645)+1,FIND(",",G645,FIND(",",G645)+1)-FIND(",",G645)-1)),ConditionValueTable!$A:$A,1,0)),ISERROR(VLOOKUP(TRIM(MID(G645,FIND(",",G645,FIND(",",G645)+1)+1,FIND(",",G645,FIND(",",G645,FIND(",",G645)+1)+1)-FIND(",",G645,FIND(",",G645)+1)-1)),ConditionValueTable!$A:$A,1,0)),ISERROR(VLOOKUP(TRIM(MID(G645,FIND(",",G645,FIND(",",G645,FIND(",",G645)+1)+1)+1,999)),ConditionValueTable!$A:$A,1,0))),"컨디션밸류없음",
  ""),
)))))</f>
        <v/>
      </c>
      <c r="I645" s="1">
        <v>-1</v>
      </c>
      <c r="J645" s="1">
        <f t="shared" si="428"/>
        <v>2.2999999999999998</v>
      </c>
      <c r="N645" s="1">
        <v>1</v>
      </c>
      <c r="O645" s="7">
        <f t="shared" ref="O645:O646" ca="1" si="432">IF(NOT(ISBLANK(N645)),N645,
IF(ISBLANK(M645),"",
VLOOKUP(M645,OFFSET(INDIRECT("$A:$B"),0,MATCH(M$1&amp;"_Verify",INDIRECT("$1:$1"),0)-1),2,0)
))</f>
        <v>1</v>
      </c>
      <c r="S645" s="7" t="str">
        <f t="shared" ref="S645:S646" ca="1" si="433">IF(NOT(ISBLANK(R645)),R645,
IF(ISBLANK(Q645),"",
VLOOKUP(Q645,OFFSET(INDIRECT("$A:$B"),0,MATCH(Q$1&amp;"_Verify",INDIRECT("$1:$1"),0)-1),2,0)
))</f>
        <v/>
      </c>
    </row>
    <row r="646" spans="1:19" x14ac:dyDescent="0.3">
      <c r="A646" s="1" t="str">
        <f t="shared" si="431"/>
        <v>LP_SpUpOnMaxHp_05</v>
      </c>
      <c r="B646" s="1" t="s">
        <v>943</v>
      </c>
      <c r="C646" s="1" t="str">
        <f>IF(ISERROR(VLOOKUP(B646,AffectorValueTable!$A:$A,1,0)),"어펙터밸류없음","")</f>
        <v/>
      </c>
      <c r="D646" s="1">
        <v>5</v>
      </c>
      <c r="E646" s="1" t="str">
        <f>VLOOKUP($B646,AffectorValueTable!$1:$1048576,MATCH(AffectorValueTable!$B$1,AffectorValueTable!$1:$1,0),0)</f>
        <v>AddSpGainByHp</v>
      </c>
      <c r="H646" s="1" t="str">
        <f>IF(ISBLANK(G646),"",
IF(ISERROR(FIND(",",G646)),
  IF(ISERROR(VLOOKUP(G646,ConditionValueTable!$A:$A,1,0)),"컨디션밸류없음",
  ""),
IF(ISERROR(FIND(",",G646,FIND(",",G646)+1)),
  IF(OR(ISERROR(VLOOKUP(LEFT(G646,FIND(",",G646)-1),ConditionValueTable!$A:$A,1,0)),ISERROR(VLOOKUP(TRIM(MID(G646,FIND(",",G646)+1,999)),ConditionValueTable!$A:$A,1,0))),"컨디션밸류없음",
  ""),
IF(ISERROR(FIND(",",G646,FIND(",",G646,FIND(",",G646)+1)+1)),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+1,999)),ConditionValueTable!$A:$A,1,0))),"컨디션밸류없음",
  ""),
IF(ISERROR(FIND(",",G646,FIND(",",G646,FIND(",",G646,FIND(",",G646)+1)+1)+1)),
  IF(OR(ISERROR(VLOOKUP(LEFT(G646,FIND(",",G646)-1),ConditionValueTable!$A:$A,1,0)),ISERROR(VLOOKUP(TRIM(MID(G646,FIND(",",G646)+1,FIND(",",G646,FIND(",",G646)+1)-FIND(",",G646)-1)),ConditionValueTable!$A:$A,1,0)),ISERROR(VLOOKUP(TRIM(MID(G646,FIND(",",G646,FIND(",",G646)+1)+1,FIND(",",G646,FIND(",",G646,FIND(",",G646)+1)+1)-FIND(",",G646,FIND(",",G646)+1)-1)),ConditionValueTable!$A:$A,1,0)),ISERROR(VLOOKUP(TRIM(MID(G646,FIND(",",G646,FIND(",",G646,FIND(",",G646)+1)+1)+1,999)),ConditionValueTable!$A:$A,1,0))),"컨디션밸류없음",
  ""),
)))))</f>
        <v/>
      </c>
      <c r="I646" s="1">
        <v>-1</v>
      </c>
      <c r="J646" s="1">
        <f t="shared" si="428"/>
        <v>3</v>
      </c>
      <c r="N646" s="1">
        <v>1</v>
      </c>
      <c r="O646" s="7">
        <f t="shared" ca="1" si="432"/>
        <v>1</v>
      </c>
      <c r="S646" s="7" t="str">
        <f t="shared" ca="1" si="433"/>
        <v/>
      </c>
    </row>
    <row r="647" spans="1:19" x14ac:dyDescent="0.3">
      <c r="A647" s="1" t="str">
        <f t="shared" si="427"/>
        <v>LP_SpUpOnMaxHpBetter_01</v>
      </c>
      <c r="B647" s="1" t="s">
        <v>944</v>
      </c>
      <c r="C647" s="1" t="str">
        <f>IF(ISERROR(VLOOKUP(B647,AffectorValueTable!$A:$A,1,0)),"어펙터밸류없음","")</f>
        <v/>
      </c>
      <c r="D647" s="1">
        <v>1</v>
      </c>
      <c r="E647" s="1" t="str">
        <f>VLOOKUP($B647,AffectorValueTable!$1:$1048576,MATCH(AffectorValueTable!$B$1,AffectorValueTable!$1:$1,0),0)</f>
        <v>AddSpGainByHp</v>
      </c>
      <c r="H647" s="1" t="str">
        <f>IF(ISBLANK(G647),"",
IF(ISERROR(FIND(",",G647)),
  IF(ISERROR(VLOOKUP(G647,ConditionValueTable!$A:$A,1,0)),"컨디션밸류없음",
  ""),
IF(ISERROR(FIND(",",G647,FIND(",",G647)+1)),
  IF(OR(ISERROR(VLOOKUP(LEFT(G647,FIND(",",G647)-1),ConditionValueTable!$A:$A,1,0)),ISERROR(VLOOKUP(TRIM(MID(G647,FIND(",",G647)+1,999)),ConditionValueTable!$A:$A,1,0))),"컨디션밸류없음",
  ""),
IF(ISERROR(FIND(",",G647,FIND(",",G647,FIND(",",G647)+1)+1)),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+1,999)),ConditionValueTable!$A:$A,1,0))),"컨디션밸류없음",
  ""),
IF(ISERROR(FIND(",",G647,FIND(",",G647,FIND(",",G647,FIND(",",G647)+1)+1)+1)),
  IF(OR(ISERROR(VLOOKUP(LEFT(G647,FIND(",",G647)-1),ConditionValueTable!$A:$A,1,0)),ISERROR(VLOOKUP(TRIM(MID(G647,FIND(",",G647)+1,FIND(",",G647,FIND(",",G647)+1)-FIND(",",G647)-1)),ConditionValueTable!$A:$A,1,0)),ISERROR(VLOOKUP(TRIM(MID(G647,FIND(",",G647,FIND(",",G647)+1)+1,FIND(",",G647,FIND(",",G647,FIND(",",G647)+1)+1)-FIND(",",G647,FIND(",",G647)+1)-1)),ConditionValueTable!$A:$A,1,0)),ISERROR(VLOOKUP(TRIM(MID(G647,FIND(",",G647,FIND(",",G647,FIND(",",G647)+1)+1)+1,999)),ConditionValueTable!$A:$A,1,0))),"컨디션밸류없음",
  ""),
)))))</f>
        <v/>
      </c>
      <c r="I647" s="1">
        <v>-1</v>
      </c>
      <c r="J647" s="1">
        <f t="shared" ref="J647:J649" si="434">J188*5/3*2</f>
        <v>0.83333333333333337</v>
      </c>
      <c r="N647" s="1">
        <v>1</v>
      </c>
      <c r="O647" s="7">
        <f t="shared" ca="1" si="429"/>
        <v>1</v>
      </c>
      <c r="S647" s="7" t="str">
        <f t="shared" ca="1" si="430"/>
        <v/>
      </c>
    </row>
    <row r="648" spans="1:19" x14ac:dyDescent="0.3">
      <c r="A648" s="1" t="str">
        <f t="shared" si="427"/>
        <v>LP_SpUpOnMaxHpBetter_02</v>
      </c>
      <c r="B648" s="1" t="s">
        <v>944</v>
      </c>
      <c r="C648" s="1" t="str">
        <f>IF(ISERROR(VLOOKUP(B648,AffectorValueTable!$A:$A,1,0)),"어펙터밸류없음","")</f>
        <v/>
      </c>
      <c r="D648" s="1">
        <v>2</v>
      </c>
      <c r="E648" s="1" t="str">
        <f>VLOOKUP($B648,AffectorValueTable!$1:$1048576,MATCH(AffectorValueTable!$B$1,AffectorValueTable!$1:$1,0),0)</f>
        <v>AddSpGainByHp</v>
      </c>
      <c r="H648" s="1" t="str">
        <f>IF(ISBLANK(G648),"",
IF(ISERROR(FIND(",",G648)),
  IF(ISERROR(VLOOKUP(G648,ConditionValueTable!$A:$A,1,0)),"컨디션밸류없음",
  ""),
IF(ISERROR(FIND(",",G648,FIND(",",G648)+1)),
  IF(OR(ISERROR(VLOOKUP(LEFT(G648,FIND(",",G648)-1),ConditionValueTable!$A:$A,1,0)),ISERROR(VLOOKUP(TRIM(MID(G648,FIND(",",G648)+1,999)),ConditionValueTable!$A:$A,1,0))),"컨디션밸류없음",
  ""),
IF(ISERROR(FIND(",",G648,FIND(",",G648,FIND(",",G648)+1)+1)),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+1,999)),ConditionValueTable!$A:$A,1,0))),"컨디션밸류없음",
  ""),
IF(ISERROR(FIND(",",G648,FIND(",",G648,FIND(",",G648,FIND(",",G648)+1)+1)+1)),
  IF(OR(ISERROR(VLOOKUP(LEFT(G648,FIND(",",G648)-1),ConditionValueTable!$A:$A,1,0)),ISERROR(VLOOKUP(TRIM(MID(G648,FIND(",",G648)+1,FIND(",",G648,FIND(",",G648)+1)-FIND(",",G648)-1)),ConditionValueTable!$A:$A,1,0)),ISERROR(VLOOKUP(TRIM(MID(G648,FIND(",",G648,FIND(",",G648)+1)+1,FIND(",",G648,FIND(",",G648,FIND(",",G648)+1)+1)-FIND(",",G648,FIND(",",G648)+1)-1)),ConditionValueTable!$A:$A,1,0)),ISERROR(VLOOKUP(TRIM(MID(G648,FIND(",",G648,FIND(",",G648,FIND(",",G648)+1)+1)+1,999)),ConditionValueTable!$A:$A,1,0))),"컨디션밸류없음",
  ""),
)))))</f>
        <v/>
      </c>
      <c r="I648" s="1">
        <v>-1</v>
      </c>
      <c r="J648" s="1">
        <f t="shared" si="434"/>
        <v>1.75</v>
      </c>
      <c r="N648" s="1">
        <v>1</v>
      </c>
      <c r="O648" s="7">
        <f t="shared" ca="1" si="429"/>
        <v>1</v>
      </c>
      <c r="S648" s="7" t="str">
        <f t="shared" ca="1" si="430"/>
        <v/>
      </c>
    </row>
    <row r="649" spans="1:19" x14ac:dyDescent="0.3">
      <c r="A649" s="1" t="str">
        <f t="shared" si="427"/>
        <v>LP_SpUpOnMaxHpBetter_03</v>
      </c>
      <c r="B649" s="1" t="s">
        <v>944</v>
      </c>
      <c r="C649" s="1" t="str">
        <f>IF(ISERROR(VLOOKUP(B649,AffectorValueTable!$A:$A,1,0)),"어펙터밸류없음","")</f>
        <v/>
      </c>
      <c r="D649" s="1">
        <v>3</v>
      </c>
      <c r="E649" s="1" t="str">
        <f>VLOOKUP($B649,AffectorValueTable!$1:$1048576,MATCH(AffectorValueTable!$B$1,AffectorValueTable!$1:$1,0),0)</f>
        <v>AddSpGainByHp</v>
      </c>
      <c r="H649" s="1" t="str">
        <f>IF(ISBLANK(G649),"",
IF(ISERROR(FIND(",",G649)),
  IF(ISERROR(VLOOKUP(G649,ConditionValueTable!$A:$A,1,0)),"컨디션밸류없음",
  ""),
IF(ISERROR(FIND(",",G649,FIND(",",G649)+1)),
  IF(OR(ISERROR(VLOOKUP(LEFT(G649,FIND(",",G649)-1),ConditionValueTable!$A:$A,1,0)),ISERROR(VLOOKUP(TRIM(MID(G649,FIND(",",G649)+1,999)),ConditionValueTable!$A:$A,1,0))),"컨디션밸류없음",
  ""),
IF(ISERROR(FIND(",",G649,FIND(",",G649,FIND(",",G649)+1)+1)),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+1,999)),ConditionValueTable!$A:$A,1,0))),"컨디션밸류없음",
  ""),
IF(ISERROR(FIND(",",G649,FIND(",",G649,FIND(",",G649,FIND(",",G649)+1)+1)+1)),
  IF(OR(ISERROR(VLOOKUP(LEFT(G649,FIND(",",G649)-1),ConditionValueTable!$A:$A,1,0)),ISERROR(VLOOKUP(TRIM(MID(G649,FIND(",",G649)+1,FIND(",",G649,FIND(",",G649)+1)-FIND(",",G649)-1)),ConditionValueTable!$A:$A,1,0)),ISERROR(VLOOKUP(TRIM(MID(G649,FIND(",",G649,FIND(",",G649)+1)+1,FIND(",",G649,FIND(",",G649,FIND(",",G649)+1)+1)-FIND(",",G649,FIND(",",G649)+1)-1)),ConditionValueTable!$A:$A,1,0)),ISERROR(VLOOKUP(TRIM(MID(G649,FIND(",",G649,FIND(",",G649,FIND(",",G649)+1)+1)+1,999)),ConditionValueTable!$A:$A,1,0))),"컨디션밸류없음",
  ""),
)))))</f>
        <v/>
      </c>
      <c r="I649" s="1">
        <v>-1</v>
      </c>
      <c r="J649" s="1">
        <f t="shared" si="434"/>
        <v>2.75</v>
      </c>
      <c r="N649" s="1">
        <v>1</v>
      </c>
      <c r="O649" s="7">
        <f t="shared" ca="1" si="429"/>
        <v>1</v>
      </c>
      <c r="S649" s="7" t="str">
        <f t="shared" ca="1" si="430"/>
        <v/>
      </c>
    </row>
    <row r="650" spans="1:19" x14ac:dyDescent="0.3">
      <c r="A650" s="1" t="str">
        <f t="shared" ref="A650" si="435">B650&amp;"_"&amp;TEXT(D650,"00")</f>
        <v>LP_HitSizeDown_01</v>
      </c>
      <c r="B650" s="1" t="s">
        <v>942</v>
      </c>
      <c r="C650" s="1" t="str">
        <f>IF(ISERROR(VLOOKUP(B650,AffectorValueTable!$A:$A,1,0)),"어펙터밸류없음","")</f>
        <v/>
      </c>
      <c r="D650" s="1">
        <v>1</v>
      </c>
      <c r="E650" s="1" t="str">
        <f>VLOOKUP($B650,AffectorValueTable!$1:$1048576,MATCH(AffectorValueTable!$B$1,AffectorValueTable!$1:$1,0),0)</f>
        <v>ChangeHitColliderSize</v>
      </c>
      <c r="H650" s="1" t="str">
        <f>IF(ISBLANK(G650),"",
IF(ISERROR(FIND(",",G650)),
  IF(ISERROR(VLOOKUP(G650,ConditionValueTable!$A:$A,1,0)),"컨디션밸류없음",
  ""),
IF(ISERROR(FIND(",",G650,FIND(",",G650)+1)),
  IF(OR(ISERROR(VLOOKUP(LEFT(G650,FIND(",",G650)-1),ConditionValueTable!$A:$A,1,0)),ISERROR(VLOOKUP(TRIM(MID(G650,FIND(",",G650)+1,999)),ConditionValueTable!$A:$A,1,0))),"컨디션밸류없음",
  ""),
IF(ISERROR(FIND(",",G650,FIND(",",G650,FIND(",",G650)+1)+1)),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+1,999)),ConditionValueTable!$A:$A,1,0))),"컨디션밸류없음",
  ""),
IF(ISERROR(FIND(",",G650,FIND(",",G650,FIND(",",G650,FIND(",",G650)+1)+1)+1)),
  IF(OR(ISERROR(VLOOKUP(LEFT(G650,FIND(",",G650)-1),ConditionValueTable!$A:$A,1,0)),ISERROR(VLOOKUP(TRIM(MID(G650,FIND(",",G650)+1,FIND(",",G650,FIND(",",G650)+1)-FIND(",",G650)-1)),ConditionValueTable!$A:$A,1,0)),ISERROR(VLOOKUP(TRIM(MID(G650,FIND(",",G650,FIND(",",G650)+1)+1,FIND(",",G650,FIND(",",G650,FIND(",",G650)+1)+1)-FIND(",",G650,FIND(",",G650)+1)-1)),ConditionValueTable!$A:$A,1,0)),ISERROR(VLOOKUP(TRIM(MID(G650,FIND(",",G650,FIND(",",G650,FIND(",",G650)+1)+1)+1,999)),ConditionValueTable!$A:$A,1,0))),"컨디션밸류없음",
  ""),
)))))</f>
        <v/>
      </c>
      <c r="I650" s="1">
        <v>-1</v>
      </c>
      <c r="J650" s="1">
        <v>0.9</v>
      </c>
      <c r="O650" s="7" t="str">
        <f t="shared" ref="O650" ca="1" si="436">IF(NOT(ISBLANK(N650)),N650,
IF(ISBLANK(M650),"",
VLOOKUP(M650,OFFSET(INDIRECT("$A:$B"),0,MATCH(M$1&amp;"_Verify",INDIRECT("$1:$1"),0)-1),2,0)
))</f>
        <v/>
      </c>
      <c r="S650" s="7" t="str">
        <f t="shared" ref="S650" ca="1" si="437">IF(NOT(ISBLANK(R650)),R650,
IF(ISBLANK(Q650),"",
VLOOKUP(Q650,OFFSET(INDIRECT("$A:$B"),0,MATCH(Q$1&amp;"_Verify",INDIRECT("$1:$1"),0)-1),2,0)
))</f>
        <v/>
      </c>
    </row>
    <row r="651" spans="1:19" x14ac:dyDescent="0.3">
      <c r="A651" s="1" t="str">
        <f t="shared" ref="A651:A654" si="438">B651&amp;"_"&amp;TEXT(D651,"00")</f>
        <v>LP_HitSizeDown_02</v>
      </c>
      <c r="B651" s="1" t="s">
        <v>942</v>
      </c>
      <c r="C651" s="1" t="str">
        <f>IF(ISERROR(VLOOKUP(B651,AffectorValueTable!$A:$A,1,0)),"어펙터밸류없음","")</f>
        <v/>
      </c>
      <c r="D651" s="1">
        <v>2</v>
      </c>
      <c r="E651" s="1" t="str">
        <f>VLOOKUP($B651,AffectorValueTable!$1:$1048576,MATCH(AffectorValueTable!$B$1,AffectorValueTable!$1:$1,0),0)</f>
        <v>ChangeHitColliderSize</v>
      </c>
      <c r="H651" s="1" t="str">
        <f>IF(ISBLANK(G651),"",
IF(ISERROR(FIND(",",G651)),
  IF(ISERROR(VLOOKUP(G651,ConditionValueTable!$A:$A,1,0)),"컨디션밸류없음",
  ""),
IF(ISERROR(FIND(",",G651,FIND(",",G651)+1)),
  IF(OR(ISERROR(VLOOKUP(LEFT(G651,FIND(",",G651)-1),ConditionValueTable!$A:$A,1,0)),ISERROR(VLOOKUP(TRIM(MID(G651,FIND(",",G651)+1,999)),ConditionValueTable!$A:$A,1,0))),"컨디션밸류없음",
  ""),
IF(ISERROR(FIND(",",G651,FIND(",",G651,FIND(",",G651)+1)+1)),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+1,999)),ConditionValueTable!$A:$A,1,0))),"컨디션밸류없음",
  ""),
IF(ISERROR(FIND(",",G651,FIND(",",G651,FIND(",",G651,FIND(",",G651)+1)+1)+1)),
  IF(OR(ISERROR(VLOOKUP(LEFT(G651,FIND(",",G651)-1),ConditionValueTable!$A:$A,1,0)),ISERROR(VLOOKUP(TRIM(MID(G651,FIND(",",G651)+1,FIND(",",G651,FIND(",",G651)+1)-FIND(",",G651)-1)),ConditionValueTable!$A:$A,1,0)),ISERROR(VLOOKUP(TRIM(MID(G651,FIND(",",G651,FIND(",",G651)+1)+1,FIND(",",G651,FIND(",",G651,FIND(",",G651)+1)+1)-FIND(",",G651,FIND(",",G651)+1)-1)),ConditionValueTable!$A:$A,1,0)),ISERROR(VLOOKUP(TRIM(MID(G651,FIND(",",G651,FIND(",",G651,FIND(",",G651)+1)+1)+1,999)),ConditionValueTable!$A:$A,1,0))),"컨디션밸류없음",
  ""),
)))))</f>
        <v/>
      </c>
      <c r="I651" s="1">
        <v>-1</v>
      </c>
      <c r="J651" s="1">
        <v>0.8</v>
      </c>
      <c r="O651" s="7" t="str">
        <f t="shared" ref="O651:O654" ca="1" si="439">IF(NOT(ISBLANK(N651)),N651,
IF(ISBLANK(M651),"",
VLOOKUP(M651,OFFSET(INDIRECT("$A:$B"),0,MATCH(M$1&amp;"_Verify",INDIRECT("$1:$1"),0)-1),2,0)
))</f>
        <v/>
      </c>
      <c r="S651" s="7" t="str">
        <f t="shared" ref="S651:S654" ca="1" si="440">IF(NOT(ISBLANK(R651)),R651,
IF(ISBLANK(Q651),"",
VLOOKUP(Q651,OFFSET(INDIRECT("$A:$B"),0,MATCH(Q$1&amp;"_Verify",INDIRECT("$1:$1"),0)-1),2,0)
))</f>
        <v/>
      </c>
    </row>
    <row r="652" spans="1:19" x14ac:dyDescent="0.3">
      <c r="A652" s="1" t="str">
        <f t="shared" si="438"/>
        <v>LP_HitSizeDown_03</v>
      </c>
      <c r="B652" s="1" t="s">
        <v>942</v>
      </c>
      <c r="C652" s="1" t="str">
        <f>IF(ISERROR(VLOOKUP(B652,AffectorValueTable!$A:$A,1,0)),"어펙터밸류없음","")</f>
        <v/>
      </c>
      <c r="D652" s="1">
        <v>3</v>
      </c>
      <c r="E652" s="1" t="str">
        <f>VLOOKUP($B652,AffectorValueTable!$1:$1048576,MATCH(AffectorValueTable!$B$1,AffectorValueTable!$1:$1,0),0)</f>
        <v>ChangeHitColliderSize</v>
      </c>
      <c r="H652" s="1" t="str">
        <f>IF(ISBLANK(G652),"",
IF(ISERROR(FIND(",",G652)),
  IF(ISERROR(VLOOKUP(G652,ConditionValueTable!$A:$A,1,0)),"컨디션밸류없음",
  ""),
IF(ISERROR(FIND(",",G652,FIND(",",G652)+1)),
  IF(OR(ISERROR(VLOOKUP(LEFT(G652,FIND(",",G652)-1),ConditionValueTable!$A:$A,1,0)),ISERROR(VLOOKUP(TRIM(MID(G652,FIND(",",G652)+1,999)),ConditionValueTable!$A:$A,1,0))),"컨디션밸류없음",
  ""),
IF(ISERROR(FIND(",",G652,FIND(",",G652,FIND(",",G652)+1)+1)),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+1,999)),ConditionValueTable!$A:$A,1,0))),"컨디션밸류없음",
  ""),
IF(ISERROR(FIND(",",G652,FIND(",",G652,FIND(",",G652,FIND(",",G652)+1)+1)+1)),
  IF(OR(ISERROR(VLOOKUP(LEFT(G652,FIND(",",G652)-1),ConditionValueTable!$A:$A,1,0)),ISERROR(VLOOKUP(TRIM(MID(G652,FIND(",",G652)+1,FIND(",",G652,FIND(",",G652)+1)-FIND(",",G652)-1)),ConditionValueTable!$A:$A,1,0)),ISERROR(VLOOKUP(TRIM(MID(G652,FIND(",",G652,FIND(",",G652)+1)+1,FIND(",",G652,FIND(",",G652,FIND(",",G652)+1)+1)-FIND(",",G652,FIND(",",G652)+1)-1)),ConditionValueTable!$A:$A,1,0)),ISERROR(VLOOKUP(TRIM(MID(G652,FIND(",",G652,FIND(",",G652,FIND(",",G652)+1)+1)+1,999)),ConditionValueTable!$A:$A,1,0))),"컨디션밸류없음",
  ""),
)))))</f>
        <v/>
      </c>
      <c r="I652" s="1">
        <v>-1</v>
      </c>
      <c r="J652" s="1">
        <v>0.7</v>
      </c>
      <c r="O652" s="7" t="str">
        <f t="shared" ca="1" si="439"/>
        <v/>
      </c>
      <c r="S652" s="7" t="str">
        <f t="shared" ca="1" si="440"/>
        <v/>
      </c>
    </row>
    <row r="653" spans="1:19" x14ac:dyDescent="0.3">
      <c r="A653" s="1" t="str">
        <f t="shared" si="438"/>
        <v>LP_HitSizeDown_04</v>
      </c>
      <c r="B653" s="1" t="s">
        <v>942</v>
      </c>
      <c r="C653" s="1" t="str">
        <f>IF(ISERROR(VLOOKUP(B653,AffectorValueTable!$A:$A,1,0)),"어펙터밸류없음","")</f>
        <v/>
      </c>
      <c r="D653" s="1">
        <v>4</v>
      </c>
      <c r="E653" s="1" t="str">
        <f>VLOOKUP($B653,AffectorValueTable!$1:$1048576,MATCH(AffectorValueTable!$B$1,AffectorValueTable!$1:$1,0),0)</f>
        <v>ChangeHitColliderSize</v>
      </c>
      <c r="H653" s="1" t="str">
        <f>IF(ISBLANK(G653),"",
IF(ISERROR(FIND(",",G653)),
  IF(ISERROR(VLOOKUP(G653,ConditionValueTable!$A:$A,1,0)),"컨디션밸류없음",
  ""),
IF(ISERROR(FIND(",",G653,FIND(",",G653)+1)),
  IF(OR(ISERROR(VLOOKUP(LEFT(G653,FIND(",",G653)-1),ConditionValueTable!$A:$A,1,0)),ISERROR(VLOOKUP(TRIM(MID(G653,FIND(",",G653)+1,999)),ConditionValueTable!$A:$A,1,0))),"컨디션밸류없음",
  ""),
IF(ISERROR(FIND(",",G653,FIND(",",G653,FIND(",",G653)+1)+1)),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+1,999)),ConditionValueTable!$A:$A,1,0))),"컨디션밸류없음",
  ""),
IF(ISERROR(FIND(",",G653,FIND(",",G653,FIND(",",G653,FIND(",",G653)+1)+1)+1)),
  IF(OR(ISERROR(VLOOKUP(LEFT(G653,FIND(",",G653)-1),ConditionValueTable!$A:$A,1,0)),ISERROR(VLOOKUP(TRIM(MID(G653,FIND(",",G653)+1,FIND(",",G653,FIND(",",G653)+1)-FIND(",",G653)-1)),ConditionValueTable!$A:$A,1,0)),ISERROR(VLOOKUP(TRIM(MID(G653,FIND(",",G653,FIND(",",G653)+1)+1,FIND(",",G653,FIND(",",G653,FIND(",",G653)+1)+1)-FIND(",",G653,FIND(",",G653)+1)-1)),ConditionValueTable!$A:$A,1,0)),ISERROR(VLOOKUP(TRIM(MID(G653,FIND(",",G653,FIND(",",G653,FIND(",",G653)+1)+1)+1,999)),ConditionValueTable!$A:$A,1,0))),"컨디션밸류없음",
  ""),
)))))</f>
        <v/>
      </c>
      <c r="I653" s="1">
        <v>-1</v>
      </c>
      <c r="J653" s="1">
        <v>0.6</v>
      </c>
      <c r="O653" s="7" t="str">
        <f t="shared" ca="1" si="439"/>
        <v/>
      </c>
      <c r="S653" s="7" t="str">
        <f t="shared" ca="1" si="440"/>
        <v/>
      </c>
    </row>
    <row r="654" spans="1:19" x14ac:dyDescent="0.3">
      <c r="A654" s="1" t="str">
        <f t="shared" si="438"/>
        <v>LP_HitSizeDown_05</v>
      </c>
      <c r="B654" s="1" t="s">
        <v>942</v>
      </c>
      <c r="C654" s="1" t="str">
        <f>IF(ISERROR(VLOOKUP(B654,AffectorValueTable!$A:$A,1,0)),"어펙터밸류없음","")</f>
        <v/>
      </c>
      <c r="D654" s="1">
        <v>5</v>
      </c>
      <c r="E654" s="1" t="str">
        <f>VLOOKUP($B654,AffectorValueTable!$1:$1048576,MATCH(AffectorValueTable!$B$1,AffectorValueTable!$1:$1,0),0)</f>
        <v>ChangeHitColliderSize</v>
      </c>
      <c r="H654" s="1" t="str">
        <f>IF(ISBLANK(G654),"",
IF(ISERROR(FIND(",",G654)),
  IF(ISERROR(VLOOKUP(G654,ConditionValueTable!$A:$A,1,0)),"컨디션밸류없음",
  ""),
IF(ISERROR(FIND(",",G654,FIND(",",G654)+1)),
  IF(OR(ISERROR(VLOOKUP(LEFT(G654,FIND(",",G654)-1),ConditionValueTable!$A:$A,1,0)),ISERROR(VLOOKUP(TRIM(MID(G654,FIND(",",G654)+1,999)),ConditionValueTable!$A:$A,1,0))),"컨디션밸류없음",
  ""),
IF(ISERROR(FIND(",",G654,FIND(",",G654,FIND(",",G654)+1)+1)),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+1,999)),ConditionValueTable!$A:$A,1,0))),"컨디션밸류없음",
  ""),
IF(ISERROR(FIND(",",G654,FIND(",",G654,FIND(",",G654,FIND(",",G654)+1)+1)+1)),
  IF(OR(ISERROR(VLOOKUP(LEFT(G654,FIND(",",G654)-1),ConditionValueTable!$A:$A,1,0)),ISERROR(VLOOKUP(TRIM(MID(G654,FIND(",",G654)+1,FIND(",",G654,FIND(",",G654)+1)-FIND(",",G654)-1)),ConditionValueTable!$A:$A,1,0)),ISERROR(VLOOKUP(TRIM(MID(G654,FIND(",",G654,FIND(",",G654)+1)+1,FIND(",",G654,FIND(",",G654,FIND(",",G654)+1)+1)-FIND(",",G654,FIND(",",G654)+1)-1)),ConditionValueTable!$A:$A,1,0)),ISERROR(VLOOKUP(TRIM(MID(G654,FIND(",",G654,FIND(",",G654,FIND(",",G654)+1)+1)+1,999)),ConditionValueTable!$A:$A,1,0))),"컨디션밸류없음",
  ""),
)))))</f>
        <v/>
      </c>
      <c r="I654" s="1">
        <v>-1</v>
      </c>
      <c r="J654" s="1">
        <v>0.5</v>
      </c>
      <c r="O654" s="7" t="str">
        <f t="shared" ca="1" si="439"/>
        <v/>
      </c>
      <c r="S654" s="7" t="str">
        <f t="shared" ca="1" si="440"/>
        <v/>
      </c>
    </row>
    <row r="655" spans="1:19" x14ac:dyDescent="0.3">
      <c r="A655" s="1" t="str">
        <f t="shared" si="418"/>
        <v>PN_Magic1.5Times_01</v>
      </c>
      <c r="B655" s="1" t="s">
        <v>811</v>
      </c>
      <c r="C655" s="1" t="str">
        <f>IF(ISERROR(VLOOKUP(B655,AffectorValueTable!$A:$A,1,0)),"어펙터밸류없음","")</f>
        <v/>
      </c>
      <c r="D655" s="1">
        <v>1</v>
      </c>
      <c r="E655" s="1" t="str">
        <f>VLOOKUP($B655,AffectorValueTable!$1:$1048576,MATCH(AffectorValueTable!$B$1,AffectorValueTable!$1:$1,0),0)</f>
        <v>EnlargeDamage</v>
      </c>
      <c r="G655" s="1" t="s">
        <v>394</v>
      </c>
      <c r="H655" s="1" t="str">
        <f>IF(ISBLANK(G655),"",
IF(ISERROR(FIND(",",G655)),
  IF(ISERROR(VLOOKUP(G655,ConditionValueTable!$A:$A,1,0)),"컨디션밸류없음",
  ""),
IF(ISERROR(FIND(",",G655,FIND(",",G655)+1)),
  IF(OR(ISERROR(VLOOKUP(LEFT(G655,FIND(",",G655)-1),ConditionValueTable!$A:$A,1,0)),ISERROR(VLOOKUP(TRIM(MID(G655,FIND(",",G655)+1,999)),ConditionValueTable!$A:$A,1,0))),"컨디션밸류없음",
  ""),
IF(ISERROR(FIND(",",G655,FIND(",",G655,FIND(",",G655)+1)+1)),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+1,999)),ConditionValueTable!$A:$A,1,0))),"컨디션밸류없음",
  ""),
IF(ISERROR(FIND(",",G655,FIND(",",G655,FIND(",",G655,FIND(",",G655)+1)+1)+1)),
  IF(OR(ISERROR(VLOOKUP(LEFT(G655,FIND(",",G655)-1),ConditionValueTable!$A:$A,1,0)),ISERROR(VLOOKUP(TRIM(MID(G655,FIND(",",G655)+1,FIND(",",G655,FIND(",",G655)+1)-FIND(",",G655)-1)),ConditionValueTable!$A:$A,1,0)),ISERROR(VLOOKUP(TRIM(MID(G655,FIND(",",G655,FIND(",",G655)+1)+1,FIND(",",G655,FIND(",",G655,FIND(",",G655)+1)+1)-FIND(",",G655,FIND(",",G655)+1)-1)),ConditionValueTable!$A:$A,1,0)),ISERROR(VLOOKUP(TRIM(MID(G655,FIND(",",G655,FIND(",",G655,FIND(",",G655)+1)+1)+1,999)),ConditionValueTable!$A:$A,1,0))),"컨디션밸류없음",
  ""),
)))))</f>
        <v/>
      </c>
      <c r="I655" s="1">
        <v>-1</v>
      </c>
      <c r="J655" s="1">
        <v>0.5</v>
      </c>
      <c r="O655" s="7" t="str">
        <f t="shared" ca="1" si="419"/>
        <v/>
      </c>
      <c r="S655" s="7" t="str">
        <f t="shared" ca="1" si="420"/>
        <v/>
      </c>
    </row>
    <row r="656" spans="1:19" x14ac:dyDescent="0.3">
      <c r="A656" s="1" t="str">
        <f t="shared" si="418"/>
        <v>PN_Machine1.5Times_01</v>
      </c>
      <c r="B656" s="1" t="s">
        <v>813</v>
      </c>
      <c r="C656" s="1" t="str">
        <f>IF(ISERROR(VLOOKUP(B656,AffectorValueTable!$A:$A,1,0)),"어펙터밸류없음","")</f>
        <v/>
      </c>
      <c r="D656" s="1">
        <v>1</v>
      </c>
      <c r="E656" s="1" t="str">
        <f>VLOOKUP($B656,AffectorValueTable!$1:$1048576,MATCH(AffectorValueTable!$B$1,AffectorValueTable!$1:$1,0),0)</f>
        <v>EnlargeDamage</v>
      </c>
      <c r="G656" s="1" t="s">
        <v>818</v>
      </c>
      <c r="H656" s="1" t="str">
        <f>IF(ISBLANK(G656),"",
IF(ISERROR(FIND(",",G656)),
  IF(ISERROR(VLOOKUP(G656,ConditionValueTable!$A:$A,1,0)),"컨디션밸류없음",
  ""),
IF(ISERROR(FIND(",",G656,FIND(",",G656)+1)),
  IF(OR(ISERROR(VLOOKUP(LEFT(G656,FIND(",",G656)-1),ConditionValueTable!$A:$A,1,0)),ISERROR(VLOOKUP(TRIM(MID(G656,FIND(",",G656)+1,999)),ConditionValueTable!$A:$A,1,0))),"컨디션밸류없음",
  ""),
IF(ISERROR(FIND(",",G656,FIND(",",G656,FIND(",",G656)+1)+1)),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+1,999)),ConditionValueTable!$A:$A,1,0))),"컨디션밸류없음",
  ""),
IF(ISERROR(FIND(",",G656,FIND(",",G656,FIND(",",G656,FIND(",",G656)+1)+1)+1)),
  IF(OR(ISERROR(VLOOKUP(LEFT(G656,FIND(",",G656)-1),ConditionValueTable!$A:$A,1,0)),ISERROR(VLOOKUP(TRIM(MID(G656,FIND(",",G656)+1,FIND(",",G656,FIND(",",G656)+1)-FIND(",",G656)-1)),ConditionValueTable!$A:$A,1,0)),ISERROR(VLOOKUP(TRIM(MID(G656,FIND(",",G656,FIND(",",G656)+1)+1,FIND(",",G656,FIND(",",G656,FIND(",",G656)+1)+1)-FIND(",",G656,FIND(",",G656)+1)-1)),ConditionValueTable!$A:$A,1,0)),ISERROR(VLOOKUP(TRIM(MID(G656,FIND(",",G656,FIND(",",G656,FIND(",",G656)+1)+1)+1,999)),ConditionValueTable!$A:$A,1,0))),"컨디션밸류없음",
  ""),
)))))</f>
        <v/>
      </c>
      <c r="I656" s="1">
        <v>-1</v>
      </c>
      <c r="J656" s="1">
        <v>0.5</v>
      </c>
      <c r="O656" s="7" t="str">
        <f t="shared" ca="1" si="419"/>
        <v/>
      </c>
      <c r="S656" s="7" t="str">
        <f t="shared" ca="1" si="420"/>
        <v/>
      </c>
    </row>
    <row r="657" spans="1:19" x14ac:dyDescent="0.3">
      <c r="A657" s="1" t="str">
        <f t="shared" si="418"/>
        <v>PN_Nature1.5Times_01</v>
      </c>
      <c r="B657" s="1" t="s">
        <v>815</v>
      </c>
      <c r="C657" s="1" t="str">
        <f>IF(ISERROR(VLOOKUP(B657,AffectorValueTable!$A:$A,1,0)),"어펙터밸류없음","")</f>
        <v/>
      </c>
      <c r="D657" s="1">
        <v>1</v>
      </c>
      <c r="E657" s="1" t="str">
        <f>VLOOKUP($B657,AffectorValueTable!$1:$1048576,MATCH(AffectorValueTable!$B$1,AffectorValueTable!$1:$1,0),0)</f>
        <v>EnlargeDamage</v>
      </c>
      <c r="G657" s="1" t="s">
        <v>397</v>
      </c>
      <c r="H657" s="1" t="str">
        <f>IF(ISBLANK(G657),"",
IF(ISERROR(FIND(",",G657)),
  IF(ISERROR(VLOOKUP(G657,ConditionValueTable!$A:$A,1,0)),"컨디션밸류없음",
  ""),
IF(ISERROR(FIND(",",G657,FIND(",",G657)+1)),
  IF(OR(ISERROR(VLOOKUP(LEFT(G657,FIND(",",G657)-1),ConditionValueTable!$A:$A,1,0)),ISERROR(VLOOKUP(TRIM(MID(G657,FIND(",",G657)+1,999)),ConditionValueTable!$A:$A,1,0))),"컨디션밸류없음",
  ""),
IF(ISERROR(FIND(",",G657,FIND(",",G657,FIND(",",G657)+1)+1)),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+1,999)),ConditionValueTable!$A:$A,1,0))),"컨디션밸류없음",
  ""),
IF(ISERROR(FIND(",",G657,FIND(",",G657,FIND(",",G657,FIND(",",G657)+1)+1)+1)),
  IF(OR(ISERROR(VLOOKUP(LEFT(G657,FIND(",",G657)-1),ConditionValueTable!$A:$A,1,0)),ISERROR(VLOOKUP(TRIM(MID(G657,FIND(",",G657)+1,FIND(",",G657,FIND(",",G657)+1)-FIND(",",G657)-1)),ConditionValueTable!$A:$A,1,0)),ISERROR(VLOOKUP(TRIM(MID(G657,FIND(",",G657,FIND(",",G657)+1)+1,FIND(",",G657,FIND(",",G657,FIND(",",G657)+1)+1)-FIND(",",G657,FIND(",",G657)+1)-1)),ConditionValueTable!$A:$A,1,0)),ISERROR(VLOOKUP(TRIM(MID(G657,FIND(",",G657,FIND(",",G657,FIND(",",G657)+1)+1)+1,999)),ConditionValueTable!$A:$A,1,0))),"컨디션밸류없음",
  ""),
)))))</f>
        <v/>
      </c>
      <c r="I657" s="1">
        <v>-1</v>
      </c>
      <c r="J657" s="1">
        <v>0.5</v>
      </c>
      <c r="O657" s="7" t="str">
        <f t="shared" ca="1" si="419"/>
        <v/>
      </c>
      <c r="S657" s="7" t="str">
        <f t="shared" ca="1" si="420"/>
        <v/>
      </c>
    </row>
    <row r="658" spans="1:19" x14ac:dyDescent="0.3">
      <c r="A658" s="1" t="str">
        <f t="shared" si="418"/>
        <v>PN_Qigong1.5Times_01</v>
      </c>
      <c r="B658" s="1" t="s">
        <v>817</v>
      </c>
      <c r="C658" s="1" t="str">
        <f>IF(ISERROR(VLOOKUP(B658,AffectorValueTable!$A:$A,1,0)),"어펙터밸류없음","")</f>
        <v/>
      </c>
      <c r="D658" s="1">
        <v>1</v>
      </c>
      <c r="E658" s="1" t="str">
        <f>VLOOKUP($B658,AffectorValueTable!$1:$1048576,MATCH(AffectorValueTable!$B$1,AffectorValueTable!$1:$1,0),0)</f>
        <v>EnlargeDamage</v>
      </c>
      <c r="G658" s="1" t="s">
        <v>819</v>
      </c>
      <c r="H658" s="1" t="str">
        <f>IF(ISBLANK(G658),"",
IF(ISERROR(FIND(",",G658)),
  IF(ISERROR(VLOOKUP(G658,ConditionValueTable!$A:$A,1,0)),"컨디션밸류없음",
  ""),
IF(ISERROR(FIND(",",G658,FIND(",",G658)+1)),
  IF(OR(ISERROR(VLOOKUP(LEFT(G658,FIND(",",G658)-1),ConditionValueTable!$A:$A,1,0)),ISERROR(VLOOKUP(TRIM(MID(G658,FIND(",",G658)+1,999)),ConditionValueTable!$A:$A,1,0))),"컨디션밸류없음",
  ""),
IF(ISERROR(FIND(",",G658,FIND(",",G658,FIND(",",G658)+1)+1)),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+1,999)),ConditionValueTable!$A:$A,1,0))),"컨디션밸류없음",
  ""),
IF(ISERROR(FIND(",",G658,FIND(",",G658,FIND(",",G658,FIND(",",G658)+1)+1)+1)),
  IF(OR(ISERROR(VLOOKUP(LEFT(G658,FIND(",",G658)-1),ConditionValueTable!$A:$A,1,0)),ISERROR(VLOOKUP(TRIM(MID(G658,FIND(",",G658)+1,FIND(",",G658,FIND(",",G658)+1)-FIND(",",G658)-1)),ConditionValueTable!$A:$A,1,0)),ISERROR(VLOOKUP(TRIM(MID(G658,FIND(",",G658,FIND(",",G658)+1)+1,FIND(",",G658,FIND(",",G658,FIND(",",G658)+1)+1)-FIND(",",G658,FIND(",",G658)+1)-1)),ConditionValueTable!$A:$A,1,0)),ISERROR(VLOOKUP(TRIM(MID(G658,FIND(",",G658,FIND(",",G658,FIND(",",G658)+1)+1)+1,999)),ConditionValueTable!$A:$A,1,0))),"컨디션밸류없음",
  ""),
)))))</f>
        <v/>
      </c>
      <c r="I658" s="1">
        <v>-1</v>
      </c>
      <c r="J658" s="1">
        <v>0.5</v>
      </c>
      <c r="O658" s="7" t="str">
        <f t="shared" ca="1" si="419"/>
        <v/>
      </c>
      <c r="S658" s="7" t="str">
        <f t="shared" ca="1" si="420"/>
        <v/>
      </c>
    </row>
    <row r="659" spans="1:19" x14ac:dyDescent="0.3">
      <c r="A659" s="1" t="str">
        <f t="shared" ref="A659:A660" si="441">B659&amp;"_"&amp;TEXT(D659,"00")</f>
        <v>PN_Magic2Times_01</v>
      </c>
      <c r="B659" s="1" t="s">
        <v>385</v>
      </c>
      <c r="C659" s="1" t="str">
        <f>IF(ISERROR(VLOOKUP(B659,AffectorValueTable!$A:$A,1,0)),"어펙터밸류없음","")</f>
        <v/>
      </c>
      <c r="D659" s="1">
        <v>1</v>
      </c>
      <c r="E659" s="1" t="str">
        <f>VLOOKUP($B659,AffectorValueTable!$1:$1048576,MATCH(AffectorValueTable!$B$1,AffectorValueTable!$1:$1,0),0)</f>
        <v>EnlargeDamage</v>
      </c>
      <c r="G659" s="1" t="s">
        <v>394</v>
      </c>
      <c r="H659" s="1" t="str">
        <f>IF(ISBLANK(G659),"",
IF(ISERROR(FIND(",",G659)),
  IF(ISERROR(VLOOKUP(G659,ConditionValueTable!$A:$A,1,0)),"컨디션밸류없음",
  ""),
IF(ISERROR(FIND(",",G659,FIND(",",G659)+1)),
  IF(OR(ISERROR(VLOOKUP(LEFT(G659,FIND(",",G659)-1),ConditionValueTable!$A:$A,1,0)),ISERROR(VLOOKUP(TRIM(MID(G659,FIND(",",G659)+1,999)),ConditionValueTable!$A:$A,1,0))),"컨디션밸류없음",
  ""),
IF(ISERROR(FIND(",",G659,FIND(",",G659,FIND(",",G659)+1)+1)),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+1,999)),ConditionValueTable!$A:$A,1,0))),"컨디션밸류없음",
  ""),
IF(ISERROR(FIND(",",G659,FIND(",",G659,FIND(",",G659,FIND(",",G659)+1)+1)+1)),
  IF(OR(ISERROR(VLOOKUP(LEFT(G659,FIND(",",G659)-1),ConditionValueTable!$A:$A,1,0)),ISERROR(VLOOKUP(TRIM(MID(G659,FIND(",",G659)+1,FIND(",",G659,FIND(",",G659)+1)-FIND(",",G659)-1)),ConditionValueTable!$A:$A,1,0)),ISERROR(VLOOKUP(TRIM(MID(G659,FIND(",",G659,FIND(",",G659)+1)+1,FIND(",",G659,FIND(",",G659,FIND(",",G659)+1)+1)-FIND(",",G659,FIND(",",G659)+1)-1)),ConditionValueTable!$A:$A,1,0)),ISERROR(VLOOKUP(TRIM(MID(G659,FIND(",",G659,FIND(",",G659,FIND(",",G659)+1)+1)+1,999)),ConditionValueTable!$A:$A,1,0))),"컨디션밸류없음",
  ""),
)))))</f>
        <v/>
      </c>
      <c r="I659" s="1">
        <v>-1</v>
      </c>
      <c r="J659" s="1">
        <v>1</v>
      </c>
      <c r="O659" s="7" t="str">
        <f t="shared" ref="O659:O660" ca="1" si="442">IF(NOT(ISBLANK(N659)),N659,
IF(ISBLANK(M659),"",
VLOOKUP(M659,OFFSET(INDIRECT("$A:$B"),0,MATCH(M$1&amp;"_Verify",INDIRECT("$1:$1"),0)-1),2,0)
))</f>
        <v/>
      </c>
      <c r="S659" s="7" t="str">
        <f t="shared" ref="S659:S660" ca="1" si="443">IF(NOT(ISBLANK(R659)),R659,
IF(ISBLANK(Q659),"",
VLOOKUP(Q659,OFFSET(INDIRECT("$A:$B"),0,MATCH(Q$1&amp;"_Verify",INDIRECT("$1:$1"),0)-1),2,0)
))</f>
        <v/>
      </c>
    </row>
    <row r="660" spans="1:19" x14ac:dyDescent="0.3">
      <c r="A660" s="1" t="str">
        <f t="shared" si="441"/>
        <v>PN_Machine2Times_01</v>
      </c>
      <c r="B660" s="1" t="s">
        <v>402</v>
      </c>
      <c r="C660" s="1" t="str">
        <f>IF(ISERROR(VLOOKUP(B660,AffectorValueTable!$A:$A,1,0)),"어펙터밸류없음","")</f>
        <v/>
      </c>
      <c r="D660" s="1">
        <v>1</v>
      </c>
      <c r="E660" s="1" t="str">
        <f>VLOOKUP($B660,AffectorValueTable!$1:$1048576,MATCH(AffectorValueTable!$B$1,AffectorValueTable!$1:$1,0),0)</f>
        <v>EnlargeDamage</v>
      </c>
      <c r="G660" s="1" t="s">
        <v>404</v>
      </c>
      <c r="H660" s="1" t="str">
        <f>IF(ISBLANK(G660),"",
IF(ISERROR(FIND(",",G660)),
  IF(ISERROR(VLOOKUP(G660,ConditionValueTable!$A:$A,1,0)),"컨디션밸류없음",
  ""),
IF(ISERROR(FIND(",",G660,FIND(",",G660)+1)),
  IF(OR(ISERROR(VLOOKUP(LEFT(G660,FIND(",",G660)-1),ConditionValueTable!$A:$A,1,0)),ISERROR(VLOOKUP(TRIM(MID(G660,FIND(",",G660)+1,999)),ConditionValueTable!$A:$A,1,0))),"컨디션밸류없음",
  ""),
IF(ISERROR(FIND(",",G660,FIND(",",G660,FIND(",",G660)+1)+1)),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+1,999)),ConditionValueTable!$A:$A,1,0))),"컨디션밸류없음",
  ""),
IF(ISERROR(FIND(",",G660,FIND(",",G660,FIND(",",G660,FIND(",",G660)+1)+1)+1)),
  IF(OR(ISERROR(VLOOKUP(LEFT(G660,FIND(",",G660)-1),ConditionValueTable!$A:$A,1,0)),ISERROR(VLOOKUP(TRIM(MID(G660,FIND(",",G660)+1,FIND(",",G660,FIND(",",G660)+1)-FIND(",",G660)-1)),ConditionValueTable!$A:$A,1,0)),ISERROR(VLOOKUP(TRIM(MID(G660,FIND(",",G660,FIND(",",G660)+1)+1,FIND(",",G660,FIND(",",G660,FIND(",",G660)+1)+1)-FIND(",",G660,FIND(",",G660)+1)-1)),ConditionValueTable!$A:$A,1,0)),ISERROR(VLOOKUP(TRIM(MID(G660,FIND(",",G660,FIND(",",G660,FIND(",",G660)+1)+1)+1,999)),ConditionValueTable!$A:$A,1,0))),"컨디션밸류없음",
  ""),
)))))</f>
        <v/>
      </c>
      <c r="I660" s="1">
        <v>-1</v>
      </c>
      <c r="J660" s="1">
        <v>1</v>
      </c>
      <c r="O660" s="7" t="str">
        <f t="shared" ca="1" si="442"/>
        <v/>
      </c>
      <c r="S660" s="7" t="str">
        <f t="shared" ca="1" si="443"/>
        <v/>
      </c>
    </row>
    <row r="661" spans="1:19" x14ac:dyDescent="0.3">
      <c r="A661" s="1" t="str">
        <f t="shared" ref="A661:A664" si="444">B661&amp;"_"&amp;TEXT(D661,"00")</f>
        <v>PN_Nature2Times_01</v>
      </c>
      <c r="B661" s="1" t="s">
        <v>387</v>
      </c>
      <c r="C661" s="1" t="str">
        <f>IF(ISERROR(VLOOKUP(B661,AffectorValueTable!$A:$A,1,0)),"어펙터밸류없음","")</f>
        <v/>
      </c>
      <c r="D661" s="1">
        <v>1</v>
      </c>
      <c r="E661" s="1" t="str">
        <f>VLOOKUP($B661,AffectorValueTable!$1:$1048576,MATCH(AffectorValueTable!$B$1,AffectorValueTable!$1:$1,0),0)</f>
        <v>EnlargeDamage</v>
      </c>
      <c r="G661" s="1" t="s">
        <v>397</v>
      </c>
      <c r="H661" s="1" t="str">
        <f>IF(ISBLANK(G661),"",
IF(ISERROR(FIND(",",G661)),
  IF(ISERROR(VLOOKUP(G661,ConditionValueTable!$A:$A,1,0)),"컨디션밸류없음",
  ""),
IF(ISERROR(FIND(",",G661,FIND(",",G661)+1)),
  IF(OR(ISERROR(VLOOKUP(LEFT(G661,FIND(",",G661)-1),ConditionValueTable!$A:$A,1,0)),ISERROR(VLOOKUP(TRIM(MID(G661,FIND(",",G661)+1,999)),ConditionValueTable!$A:$A,1,0))),"컨디션밸류없음",
  ""),
IF(ISERROR(FIND(",",G661,FIND(",",G661,FIND(",",G661)+1)+1)),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+1,999)),ConditionValueTable!$A:$A,1,0))),"컨디션밸류없음",
  ""),
IF(ISERROR(FIND(",",G661,FIND(",",G661,FIND(",",G661,FIND(",",G661)+1)+1)+1)),
  IF(OR(ISERROR(VLOOKUP(LEFT(G661,FIND(",",G661)-1),ConditionValueTable!$A:$A,1,0)),ISERROR(VLOOKUP(TRIM(MID(G661,FIND(",",G661)+1,FIND(",",G661,FIND(",",G661)+1)-FIND(",",G661)-1)),ConditionValueTable!$A:$A,1,0)),ISERROR(VLOOKUP(TRIM(MID(G661,FIND(",",G661,FIND(",",G661)+1)+1,FIND(",",G661,FIND(",",G661,FIND(",",G661)+1)+1)-FIND(",",G661,FIND(",",G661)+1)-1)),ConditionValueTable!$A:$A,1,0)),ISERROR(VLOOKUP(TRIM(MID(G661,FIND(",",G661,FIND(",",G661,FIND(",",G661)+1)+1)+1,999)),ConditionValueTable!$A:$A,1,0))),"컨디션밸류없음",
  ""),
)))))</f>
        <v/>
      </c>
      <c r="I661" s="1">
        <v>-1</v>
      </c>
      <c r="J661" s="1">
        <v>1</v>
      </c>
      <c r="O661" s="7" t="str">
        <f t="shared" ref="O661:O664" ca="1" si="445">IF(NOT(ISBLANK(N661)),N661,
IF(ISBLANK(M661),"",
VLOOKUP(M661,OFFSET(INDIRECT("$A:$B"),0,MATCH(M$1&amp;"_Verify",INDIRECT("$1:$1"),0)-1),2,0)
))</f>
        <v/>
      </c>
      <c r="S661" s="7" t="str">
        <f t="shared" ref="S661:S664" ca="1" si="446">IF(NOT(ISBLANK(R661)),R661,
IF(ISBLANK(Q661),"",
VLOOKUP(Q661,OFFSET(INDIRECT("$A:$B"),0,MATCH(Q$1&amp;"_Verify",INDIRECT("$1:$1"),0)-1),2,0)
))</f>
        <v/>
      </c>
    </row>
    <row r="662" spans="1:19" x14ac:dyDescent="0.3">
      <c r="A662" s="1" t="str">
        <f t="shared" si="444"/>
        <v>PN_Qigong2Times_01</v>
      </c>
      <c r="B662" s="1" t="s">
        <v>403</v>
      </c>
      <c r="C662" s="1" t="str">
        <f>IF(ISERROR(VLOOKUP(B662,AffectorValueTable!$A:$A,1,0)),"어펙터밸류없음","")</f>
        <v/>
      </c>
      <c r="D662" s="1">
        <v>1</v>
      </c>
      <c r="E662" s="1" t="str">
        <f>VLOOKUP($B662,AffectorValueTable!$1:$1048576,MATCH(AffectorValueTable!$B$1,AffectorValueTable!$1:$1,0),0)</f>
        <v>EnlargeDamage</v>
      </c>
      <c r="G662" s="1" t="s">
        <v>405</v>
      </c>
      <c r="H662" s="1" t="str">
        <f>IF(ISBLANK(G662),"",
IF(ISERROR(FIND(",",G662)),
  IF(ISERROR(VLOOKUP(G662,ConditionValueTable!$A:$A,1,0)),"컨디션밸류없음",
  ""),
IF(ISERROR(FIND(",",G662,FIND(",",G662)+1)),
  IF(OR(ISERROR(VLOOKUP(LEFT(G662,FIND(",",G662)-1),ConditionValueTable!$A:$A,1,0)),ISERROR(VLOOKUP(TRIM(MID(G662,FIND(",",G662)+1,999)),ConditionValueTable!$A:$A,1,0))),"컨디션밸류없음",
  ""),
IF(ISERROR(FIND(",",G662,FIND(",",G662,FIND(",",G662)+1)+1)),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+1,999)),ConditionValueTable!$A:$A,1,0))),"컨디션밸류없음",
  ""),
IF(ISERROR(FIND(",",G662,FIND(",",G662,FIND(",",G662,FIND(",",G662)+1)+1)+1)),
  IF(OR(ISERROR(VLOOKUP(LEFT(G662,FIND(",",G662)-1),ConditionValueTable!$A:$A,1,0)),ISERROR(VLOOKUP(TRIM(MID(G662,FIND(",",G662)+1,FIND(",",G662,FIND(",",G662)+1)-FIND(",",G662)-1)),ConditionValueTable!$A:$A,1,0)),ISERROR(VLOOKUP(TRIM(MID(G662,FIND(",",G662,FIND(",",G662)+1)+1,FIND(",",G662,FIND(",",G662,FIND(",",G662)+1)+1)-FIND(",",G662,FIND(",",G662)+1)-1)),ConditionValueTable!$A:$A,1,0)),ISERROR(VLOOKUP(TRIM(MID(G662,FIND(",",G662,FIND(",",G662,FIND(",",G662)+1)+1)+1,999)),ConditionValueTable!$A:$A,1,0))),"컨디션밸류없음",
  ""),
)))))</f>
        <v/>
      </c>
      <c r="I662" s="1">
        <v>-1</v>
      </c>
      <c r="J662" s="1">
        <v>1</v>
      </c>
      <c r="O662" s="7" t="str">
        <f t="shared" ca="1" si="445"/>
        <v/>
      </c>
      <c r="S662" s="7" t="str">
        <f t="shared" ca="1" si="446"/>
        <v/>
      </c>
    </row>
    <row r="663" spans="1:19" x14ac:dyDescent="0.3">
      <c r="A663" s="1" t="str">
        <f t="shared" si="444"/>
        <v>PN_Magic3Times_01</v>
      </c>
      <c r="B663" s="1" t="s">
        <v>768</v>
      </c>
      <c r="C663" s="1" t="str">
        <f>IF(ISERROR(VLOOKUP(B663,AffectorValueTable!$A:$A,1,0)),"어펙터밸류없음","")</f>
        <v/>
      </c>
      <c r="D663" s="1">
        <v>1</v>
      </c>
      <c r="E663" s="1" t="str">
        <f>VLOOKUP($B663,AffectorValueTable!$1:$1048576,MATCH(AffectorValueTable!$B$1,AffectorValueTable!$1:$1,0),0)</f>
        <v>EnlargeDamage</v>
      </c>
      <c r="G663" s="1" t="s">
        <v>394</v>
      </c>
      <c r="H663" s="1" t="str">
        <f>IF(ISBLANK(G663),"",
IF(ISERROR(FIND(",",G663)),
  IF(ISERROR(VLOOKUP(G663,ConditionValueTable!$A:$A,1,0)),"컨디션밸류없음",
  ""),
IF(ISERROR(FIND(",",G663,FIND(",",G663)+1)),
  IF(OR(ISERROR(VLOOKUP(LEFT(G663,FIND(",",G663)-1),ConditionValueTable!$A:$A,1,0)),ISERROR(VLOOKUP(TRIM(MID(G663,FIND(",",G663)+1,999)),ConditionValueTable!$A:$A,1,0))),"컨디션밸류없음",
  ""),
IF(ISERROR(FIND(",",G663,FIND(",",G663,FIND(",",G663)+1)+1)),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+1,999)),ConditionValueTable!$A:$A,1,0))),"컨디션밸류없음",
  ""),
IF(ISERROR(FIND(",",G663,FIND(",",G663,FIND(",",G663,FIND(",",G663)+1)+1)+1)),
  IF(OR(ISERROR(VLOOKUP(LEFT(G663,FIND(",",G663)-1),ConditionValueTable!$A:$A,1,0)),ISERROR(VLOOKUP(TRIM(MID(G663,FIND(",",G663)+1,FIND(",",G663,FIND(",",G663)+1)-FIND(",",G663)-1)),ConditionValueTable!$A:$A,1,0)),ISERROR(VLOOKUP(TRIM(MID(G663,FIND(",",G663,FIND(",",G663)+1)+1,FIND(",",G663,FIND(",",G663,FIND(",",G663)+1)+1)-FIND(",",G663,FIND(",",G663)+1)-1)),ConditionValueTable!$A:$A,1,0)),ISERROR(VLOOKUP(TRIM(MID(G663,FIND(",",G663,FIND(",",G663,FIND(",",G663)+1)+1)+1,999)),ConditionValueTable!$A:$A,1,0))),"컨디션밸류없음",
  ""),
)))))</f>
        <v/>
      </c>
      <c r="I663" s="1">
        <v>-1</v>
      </c>
      <c r="J663" s="1">
        <v>2</v>
      </c>
      <c r="O663" s="7" t="str">
        <f t="shared" ca="1" si="445"/>
        <v/>
      </c>
      <c r="S663" s="7" t="str">
        <f t="shared" ca="1" si="446"/>
        <v/>
      </c>
    </row>
    <row r="664" spans="1:19" x14ac:dyDescent="0.3">
      <c r="A664" s="1" t="str">
        <f t="shared" si="444"/>
        <v>PN_Machine3Times_01</v>
      </c>
      <c r="B664" s="1" t="s">
        <v>765</v>
      </c>
      <c r="C664" s="1" t="str">
        <f>IF(ISERROR(VLOOKUP(B664,AffectorValueTable!$A:$A,1,0)),"어펙터밸류없음","")</f>
        <v/>
      </c>
      <c r="D664" s="1">
        <v>1</v>
      </c>
      <c r="E664" s="1" t="str">
        <f>VLOOKUP($B664,AffectorValueTable!$1:$1048576,MATCH(AffectorValueTable!$B$1,AffectorValueTable!$1:$1,0),0)</f>
        <v>EnlargeDamage</v>
      </c>
      <c r="G664" s="1" t="s">
        <v>396</v>
      </c>
      <c r="H664" s="1" t="str">
        <f>IF(ISBLANK(G664),"",
IF(ISERROR(FIND(",",G664)),
  IF(ISERROR(VLOOKUP(G664,ConditionValueTable!$A:$A,1,0)),"컨디션밸류없음",
  ""),
IF(ISERROR(FIND(",",G664,FIND(",",G664)+1)),
  IF(OR(ISERROR(VLOOKUP(LEFT(G664,FIND(",",G664)-1),ConditionValueTable!$A:$A,1,0)),ISERROR(VLOOKUP(TRIM(MID(G664,FIND(",",G664)+1,999)),ConditionValueTable!$A:$A,1,0))),"컨디션밸류없음",
  ""),
IF(ISERROR(FIND(",",G664,FIND(",",G664,FIND(",",G664)+1)+1)),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+1,999)),ConditionValueTable!$A:$A,1,0))),"컨디션밸류없음",
  ""),
IF(ISERROR(FIND(",",G664,FIND(",",G664,FIND(",",G664,FIND(",",G664)+1)+1)+1)),
  IF(OR(ISERROR(VLOOKUP(LEFT(G664,FIND(",",G664)-1),ConditionValueTable!$A:$A,1,0)),ISERROR(VLOOKUP(TRIM(MID(G664,FIND(",",G664)+1,FIND(",",G664,FIND(",",G664)+1)-FIND(",",G664)-1)),ConditionValueTable!$A:$A,1,0)),ISERROR(VLOOKUP(TRIM(MID(G664,FIND(",",G664,FIND(",",G664)+1)+1,FIND(",",G664,FIND(",",G664,FIND(",",G664)+1)+1)-FIND(",",G664,FIND(",",G664)+1)-1)),ConditionValueTable!$A:$A,1,0)),ISERROR(VLOOKUP(TRIM(MID(G664,FIND(",",G664,FIND(",",G664,FIND(",",G664)+1)+1)+1,999)),ConditionValueTable!$A:$A,1,0))),"컨디션밸류없음",
  ""),
)))))</f>
        <v/>
      </c>
      <c r="I664" s="1">
        <v>-1</v>
      </c>
      <c r="J664" s="1">
        <v>2</v>
      </c>
      <c r="O664" s="7" t="str">
        <f t="shared" ca="1" si="445"/>
        <v/>
      </c>
      <c r="S664" s="7" t="str">
        <f t="shared" ca="1" si="446"/>
        <v/>
      </c>
    </row>
    <row r="665" spans="1:19" x14ac:dyDescent="0.3">
      <c r="A665" s="1" t="str">
        <f t="shared" ref="A665:A666" si="447">B665&amp;"_"&amp;TEXT(D665,"00")</f>
        <v>PN_Nature3Times_01</v>
      </c>
      <c r="B665" s="1" t="s">
        <v>769</v>
      </c>
      <c r="C665" s="1" t="str">
        <f>IF(ISERROR(VLOOKUP(B665,AffectorValueTable!$A:$A,1,0)),"어펙터밸류없음","")</f>
        <v/>
      </c>
      <c r="D665" s="1">
        <v>1</v>
      </c>
      <c r="E665" s="1" t="str">
        <f>VLOOKUP($B665,AffectorValueTable!$1:$1048576,MATCH(AffectorValueTable!$B$1,AffectorValueTable!$1:$1,0),0)</f>
        <v>EnlargeDamage</v>
      </c>
      <c r="G665" s="1" t="s">
        <v>397</v>
      </c>
      <c r="H665" s="1" t="str">
        <f>IF(ISBLANK(G665),"",
IF(ISERROR(FIND(",",G665)),
  IF(ISERROR(VLOOKUP(G665,ConditionValueTable!$A:$A,1,0)),"컨디션밸류없음",
  ""),
IF(ISERROR(FIND(",",G665,FIND(",",G665)+1)),
  IF(OR(ISERROR(VLOOKUP(LEFT(G665,FIND(",",G665)-1),ConditionValueTable!$A:$A,1,0)),ISERROR(VLOOKUP(TRIM(MID(G665,FIND(",",G665)+1,999)),ConditionValueTable!$A:$A,1,0))),"컨디션밸류없음",
  ""),
IF(ISERROR(FIND(",",G665,FIND(",",G665,FIND(",",G665)+1)+1)),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+1,999)),ConditionValueTable!$A:$A,1,0))),"컨디션밸류없음",
  ""),
IF(ISERROR(FIND(",",G665,FIND(",",G665,FIND(",",G665,FIND(",",G665)+1)+1)+1)),
  IF(OR(ISERROR(VLOOKUP(LEFT(G665,FIND(",",G665)-1),ConditionValueTable!$A:$A,1,0)),ISERROR(VLOOKUP(TRIM(MID(G665,FIND(",",G665)+1,FIND(",",G665,FIND(",",G665)+1)-FIND(",",G665)-1)),ConditionValueTable!$A:$A,1,0)),ISERROR(VLOOKUP(TRIM(MID(G665,FIND(",",G665,FIND(",",G665)+1)+1,FIND(",",G665,FIND(",",G665,FIND(",",G665)+1)+1)-FIND(",",G665,FIND(",",G665)+1)-1)),ConditionValueTable!$A:$A,1,0)),ISERROR(VLOOKUP(TRIM(MID(G665,FIND(",",G665,FIND(",",G665,FIND(",",G665)+1)+1)+1,999)),ConditionValueTable!$A:$A,1,0))),"컨디션밸류없음",
  ""),
)))))</f>
        <v/>
      </c>
      <c r="I665" s="1">
        <v>-1</v>
      </c>
      <c r="J665" s="1">
        <v>2</v>
      </c>
      <c r="O665" s="7" t="str">
        <f t="shared" ref="O665:O666" ca="1" si="448">IF(NOT(ISBLANK(N665)),N665,
IF(ISBLANK(M665),"",
VLOOKUP(M665,OFFSET(INDIRECT("$A:$B"),0,MATCH(M$1&amp;"_Verify",INDIRECT("$1:$1"),0)-1),2,0)
))</f>
        <v/>
      </c>
      <c r="S665" s="7" t="str">
        <f t="shared" ref="S665:S666" ca="1" si="449">IF(NOT(ISBLANK(R665)),R665,
IF(ISBLANK(Q665),"",
VLOOKUP(Q665,OFFSET(INDIRECT("$A:$B"),0,MATCH(Q$1&amp;"_Verify",INDIRECT("$1:$1"),0)-1),2,0)
))</f>
        <v/>
      </c>
    </row>
    <row r="666" spans="1:19" x14ac:dyDescent="0.3">
      <c r="A666" s="1" t="str">
        <f t="shared" si="447"/>
        <v>PN_Qigong3Times_01</v>
      </c>
      <c r="B666" s="1" t="s">
        <v>767</v>
      </c>
      <c r="C666" s="1" t="str">
        <f>IF(ISERROR(VLOOKUP(B666,AffectorValueTable!$A:$A,1,0)),"어펙터밸류없음","")</f>
        <v/>
      </c>
      <c r="D666" s="1">
        <v>1</v>
      </c>
      <c r="E666" s="1" t="str">
        <f>VLOOKUP($B666,AffectorValueTable!$1:$1048576,MATCH(AffectorValueTable!$B$1,AffectorValueTable!$1:$1,0),0)</f>
        <v>EnlargeDamage</v>
      </c>
      <c r="G666" s="1" t="s">
        <v>399</v>
      </c>
      <c r="H666" s="1" t="str">
        <f>IF(ISBLANK(G666),"",
IF(ISERROR(FIND(",",G666)),
  IF(ISERROR(VLOOKUP(G666,ConditionValueTable!$A:$A,1,0)),"컨디션밸류없음",
  ""),
IF(ISERROR(FIND(",",G666,FIND(",",G666)+1)),
  IF(OR(ISERROR(VLOOKUP(LEFT(G666,FIND(",",G666)-1),ConditionValueTable!$A:$A,1,0)),ISERROR(VLOOKUP(TRIM(MID(G666,FIND(",",G666)+1,999)),ConditionValueTable!$A:$A,1,0))),"컨디션밸류없음",
  ""),
IF(ISERROR(FIND(",",G666,FIND(",",G666,FIND(",",G666)+1)+1)),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+1,999)),ConditionValueTable!$A:$A,1,0))),"컨디션밸류없음",
  ""),
IF(ISERROR(FIND(",",G666,FIND(",",G666,FIND(",",G666,FIND(",",G666)+1)+1)+1)),
  IF(OR(ISERROR(VLOOKUP(LEFT(G666,FIND(",",G666)-1),ConditionValueTable!$A:$A,1,0)),ISERROR(VLOOKUP(TRIM(MID(G666,FIND(",",G666)+1,FIND(",",G666,FIND(",",G666)+1)-FIND(",",G666)-1)),ConditionValueTable!$A:$A,1,0)),ISERROR(VLOOKUP(TRIM(MID(G666,FIND(",",G666,FIND(",",G666)+1)+1,FIND(",",G666,FIND(",",G666,FIND(",",G666)+1)+1)-FIND(",",G666,FIND(",",G666)+1)-1)),ConditionValueTable!$A:$A,1,0)),ISERROR(VLOOKUP(TRIM(MID(G666,FIND(",",G666,FIND(",",G666,FIND(",",G666)+1)+1)+1,999)),ConditionValueTable!$A:$A,1,0))),"컨디션밸류없음",
  ""),
)))))</f>
        <v/>
      </c>
      <c r="I666" s="1">
        <v>-1</v>
      </c>
      <c r="J666" s="1">
        <v>2</v>
      </c>
      <c r="O666" s="7" t="str">
        <f t="shared" ca="1" si="448"/>
        <v/>
      </c>
      <c r="S666" s="7" t="str">
        <f t="shared" ca="1" si="449"/>
        <v/>
      </c>
    </row>
  </sheetData>
  <phoneticPr fontId="1" type="noConversion"/>
  <conditionalFormatting sqref="A1:W1048576">
    <cfRule type="expression" dxfId="0" priority="46">
      <formula>AND(OFFSET($B1,-1,0)=$B1,OFFSET(A1,-1,0)=A1)</formula>
    </cfRule>
  </conditionalFormatting>
  <dataValidations count="1">
    <dataValidation type="list" allowBlank="1" showInputMessage="1" showErrorMessage="1" sqref="Q432:Q666 Q3:Q423 M3:M666" xr:uid="{DB4D7F89-3FFC-4D87-83FD-34FB553B9134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C30D2803-70BA-488E-B56D-5F61452E4884}">
          <x14:formula1>
            <xm:f>OFFSET(ConditionValueTable!$A$1,1,0,COUNTA(ConditionValueTable!$A:$A)-1,1)</xm:f>
          </x14:formula1>
          <xm:sqref>G432:G437 G137:G145 G172:G175 G179:G423 G3:G51 G54:G124</xm:sqref>
        </x14:dataValidation>
        <x14:dataValidation type="list" allowBlank="1" showInputMessage="1" showErrorMessage="1" xr:uid="{773E35D2-3109-433E-A74C-1E7889AD692C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5"/>
  <sheetViews>
    <sheetView workbookViewId="0">
      <selection activeCell="A3" sqref="A3"/>
    </sheetView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576</v>
      </c>
      <c r="B2" t="s">
        <v>574</v>
      </c>
      <c r="C2" t="s">
        <v>577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  <row r="3" spans="1:5" x14ac:dyDescent="0.3">
      <c r="A3" t="s">
        <v>855</v>
      </c>
      <c r="B3" t="s">
        <v>851</v>
      </c>
      <c r="C3" t="s">
        <v>857</v>
      </c>
      <c r="D3" s="10" t="str">
        <f>IF(ISBLANK(C3),"",
IF(ISERROR(FIND(",",C3)),
  IF(ISERROR(VLOOKUP(C3,AffectorValueTable!$A:$A,1,0)),"어펙터밸류없음",
  ""),
IF(ISERROR(FIND(",",C3,FIND(",",C3)+1)),
  IF(OR(ISERROR(VLOOKUP(LEFT(C3,FIND(",",C3)-1),AffectorValueTable!$A:$A,1,0)),ISERROR(VLOOKUP(TRIM(MID(C3,FIND(",",C3)+1,999)),AffectorValueTable!$A:$A,1,0))),"어펙터밸류없음",
  ""),
IF(ISERROR(FIND(",",C3,FIND(",",C3,FIND(",",C3)+1)+1)),
  IF(OR(ISERROR(VLOOKUP(LEFT(C3,FIND(",",C3)-1),AffectorValueTable!$A:$A,1,0)),ISERROR(VLOOKUP(TRIM(MID(C3,FIND(",",C3)+1,FIND(",",C3,FIND(",",C3)+1)-FIND(",",C3)-1)),AffectorValueTable!$A:$A,1,0)),ISERROR(VLOOKUP(TRIM(MID(C3,FIND(",",C3,FIND(",",C3)+1)+1,999)),AffectorValueTable!$A:$A,1,0))),"어펙터밸류없음",
  ""),
IF(ISERROR(FIND(",",C3,FIND(",",C3,FIND(",",C3,FIND(",",C3)+1)+1)+1)),
  IF(OR(ISERROR(VLOOKUP(LEFT(C3,FIND(",",C3)-1),AffectorValueTable!$A:$A,1,0)),ISERROR(VLOOKUP(TRIM(MID(C3,FIND(",",C3)+1,FIND(",",C3,FIND(",",C3)+1)-FIND(",",C3)-1)),AffectorValueTable!$A:$A,1,0)),ISERROR(VLOOKUP(TRIM(MID(C3,FIND(",",C3,FIND(",",C3)+1)+1,FIND(",",C3,FIND(",",C3,FIND(",",C3)+1)+1)-FIND(",",C3,FIND(",",C3)+1)-1)),AffectorValueTable!$A:$A,1,0)),ISERROR(VLOOKUP(TRIM(MID(C3,FIND(",",C3,FIND(",",C3,FIND(",",C3)+1)+1)+1,999)),AffectorValueTable!$A:$A,1,0))),"어펙터밸류없음",
  ""),
)))))</f>
        <v/>
      </c>
      <c r="E3" s="10" t="str">
        <f>IF(VLOOKUP(
VLOOKUP(C3,AffectorValueTable!$A:$B,MATCH(AffectorValueTable!$B$1,AffectorValueTable!$1:$1,0),0),
AffectorValueTable!$F:$H,MATCH(AffectorValueTable!$H$1,AffectorValueTable!$F$1:$H$1,0),0),"","컨티뉴어스어펙터아님")</f>
        <v/>
      </c>
    </row>
    <row r="4" spans="1:5" x14ac:dyDescent="0.3">
      <c r="A4" t="s">
        <v>877</v>
      </c>
      <c r="B4" t="s">
        <v>878</v>
      </c>
      <c r="C4" s="10" t="s">
        <v>872</v>
      </c>
      <c r="D4" s="10" t="str">
        <f>IF(ISBLANK(C4),"",
IF(ISERROR(FIND(",",C4)),
  IF(ISERROR(VLOOKUP(C4,AffectorValueTable!$A:$A,1,0)),"어펙터밸류없음",
  ""),
IF(ISERROR(FIND(",",C4,FIND(",",C4)+1)),
  IF(OR(ISERROR(VLOOKUP(LEFT(C4,FIND(",",C4)-1),AffectorValueTable!$A:$A,1,0)),ISERROR(VLOOKUP(TRIM(MID(C4,FIND(",",C4)+1,999)),AffectorValueTable!$A:$A,1,0))),"어펙터밸류없음",
  ""),
IF(ISERROR(FIND(",",C4,FIND(",",C4,FIND(",",C4)+1)+1)),
  IF(OR(ISERROR(VLOOKUP(LEFT(C4,FIND(",",C4)-1),AffectorValueTable!$A:$A,1,0)),ISERROR(VLOOKUP(TRIM(MID(C4,FIND(",",C4)+1,FIND(",",C4,FIND(",",C4)+1)-FIND(",",C4)-1)),AffectorValueTable!$A:$A,1,0)),ISERROR(VLOOKUP(TRIM(MID(C4,FIND(",",C4,FIND(",",C4)+1)+1,999)),AffectorValueTable!$A:$A,1,0))),"어펙터밸류없음",
  ""),
IF(ISERROR(FIND(",",C4,FIND(",",C4,FIND(",",C4,FIND(",",C4)+1)+1)+1)),
  IF(OR(ISERROR(VLOOKUP(LEFT(C4,FIND(",",C4)-1),AffectorValueTable!$A:$A,1,0)),ISERROR(VLOOKUP(TRIM(MID(C4,FIND(",",C4)+1,FIND(",",C4,FIND(",",C4)+1)-FIND(",",C4)-1)),AffectorValueTable!$A:$A,1,0)),ISERROR(VLOOKUP(TRIM(MID(C4,FIND(",",C4,FIND(",",C4)+1)+1,FIND(",",C4,FIND(",",C4,FIND(",",C4)+1)+1)-FIND(",",C4,FIND(",",C4)+1)-1)),AffectorValueTable!$A:$A,1,0)),ISERROR(VLOOKUP(TRIM(MID(C4,FIND(",",C4,FIND(",",C4,FIND(",",C4)+1)+1)+1,999)),AffectorValueTable!$A:$A,1,0))),"어펙터밸류없음",
  ""),
)))))</f>
        <v/>
      </c>
      <c r="E4" s="10" t="str">
        <f>IF(VLOOKUP(
VLOOKUP(C4,AffectorValueTable!$A:$B,MATCH(AffectorValueTable!$B$1,AffectorValueTable!$1:$1,0),0),
AffectorValueTable!$F:$H,MATCH(AffectorValueTable!$H$1,AffectorValueTable!$F$1:$H$1,0),0),"","컨티뉴어스어펙터아님")</f>
        <v/>
      </c>
    </row>
    <row r="5" spans="1:5" x14ac:dyDescent="0.3">
      <c r="A5" t="s">
        <v>882</v>
      </c>
      <c r="B5" t="s">
        <v>883</v>
      </c>
      <c r="C5" t="s">
        <v>885</v>
      </c>
      <c r="D5" s="10" t="str">
        <f>IF(ISBLANK(C5),"",
IF(ISERROR(FIND(",",C5)),
  IF(ISERROR(VLOOKUP(C5,AffectorValueTable!$A:$A,1,0)),"어펙터밸류없음",
  ""),
IF(ISERROR(FIND(",",C5,FIND(",",C5)+1)),
  IF(OR(ISERROR(VLOOKUP(LEFT(C5,FIND(",",C5)-1),AffectorValueTable!$A:$A,1,0)),ISERROR(VLOOKUP(TRIM(MID(C5,FIND(",",C5)+1,999)),AffectorValueTable!$A:$A,1,0))),"어펙터밸류없음",
  ""),
IF(ISERROR(FIND(",",C5,FIND(",",C5,FIND(",",C5)+1)+1)),
  IF(OR(ISERROR(VLOOKUP(LEFT(C5,FIND(",",C5)-1),AffectorValueTable!$A:$A,1,0)),ISERROR(VLOOKUP(TRIM(MID(C5,FIND(",",C5)+1,FIND(",",C5,FIND(",",C5)+1)-FIND(",",C5)-1)),AffectorValueTable!$A:$A,1,0)),ISERROR(VLOOKUP(TRIM(MID(C5,FIND(",",C5,FIND(",",C5)+1)+1,999)),AffectorValueTable!$A:$A,1,0))),"어펙터밸류없음",
  ""),
IF(ISERROR(FIND(",",C5,FIND(",",C5,FIND(",",C5,FIND(",",C5)+1)+1)+1)),
  IF(OR(ISERROR(VLOOKUP(LEFT(C5,FIND(",",C5)-1),AffectorValueTable!$A:$A,1,0)),ISERROR(VLOOKUP(TRIM(MID(C5,FIND(",",C5)+1,FIND(",",C5,FIND(",",C5)+1)-FIND(",",C5)-1)),AffectorValueTable!$A:$A,1,0)),ISERROR(VLOOKUP(TRIM(MID(C5,FIND(",",C5,FIND(",",C5)+1)+1,FIND(",",C5,FIND(",",C5,FIND(",",C5)+1)+1)-FIND(",",C5,FIND(",",C5)+1)-1)),AffectorValueTable!$A:$A,1,0)),ISERROR(VLOOKUP(TRIM(MID(C5,FIND(",",C5,FIND(",",C5,FIND(",",C5)+1)+1)+1,999)),AffectorValueTable!$A:$A,1,0))),"어펙터밸류없음",
  ""),
)))))</f>
        <v/>
      </c>
      <c r="E5" s="10" t="str">
        <f>IF(VLOOKUP(
VLOOKUP(C5,AffectorValueTable!$A:$B,MATCH(AffectorValueTable!$B$1,AffectorValueTable!$1:$1,0),0),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>
      <selection activeCell="A2" sqref="A2"/>
    </sheetView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209</v>
      </c>
      <c r="L1" t="s">
        <v>48</v>
      </c>
      <c r="M1" t="s">
        <v>12</v>
      </c>
    </row>
    <row r="2" spans="1:13" x14ac:dyDescent="0.3">
      <c r="A2" t="s">
        <v>395</v>
      </c>
      <c r="B2" t="s">
        <v>391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393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211</v>
      </c>
      <c r="M2">
        <v>1</v>
      </c>
    </row>
    <row r="3" spans="1:13" x14ac:dyDescent="0.3">
      <c r="A3" t="s">
        <v>396</v>
      </c>
      <c r="B3" t="s">
        <v>391</v>
      </c>
      <c r="C3" s="6">
        <f t="shared" ca="1" si="0"/>
        <v>7</v>
      </c>
      <c r="D3" t="s">
        <v>393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210</v>
      </c>
      <c r="M3">
        <v>2</v>
      </c>
    </row>
    <row r="4" spans="1:13" x14ac:dyDescent="0.3">
      <c r="A4" t="s">
        <v>398</v>
      </c>
      <c r="B4" t="s">
        <v>391</v>
      </c>
      <c r="C4" s="6">
        <f t="shared" ca="1" si="0"/>
        <v>7</v>
      </c>
      <c r="D4" t="s">
        <v>393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399</v>
      </c>
      <c r="B5" t="s">
        <v>391</v>
      </c>
      <c r="C5" s="6">
        <f t="shared" ca="1" si="0"/>
        <v>7</v>
      </c>
      <c r="D5" t="s">
        <v>393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392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83"/>
  <sheetViews>
    <sheetView zoomScaleNormal="100" workbookViewId="0">
      <pane ySplit="1" topLeftCell="A77" activePane="bottomLeft" state="frozen"/>
      <selection pane="bottomLeft" activeCell="A83" sqref="A83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97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4" t="s">
        <v>696</v>
      </c>
      <c r="F3" s="3" t="s">
        <v>550</v>
      </c>
      <c r="G3" s="3" t="s">
        <v>69</v>
      </c>
      <c r="H3" s="3" t="s">
        <v>90</v>
      </c>
      <c r="I3" s="3" t="s">
        <v>100</v>
      </c>
      <c r="J3" s="3" t="s">
        <v>60</v>
      </c>
      <c r="K3" s="3" t="s">
        <v>94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348</v>
      </c>
      <c r="E4" s="4" t="s">
        <v>70</v>
      </c>
      <c r="F4" s="2"/>
      <c r="G4" s="2"/>
      <c r="H4" s="3" t="s">
        <v>91</v>
      </c>
      <c r="I4" s="2"/>
      <c r="J4" s="2"/>
      <c r="K4" s="2"/>
      <c r="L4" s="2" t="s">
        <v>96</v>
      </c>
      <c r="M4" s="2" t="s">
        <v>98</v>
      </c>
    </row>
    <row r="5" spans="1:13" ht="60" x14ac:dyDescent="0.3">
      <c r="A5" t="s">
        <v>24</v>
      </c>
      <c r="B5" s="5" t="s">
        <v>65</v>
      </c>
      <c r="C5" s="4" t="s">
        <v>618</v>
      </c>
      <c r="D5" s="4" t="s">
        <v>619</v>
      </c>
      <c r="E5" s="4" t="s">
        <v>620</v>
      </c>
      <c r="F5" s="4" t="s">
        <v>947</v>
      </c>
      <c r="G5" s="4" t="s">
        <v>624</v>
      </c>
      <c r="H5" s="4" t="s">
        <v>623</v>
      </c>
      <c r="I5" s="4" t="s">
        <v>948</v>
      </c>
      <c r="J5" s="2"/>
      <c r="K5" s="2"/>
      <c r="L5" s="2"/>
      <c r="M5" s="2"/>
    </row>
    <row r="6" spans="1:13" ht="48" x14ac:dyDescent="0.3">
      <c r="A6" t="s">
        <v>561</v>
      </c>
      <c r="B6" s="3" t="s">
        <v>562</v>
      </c>
      <c r="C6" s="4" t="s">
        <v>62</v>
      </c>
      <c r="D6" s="2" t="s">
        <v>563</v>
      </c>
      <c r="E6" s="2" t="s">
        <v>564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141</v>
      </c>
      <c r="E8" s="2"/>
      <c r="F8" s="2"/>
      <c r="G8" s="4" t="s">
        <v>164</v>
      </c>
      <c r="H8" s="4" t="s">
        <v>103</v>
      </c>
      <c r="I8" s="4" t="s">
        <v>355</v>
      </c>
      <c r="J8" s="2"/>
      <c r="K8" s="2"/>
      <c r="L8" s="2"/>
      <c r="M8" s="2" t="s">
        <v>354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96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96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 t="s">
        <v>979</v>
      </c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232</v>
      </c>
      <c r="F12" s="4" t="s">
        <v>212</v>
      </c>
      <c r="G12" s="2" t="s">
        <v>691</v>
      </c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104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827</v>
      </c>
      <c r="C14" s="3" t="s">
        <v>62</v>
      </c>
      <c r="D14" s="5" t="s">
        <v>92</v>
      </c>
      <c r="E14" s="5"/>
      <c r="F14" s="5"/>
      <c r="G14" s="3"/>
      <c r="H14" s="3" t="s">
        <v>88</v>
      </c>
      <c r="I14" s="3" t="s">
        <v>213</v>
      </c>
      <c r="J14" s="5"/>
      <c r="K14" s="3" t="s">
        <v>279</v>
      </c>
      <c r="L14" s="5"/>
      <c r="M14" s="5"/>
    </row>
    <row r="15" spans="1:13" ht="48" x14ac:dyDescent="0.3">
      <c r="A15" t="s">
        <v>208</v>
      </c>
      <c r="B15" s="3" t="s">
        <v>475</v>
      </c>
      <c r="C15" s="3" t="s">
        <v>476</v>
      </c>
      <c r="D15" s="4" t="s">
        <v>288</v>
      </c>
      <c r="E15" s="4" t="s">
        <v>289</v>
      </c>
      <c r="F15" s="4" t="s">
        <v>516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226</v>
      </c>
      <c r="B16" s="3" t="s">
        <v>233</v>
      </c>
      <c r="C16" s="3" t="s">
        <v>62</v>
      </c>
      <c r="D16" s="4" t="s">
        <v>227</v>
      </c>
      <c r="E16" s="4" t="s">
        <v>232</v>
      </c>
      <c r="F16" s="4" t="s">
        <v>212</v>
      </c>
      <c r="G16" s="2" t="s">
        <v>691</v>
      </c>
      <c r="H16" s="4" t="s">
        <v>889</v>
      </c>
      <c r="I16" s="3"/>
      <c r="J16" s="5"/>
      <c r="K16" s="5"/>
      <c r="L16" s="5"/>
      <c r="M16" s="5"/>
    </row>
    <row r="17" spans="1:13" ht="36" x14ac:dyDescent="0.3">
      <c r="A17" t="s">
        <v>228</v>
      </c>
      <c r="B17" s="3" t="s">
        <v>234</v>
      </c>
      <c r="C17" s="3" t="s">
        <v>62</v>
      </c>
      <c r="D17" s="4" t="s">
        <v>235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36" x14ac:dyDescent="0.3">
      <c r="A18" t="s">
        <v>229</v>
      </c>
      <c r="B18" s="3" t="s">
        <v>791</v>
      </c>
      <c r="C18" s="3" t="s">
        <v>62</v>
      </c>
      <c r="D18" s="4" t="s">
        <v>236</v>
      </c>
      <c r="E18" s="4"/>
      <c r="F18" s="5"/>
      <c r="G18" s="3" t="s">
        <v>790</v>
      </c>
      <c r="H18" s="3"/>
      <c r="I18" s="3"/>
      <c r="J18" s="5"/>
      <c r="K18" s="5"/>
      <c r="L18" s="5"/>
      <c r="M18" s="5"/>
    </row>
    <row r="19" spans="1:13" ht="24" x14ac:dyDescent="0.3">
      <c r="A19" t="s">
        <v>230</v>
      </c>
      <c r="B19" s="3" t="s">
        <v>237</v>
      </c>
      <c r="C19" s="3" t="s">
        <v>62</v>
      </c>
      <c r="D19" s="4" t="s">
        <v>238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231</v>
      </c>
      <c r="B20" s="3" t="s">
        <v>271</v>
      </c>
      <c r="C20" s="3" t="s">
        <v>62</v>
      </c>
      <c r="D20" s="4" t="s">
        <v>324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239</v>
      </c>
      <c r="B21" s="3" t="s">
        <v>382</v>
      </c>
      <c r="C21" s="3" t="s">
        <v>62</v>
      </c>
      <c r="D21" s="4" t="s">
        <v>325</v>
      </c>
      <c r="E21" s="4"/>
      <c r="F21" s="5"/>
      <c r="G21" s="3" t="s">
        <v>1033</v>
      </c>
      <c r="H21" s="3"/>
      <c r="I21" s="3"/>
      <c r="J21" s="5"/>
      <c r="K21" s="5"/>
      <c r="L21" s="5"/>
      <c r="M21" s="3"/>
    </row>
    <row r="22" spans="1:13" ht="84" x14ac:dyDescent="0.3">
      <c r="A22" t="s">
        <v>339</v>
      </c>
      <c r="B22" s="3" t="s">
        <v>340</v>
      </c>
      <c r="C22" s="3"/>
      <c r="D22" s="4"/>
      <c r="E22" s="4"/>
      <c r="F22" s="5"/>
      <c r="G22" s="3" t="s">
        <v>669</v>
      </c>
      <c r="H22" s="3" t="s">
        <v>670</v>
      </c>
      <c r="I22" s="3"/>
      <c r="J22" s="3" t="s">
        <v>341</v>
      </c>
      <c r="K22" s="5"/>
      <c r="L22" s="5"/>
      <c r="M22" s="5"/>
    </row>
    <row r="23" spans="1:13" ht="24" x14ac:dyDescent="0.3">
      <c r="A23" t="s">
        <v>383</v>
      </c>
      <c r="B23" s="3" t="s">
        <v>389</v>
      </c>
      <c r="C23" s="3" t="s">
        <v>62</v>
      </c>
      <c r="D23" s="4" t="s">
        <v>390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929</v>
      </c>
      <c r="B24" s="3" t="s">
        <v>420</v>
      </c>
      <c r="C24" s="3" t="s">
        <v>62</v>
      </c>
      <c r="D24" s="4" t="s">
        <v>412</v>
      </c>
      <c r="E24" s="4" t="s">
        <v>674</v>
      </c>
      <c r="F24" s="5"/>
      <c r="G24" s="3"/>
      <c r="H24" s="3" t="s">
        <v>676</v>
      </c>
      <c r="I24" s="4" t="s">
        <v>424</v>
      </c>
      <c r="J24" s="3" t="s">
        <v>720</v>
      </c>
      <c r="K24" s="5"/>
      <c r="L24" s="5"/>
      <c r="M24" s="3" t="s">
        <v>421</v>
      </c>
    </row>
    <row r="25" spans="1:13" s="10" customFormat="1" ht="36" x14ac:dyDescent="0.3">
      <c r="A25" s="10" t="s">
        <v>665</v>
      </c>
      <c r="B25" s="3" t="s">
        <v>666</v>
      </c>
      <c r="C25" s="3"/>
      <c r="D25" s="4"/>
      <c r="E25" s="4"/>
      <c r="F25" s="5"/>
      <c r="G25" s="3" t="s">
        <v>809</v>
      </c>
      <c r="H25" s="3"/>
      <c r="I25" s="4" t="s">
        <v>808</v>
      </c>
      <c r="J25" s="3" t="s">
        <v>667</v>
      </c>
      <c r="K25" s="3" t="s">
        <v>978</v>
      </c>
      <c r="L25" s="5"/>
      <c r="M25" s="3"/>
    </row>
    <row r="26" spans="1:13" s="10" customFormat="1" ht="36" x14ac:dyDescent="0.3">
      <c r="A26" s="10" t="s">
        <v>778</v>
      </c>
      <c r="B26" s="3" t="s">
        <v>780</v>
      </c>
      <c r="C26" s="3" t="s">
        <v>781</v>
      </c>
      <c r="D26" s="4"/>
      <c r="E26" s="4"/>
      <c r="F26" s="5"/>
      <c r="G26" s="3" t="s">
        <v>966</v>
      </c>
      <c r="H26" s="3"/>
      <c r="I26" s="4"/>
      <c r="J26" s="3" t="s">
        <v>779</v>
      </c>
      <c r="K26" s="5"/>
      <c r="L26" s="5"/>
      <c r="M26" s="3"/>
    </row>
    <row r="27" spans="1:13" s="10" customFormat="1" ht="36" x14ac:dyDescent="0.3">
      <c r="A27" s="10" t="s">
        <v>972</v>
      </c>
      <c r="B27" s="3" t="s">
        <v>973</v>
      </c>
      <c r="C27" s="3"/>
      <c r="D27" s="4" t="s">
        <v>974</v>
      </c>
      <c r="E27" s="4"/>
      <c r="F27" s="5"/>
      <c r="G27" s="3"/>
      <c r="H27" s="3"/>
      <c r="I27" s="4"/>
      <c r="J27" s="3" t="s">
        <v>779</v>
      </c>
      <c r="K27" s="3" t="s">
        <v>978</v>
      </c>
      <c r="L27" s="5"/>
      <c r="M27" s="3"/>
    </row>
    <row r="28" spans="1:13" s="10" customFormat="1" ht="24" x14ac:dyDescent="0.3">
      <c r="A28" s="10" t="s">
        <v>711</v>
      </c>
      <c r="B28" s="3" t="s">
        <v>712</v>
      </c>
      <c r="C28" s="3" t="s">
        <v>62</v>
      </c>
      <c r="D28" s="4" t="s">
        <v>713</v>
      </c>
      <c r="E28" s="4"/>
      <c r="F28" s="5"/>
      <c r="G28" s="3"/>
      <c r="H28" s="3"/>
      <c r="I28" s="4"/>
      <c r="J28" s="3"/>
      <c r="K28" s="5"/>
      <c r="L28" s="5"/>
      <c r="M28" s="3"/>
    </row>
    <row r="29" spans="1:13" s="10" customFormat="1" ht="36" x14ac:dyDescent="0.3">
      <c r="A29" s="10" t="s">
        <v>797</v>
      </c>
      <c r="B29" s="3" t="s">
        <v>798</v>
      </c>
      <c r="C29" s="3"/>
      <c r="D29" s="4"/>
      <c r="E29" s="4"/>
      <c r="F29" s="5"/>
      <c r="G29" s="3" t="s">
        <v>806</v>
      </c>
      <c r="H29" s="3" t="s">
        <v>807</v>
      </c>
      <c r="I29" s="4"/>
      <c r="J29" s="3"/>
      <c r="K29" s="5"/>
      <c r="L29" s="5"/>
      <c r="M29" s="3"/>
    </row>
    <row r="30" spans="1:13" x14ac:dyDescent="0.3">
      <c r="A30" t="s">
        <v>184</v>
      </c>
      <c r="B30" s="3" t="s">
        <v>198</v>
      </c>
      <c r="C30" s="3"/>
      <c r="D30" s="2"/>
      <c r="E30" s="2"/>
      <c r="F30" s="2"/>
      <c r="G30" s="2" t="s">
        <v>191</v>
      </c>
      <c r="H30" s="2"/>
      <c r="I30" s="2"/>
      <c r="J30" s="3"/>
      <c r="K30" s="3"/>
      <c r="L30" s="3"/>
      <c r="M30" s="3"/>
    </row>
    <row r="31" spans="1:13" s="10" customFormat="1" ht="24" x14ac:dyDescent="0.3">
      <c r="A31" s="10" t="s">
        <v>784</v>
      </c>
      <c r="B31" s="3" t="s">
        <v>785</v>
      </c>
      <c r="C31" s="3" t="s">
        <v>821</v>
      </c>
      <c r="D31" s="3" t="s">
        <v>820</v>
      </c>
      <c r="E31" s="3" t="s">
        <v>822</v>
      </c>
      <c r="F31" s="3" t="s">
        <v>823</v>
      </c>
      <c r="G31" s="2" t="s">
        <v>786</v>
      </c>
      <c r="H31" s="2" t="s">
        <v>787</v>
      </c>
      <c r="I31" s="2"/>
      <c r="J31" s="3"/>
      <c r="K31" s="3"/>
      <c r="L31" s="3"/>
      <c r="M31" s="3"/>
    </row>
    <row r="32" spans="1:13" x14ac:dyDescent="0.3">
      <c r="A32" t="s">
        <v>182</v>
      </c>
      <c r="B32" s="3" t="s">
        <v>199</v>
      </c>
      <c r="C32" s="3"/>
      <c r="D32" s="2"/>
      <c r="E32" s="2"/>
      <c r="F32" s="2"/>
      <c r="G32" s="2" t="s">
        <v>183</v>
      </c>
      <c r="H32" s="2"/>
      <c r="I32" s="2"/>
      <c r="J32" s="3"/>
      <c r="K32" s="3"/>
      <c r="L32" s="3"/>
      <c r="M32" s="3"/>
    </row>
    <row r="33" spans="1:13" x14ac:dyDescent="0.3">
      <c r="A33" t="s">
        <v>185</v>
      </c>
      <c r="B33" s="3" t="s">
        <v>200</v>
      </c>
      <c r="C33" s="3"/>
      <c r="D33" s="2"/>
      <c r="E33" s="2"/>
      <c r="F33" s="2"/>
      <c r="G33" s="2" t="s">
        <v>192</v>
      </c>
      <c r="H33" s="2"/>
      <c r="I33" s="2"/>
      <c r="J33" s="3"/>
      <c r="K33" s="3"/>
      <c r="L33" s="3"/>
      <c r="M33" s="3"/>
    </row>
    <row r="34" spans="1:13" ht="36" x14ac:dyDescent="0.3">
      <c r="A34" t="s">
        <v>186</v>
      </c>
      <c r="B34" s="3" t="s">
        <v>201</v>
      </c>
      <c r="C34" s="3"/>
      <c r="D34" s="4" t="s">
        <v>206</v>
      </c>
      <c r="E34" s="2"/>
      <c r="F34" s="2"/>
      <c r="G34" s="2" t="s">
        <v>193</v>
      </c>
      <c r="H34" s="2"/>
      <c r="I34" s="2"/>
      <c r="J34" s="3"/>
      <c r="K34" s="3"/>
      <c r="L34" s="3"/>
      <c r="M34" s="3"/>
    </row>
    <row r="35" spans="1:13" x14ac:dyDescent="0.3">
      <c r="A35" t="s">
        <v>187</v>
      </c>
      <c r="B35" s="3" t="s">
        <v>204</v>
      </c>
      <c r="C35" s="3"/>
      <c r="D35" s="2"/>
      <c r="E35" s="2"/>
      <c r="F35" s="2"/>
      <c r="G35" s="2" t="s">
        <v>194</v>
      </c>
      <c r="H35" s="2"/>
      <c r="I35" s="2"/>
      <c r="J35" s="3"/>
      <c r="K35" s="3"/>
      <c r="L35" s="3"/>
      <c r="M35" s="3"/>
    </row>
    <row r="36" spans="1:13" x14ac:dyDescent="0.3">
      <c r="A36" t="s">
        <v>188</v>
      </c>
      <c r="B36" s="3" t="s">
        <v>202</v>
      </c>
      <c r="C36" s="3"/>
      <c r="D36" s="2"/>
      <c r="E36" s="2"/>
      <c r="F36" s="2"/>
      <c r="G36" s="2" t="s">
        <v>195</v>
      </c>
      <c r="H36" s="2"/>
      <c r="I36" s="2"/>
      <c r="J36" s="3"/>
      <c r="K36" s="3"/>
      <c r="L36" s="3"/>
      <c r="M36" s="3"/>
    </row>
    <row r="37" spans="1:13" x14ac:dyDescent="0.3">
      <c r="A37" t="s">
        <v>189</v>
      </c>
      <c r="B37" s="3" t="s">
        <v>203</v>
      </c>
      <c r="C37" s="3"/>
      <c r="D37" s="2"/>
      <c r="E37" s="2"/>
      <c r="F37" s="2"/>
      <c r="G37" s="2" t="s">
        <v>196</v>
      </c>
      <c r="H37" s="2"/>
      <c r="I37" s="2"/>
      <c r="J37" s="3"/>
      <c r="K37" s="3"/>
      <c r="L37" s="3"/>
      <c r="M37" s="3"/>
    </row>
    <row r="38" spans="1:13" ht="36" x14ac:dyDescent="0.3">
      <c r="A38" t="s">
        <v>190</v>
      </c>
      <c r="B38" s="3" t="s">
        <v>205</v>
      </c>
      <c r="C38" s="3"/>
      <c r="D38" s="4" t="s">
        <v>207</v>
      </c>
      <c r="E38" s="2"/>
      <c r="F38" s="2"/>
      <c r="G38" s="2" t="s">
        <v>197</v>
      </c>
      <c r="H38" s="2"/>
      <c r="I38" s="2"/>
      <c r="J38" s="3"/>
      <c r="K38" s="3"/>
      <c r="L38" s="3"/>
      <c r="M38" s="3"/>
    </row>
    <row r="39" spans="1:13" ht="60" x14ac:dyDescent="0.3">
      <c r="A39" t="s">
        <v>274</v>
      </c>
      <c r="B39" s="3" t="s">
        <v>425</v>
      </c>
      <c r="C39" s="4"/>
      <c r="D39" s="4" t="s">
        <v>513</v>
      </c>
      <c r="E39" s="4" t="s">
        <v>514</v>
      </c>
      <c r="F39" s="2"/>
      <c r="G39" s="2"/>
      <c r="H39" s="4" t="s">
        <v>323</v>
      </c>
      <c r="I39" s="2"/>
      <c r="J39" s="2"/>
      <c r="K39" s="3" t="s">
        <v>280</v>
      </c>
      <c r="L39" s="2"/>
      <c r="M39" s="2"/>
    </row>
    <row r="40" spans="1:13" ht="36" x14ac:dyDescent="0.3">
      <c r="A40" t="s">
        <v>273</v>
      </c>
      <c r="B40" s="3" t="s">
        <v>272</v>
      </c>
      <c r="C40" s="4"/>
      <c r="D40" s="4" t="s">
        <v>278</v>
      </c>
      <c r="E40" s="2"/>
      <c r="F40" s="2"/>
      <c r="G40" s="2"/>
      <c r="H40" s="4" t="s">
        <v>323</v>
      </c>
      <c r="I40" s="2"/>
      <c r="J40" s="4"/>
      <c r="K40" s="3" t="s">
        <v>280</v>
      </c>
      <c r="L40" s="4" t="s">
        <v>332</v>
      </c>
      <c r="M40" s="4" t="s">
        <v>333</v>
      </c>
    </row>
    <row r="41" spans="1:13" ht="72" x14ac:dyDescent="0.3">
      <c r="A41" t="s">
        <v>327</v>
      </c>
      <c r="B41" s="3" t="s">
        <v>380</v>
      </c>
      <c r="C41" s="4"/>
      <c r="D41" s="4" t="s">
        <v>278</v>
      </c>
      <c r="E41" s="4" t="s">
        <v>334</v>
      </c>
      <c r="F41" s="4" t="s">
        <v>335</v>
      </c>
      <c r="G41" s="4" t="s">
        <v>430</v>
      </c>
      <c r="H41" s="4" t="s">
        <v>323</v>
      </c>
      <c r="I41" s="4" t="s">
        <v>431</v>
      </c>
      <c r="J41" s="2"/>
      <c r="K41" s="3" t="s">
        <v>328</v>
      </c>
      <c r="L41" s="2"/>
      <c r="M41" s="2"/>
    </row>
    <row r="42" spans="1:13" ht="48" x14ac:dyDescent="0.3">
      <c r="A42" t="s">
        <v>658</v>
      </c>
      <c r="B42" s="3" t="s">
        <v>659</v>
      </c>
      <c r="C42" s="4" t="s">
        <v>660</v>
      </c>
      <c r="D42" s="4"/>
      <c r="E42" s="4"/>
      <c r="F42" s="4"/>
      <c r="G42" s="4" t="s">
        <v>661</v>
      </c>
      <c r="H42" s="4"/>
      <c r="I42" s="2"/>
      <c r="J42" s="2"/>
      <c r="K42" s="3"/>
      <c r="L42" s="2"/>
      <c r="M42" s="2"/>
    </row>
    <row r="43" spans="1:13" s="10" customFormat="1" ht="24" x14ac:dyDescent="0.3">
      <c r="A43" s="10" t="s">
        <v>406</v>
      </c>
      <c r="B43" s="3" t="s">
        <v>407</v>
      </c>
      <c r="C43" s="4"/>
      <c r="D43" s="4"/>
      <c r="E43" s="4"/>
      <c r="F43" s="4"/>
      <c r="G43" s="4" t="s">
        <v>408</v>
      </c>
      <c r="H43" s="4"/>
      <c r="I43" s="2"/>
      <c r="J43" s="2"/>
      <c r="K43" s="3"/>
      <c r="L43" s="2"/>
      <c r="M43" s="2"/>
    </row>
    <row r="44" spans="1:13" s="10" customFormat="1" ht="24" x14ac:dyDescent="0.3">
      <c r="A44" s="10" t="s">
        <v>1045</v>
      </c>
      <c r="B44" s="3" t="s">
        <v>1047</v>
      </c>
      <c r="C44" s="3" t="s">
        <v>62</v>
      </c>
      <c r="D44" s="4" t="s">
        <v>1048</v>
      </c>
      <c r="E44" s="4"/>
      <c r="F44" s="4"/>
      <c r="G44" s="4"/>
      <c r="H44" s="4"/>
      <c r="I44" s="2"/>
      <c r="J44" s="2"/>
      <c r="K44" s="3"/>
      <c r="L44" s="2"/>
      <c r="M44" s="2" t="s">
        <v>354</v>
      </c>
    </row>
    <row r="45" spans="1:13" x14ac:dyDescent="0.3">
      <c r="A45" t="s">
        <v>22</v>
      </c>
      <c r="B45" s="5" t="s">
        <v>72</v>
      </c>
      <c r="C45" s="2"/>
      <c r="D45" s="2"/>
      <c r="E45" s="2"/>
      <c r="F45" s="2"/>
      <c r="G45" s="2"/>
      <c r="H45" s="2"/>
      <c r="I45" s="2"/>
      <c r="J45" s="2" t="s">
        <v>63</v>
      </c>
      <c r="K45" s="2"/>
      <c r="L45" s="2"/>
      <c r="M45" s="2"/>
    </row>
    <row r="46" spans="1:13" ht="24" x14ac:dyDescent="0.3">
      <c r="A46" t="s">
        <v>95</v>
      </c>
      <c r="B46" s="3" t="s">
        <v>283</v>
      </c>
      <c r="C46" s="3" t="s">
        <v>62</v>
      </c>
      <c r="J46" s="5"/>
      <c r="K46" s="5"/>
      <c r="L46" s="2"/>
      <c r="M46" s="2"/>
    </row>
    <row r="47" spans="1:13" ht="24" x14ac:dyDescent="0.3">
      <c r="A47" t="s">
        <v>99</v>
      </c>
      <c r="B47" s="3" t="s">
        <v>281</v>
      </c>
      <c r="C47" s="3" t="s">
        <v>62</v>
      </c>
      <c r="H47" s="2" t="s">
        <v>88</v>
      </c>
      <c r="I47" s="4"/>
      <c r="J47" s="3"/>
      <c r="L47" s="4" t="s">
        <v>102</v>
      </c>
      <c r="M47" s="2" t="s">
        <v>101</v>
      </c>
    </row>
    <row r="48" spans="1:13" ht="36" x14ac:dyDescent="0.3">
      <c r="A48" t="s">
        <v>106</v>
      </c>
      <c r="B48" s="3" t="s">
        <v>282</v>
      </c>
      <c r="C48" s="3" t="s">
        <v>62</v>
      </c>
      <c r="J48" s="3" t="s">
        <v>126</v>
      </c>
      <c r="K48" s="3" t="s">
        <v>127</v>
      </c>
    </row>
    <row r="49" spans="1:13" ht="36" x14ac:dyDescent="0.3">
      <c r="A49" t="s">
        <v>135</v>
      </c>
      <c r="B49" s="3" t="s">
        <v>120</v>
      </c>
      <c r="C49" s="3" t="s">
        <v>122</v>
      </c>
      <c r="E49" s="3" t="s">
        <v>123</v>
      </c>
      <c r="F49" s="3" t="s">
        <v>124</v>
      </c>
      <c r="H49" s="4" t="s">
        <v>121</v>
      </c>
      <c r="I49" s="4" t="s">
        <v>965</v>
      </c>
      <c r="J49" s="3" t="s">
        <v>126</v>
      </c>
      <c r="K49" s="3" t="s">
        <v>127</v>
      </c>
      <c r="L49" s="4" t="s">
        <v>128</v>
      </c>
      <c r="M49" s="4" t="s">
        <v>125</v>
      </c>
    </row>
    <row r="50" spans="1:13" ht="36" x14ac:dyDescent="0.3">
      <c r="A50" t="s">
        <v>137</v>
      </c>
      <c r="B50" s="3" t="s">
        <v>138</v>
      </c>
      <c r="C50" s="3" t="s">
        <v>62</v>
      </c>
      <c r="D50" s="3"/>
      <c r="E50" s="3" t="s">
        <v>139</v>
      </c>
      <c r="F50" s="3" t="s">
        <v>140</v>
      </c>
      <c r="H50" s="4"/>
      <c r="J50" s="3"/>
      <c r="K50" s="3"/>
      <c r="L50" s="4"/>
      <c r="M50" s="4"/>
    </row>
    <row r="51" spans="1:13" ht="36" x14ac:dyDescent="0.3">
      <c r="A51" t="s">
        <v>166</v>
      </c>
      <c r="B51" s="3" t="s">
        <v>167</v>
      </c>
      <c r="C51" s="3"/>
      <c r="D51" s="3" t="s">
        <v>275</v>
      </c>
      <c r="E51" s="3" t="s">
        <v>276</v>
      </c>
      <c r="F51" s="3" t="s">
        <v>277</v>
      </c>
      <c r="H51" s="4"/>
      <c r="J51" s="3"/>
      <c r="K51" s="3"/>
      <c r="L51" s="4"/>
      <c r="M51" s="4"/>
    </row>
    <row r="52" spans="1:13" ht="24" x14ac:dyDescent="0.3">
      <c r="A52" t="s">
        <v>240</v>
      </c>
      <c r="B52" s="3" t="s">
        <v>241</v>
      </c>
      <c r="C52" s="3" t="s">
        <v>62</v>
      </c>
      <c r="D52" s="3" t="s">
        <v>319</v>
      </c>
    </row>
    <row r="53" spans="1:13" ht="84" x14ac:dyDescent="0.3">
      <c r="A53" t="s">
        <v>326</v>
      </c>
      <c r="B53" s="3" t="s">
        <v>474</v>
      </c>
      <c r="C53" s="4" t="s">
        <v>61</v>
      </c>
      <c r="D53" s="3"/>
      <c r="F53" s="3"/>
      <c r="G53" s="3" t="s">
        <v>551</v>
      </c>
      <c r="H53" s="3" t="s">
        <v>549</v>
      </c>
    </row>
    <row r="54" spans="1:13" ht="24" x14ac:dyDescent="0.3">
      <c r="A54" t="s">
        <v>285</v>
      </c>
      <c r="B54" s="3" t="s">
        <v>381</v>
      </c>
      <c r="C54" s="3" t="s">
        <v>62</v>
      </c>
      <c r="D54" s="3" t="s">
        <v>587</v>
      </c>
      <c r="K54" s="4" t="s">
        <v>429</v>
      </c>
      <c r="L54" s="4" t="s">
        <v>287</v>
      </c>
      <c r="M54" s="4" t="s">
        <v>286</v>
      </c>
    </row>
    <row r="55" spans="1:13" ht="48" x14ac:dyDescent="0.3">
      <c r="A55" t="s">
        <v>343</v>
      </c>
      <c r="B55" s="3" t="s">
        <v>376</v>
      </c>
      <c r="C55" s="3" t="s">
        <v>62</v>
      </c>
      <c r="D55" s="3" t="s">
        <v>344</v>
      </c>
      <c r="J55" s="3" t="s">
        <v>341</v>
      </c>
    </row>
    <row r="56" spans="1:13" ht="36" x14ac:dyDescent="0.3">
      <c r="A56" t="s">
        <v>347</v>
      </c>
      <c r="B56" s="3" t="s">
        <v>349</v>
      </c>
      <c r="C56" s="3" t="s">
        <v>62</v>
      </c>
      <c r="D56" s="3" t="s">
        <v>348</v>
      </c>
      <c r="E56" s="3" t="s">
        <v>351</v>
      </c>
      <c r="J56" s="3" t="s">
        <v>350</v>
      </c>
    </row>
    <row r="57" spans="1:13" ht="36" x14ac:dyDescent="0.3">
      <c r="A57" t="s">
        <v>409</v>
      </c>
      <c r="B57" s="3" t="s">
        <v>414</v>
      </c>
      <c r="C57" s="3" t="s">
        <v>62</v>
      </c>
      <c r="D57" s="3" t="s">
        <v>412</v>
      </c>
      <c r="E57" s="4" t="s">
        <v>236</v>
      </c>
      <c r="F57" s="4" t="s">
        <v>1010</v>
      </c>
      <c r="G57" s="4" t="s">
        <v>410</v>
      </c>
      <c r="H57" s="4" t="s">
        <v>1020</v>
      </c>
      <c r="L57" s="2" t="s">
        <v>411</v>
      </c>
      <c r="M57" s="2" t="s">
        <v>416</v>
      </c>
    </row>
    <row r="58" spans="1:13" ht="84" x14ac:dyDescent="0.3">
      <c r="A58" s="10" t="s">
        <v>478</v>
      </c>
      <c r="B58" s="3" t="s">
        <v>483</v>
      </c>
      <c r="C58" s="3" t="s">
        <v>62</v>
      </c>
      <c r="D58" s="4" t="s">
        <v>481</v>
      </c>
      <c r="E58" s="3" t="s">
        <v>482</v>
      </c>
    </row>
    <row r="59" spans="1:13" ht="96" x14ac:dyDescent="0.3">
      <c r="A59" s="10" t="s">
        <v>480</v>
      </c>
      <c r="B59" s="3" t="s">
        <v>484</v>
      </c>
      <c r="C59" s="3" t="s">
        <v>62</v>
      </c>
      <c r="D59" s="4" t="s">
        <v>485</v>
      </c>
    </row>
    <row r="60" spans="1:13" ht="72" x14ac:dyDescent="0.3">
      <c r="A60" s="10" t="s">
        <v>515</v>
      </c>
      <c r="B60" s="3" t="s">
        <v>552</v>
      </c>
      <c r="C60" s="3" t="s">
        <v>62</v>
      </c>
      <c r="D60" s="4" t="s">
        <v>522</v>
      </c>
      <c r="E60" s="4" t="s">
        <v>523</v>
      </c>
    </row>
    <row r="61" spans="1:13" ht="60" x14ac:dyDescent="0.3">
      <c r="A61" t="s">
        <v>525</v>
      </c>
      <c r="B61" s="3" t="s">
        <v>553</v>
      </c>
      <c r="C61" s="3" t="s">
        <v>62</v>
      </c>
      <c r="D61" s="4" t="s">
        <v>526</v>
      </c>
      <c r="E61" s="4" t="s">
        <v>527</v>
      </c>
    </row>
    <row r="62" spans="1:13" ht="60" x14ac:dyDescent="0.3">
      <c r="A62" t="s">
        <v>529</v>
      </c>
      <c r="B62" s="3" t="s">
        <v>532</v>
      </c>
      <c r="C62" s="3" t="s">
        <v>62</v>
      </c>
      <c r="D62" s="4" t="s">
        <v>933</v>
      </c>
      <c r="E62" s="4" t="s">
        <v>530</v>
      </c>
      <c r="F62" s="4" t="s">
        <v>531</v>
      </c>
    </row>
    <row r="63" spans="1:13" ht="84" x14ac:dyDescent="0.3">
      <c r="A63" t="s">
        <v>539</v>
      </c>
      <c r="B63" s="3" t="s">
        <v>608</v>
      </c>
      <c r="C63" s="3" t="s">
        <v>540</v>
      </c>
      <c r="D63" s="4" t="s">
        <v>557</v>
      </c>
      <c r="E63" s="4" t="s">
        <v>914</v>
      </c>
      <c r="F63" s="4" t="s">
        <v>589</v>
      </c>
      <c r="G63" s="4" t="s">
        <v>864</v>
      </c>
      <c r="H63" s="4" t="s">
        <v>625</v>
      </c>
      <c r="I63" s="4" t="s">
        <v>565</v>
      </c>
      <c r="J63" s="4" t="s">
        <v>541</v>
      </c>
      <c r="K63" s="4" t="s">
        <v>572</v>
      </c>
      <c r="L63" s="4" t="s">
        <v>865</v>
      </c>
    </row>
    <row r="64" spans="1:13" ht="108" x14ac:dyDescent="0.3">
      <c r="A64" t="s">
        <v>579</v>
      </c>
      <c r="B64" s="3" t="s">
        <v>581</v>
      </c>
      <c r="C64" s="3" t="s">
        <v>62</v>
      </c>
      <c r="D64" s="3" t="s">
        <v>951</v>
      </c>
      <c r="E64" s="3" t="s">
        <v>915</v>
      </c>
      <c r="F64" s="3" t="s">
        <v>916</v>
      </c>
      <c r="G64" s="4" t="s">
        <v>903</v>
      </c>
      <c r="J64" s="4" t="s">
        <v>582</v>
      </c>
      <c r="K64" s="4" t="s">
        <v>601</v>
      </c>
      <c r="M64" s="2" t="s">
        <v>354</v>
      </c>
    </row>
    <row r="65" spans="1:13" ht="24" x14ac:dyDescent="0.3">
      <c r="A65" s="10" t="s">
        <v>592</v>
      </c>
      <c r="B65" s="3" t="s">
        <v>595</v>
      </c>
      <c r="C65" s="3" t="s">
        <v>62</v>
      </c>
      <c r="D65" s="3" t="s">
        <v>593</v>
      </c>
      <c r="J65" s="4" t="s">
        <v>594</v>
      </c>
    </row>
    <row r="66" spans="1:13" s="10" customFormat="1" ht="60" x14ac:dyDescent="0.3">
      <c r="A66" s="10" t="s">
        <v>641</v>
      </c>
      <c r="B66" s="3" t="s">
        <v>643</v>
      </c>
      <c r="C66" s="3" t="s">
        <v>62</v>
      </c>
      <c r="D66" s="3"/>
      <c r="G66" s="4" t="s">
        <v>645</v>
      </c>
      <c r="J66" s="4" t="s">
        <v>642</v>
      </c>
    </row>
    <row r="67" spans="1:13" ht="24" x14ac:dyDescent="0.3">
      <c r="A67" t="s">
        <v>648</v>
      </c>
      <c r="B67" s="3" t="s">
        <v>650</v>
      </c>
      <c r="C67" s="4" t="s">
        <v>61</v>
      </c>
      <c r="D67" s="4" t="s">
        <v>649</v>
      </c>
      <c r="I67" s="3" t="s">
        <v>100</v>
      </c>
      <c r="M67" s="2" t="s">
        <v>354</v>
      </c>
    </row>
    <row r="68" spans="1:13" ht="36" x14ac:dyDescent="0.3">
      <c r="A68" t="s">
        <v>698</v>
      </c>
      <c r="B68" s="3" t="s">
        <v>699</v>
      </c>
      <c r="C68" s="3" t="s">
        <v>62</v>
      </c>
      <c r="D68" s="3" t="s">
        <v>700</v>
      </c>
      <c r="E68" s="3" t="s">
        <v>810</v>
      </c>
      <c r="J68" s="3" t="s">
        <v>341</v>
      </c>
      <c r="K68" s="4" t="s">
        <v>707</v>
      </c>
      <c r="L68" s="2" t="s">
        <v>96</v>
      </c>
      <c r="M68" s="2" t="s">
        <v>701</v>
      </c>
    </row>
    <row r="69" spans="1:13" ht="24" x14ac:dyDescent="0.3">
      <c r="A69" t="s">
        <v>722</v>
      </c>
      <c r="B69" s="3" t="s">
        <v>723</v>
      </c>
      <c r="C69" s="3" t="s">
        <v>724</v>
      </c>
      <c r="D69" s="3" t="s">
        <v>725</v>
      </c>
      <c r="J69" s="4" t="s">
        <v>726</v>
      </c>
      <c r="K69" s="4" t="s">
        <v>727</v>
      </c>
      <c r="L69" s="4" t="s">
        <v>728</v>
      </c>
    </row>
    <row r="70" spans="1:13" x14ac:dyDescent="0.3">
      <c r="A70" t="s">
        <v>738</v>
      </c>
      <c r="B70" s="3" t="s">
        <v>739</v>
      </c>
    </row>
    <row r="71" spans="1:13" s="10" customFormat="1" ht="48" x14ac:dyDescent="0.3">
      <c r="A71" s="10" t="s">
        <v>740</v>
      </c>
      <c r="B71" s="3" t="s">
        <v>742</v>
      </c>
      <c r="C71" s="3" t="s">
        <v>743</v>
      </c>
      <c r="D71" s="4" t="s">
        <v>744</v>
      </c>
      <c r="E71" s="4"/>
      <c r="F71" s="4" t="s">
        <v>745</v>
      </c>
      <c r="G71" s="4" t="s">
        <v>741</v>
      </c>
      <c r="H71" s="4"/>
      <c r="I71" s="4"/>
      <c r="J71" s="4" t="s">
        <v>541</v>
      </c>
      <c r="K71" s="4"/>
    </row>
    <row r="72" spans="1:13" ht="24" x14ac:dyDescent="0.3">
      <c r="A72" t="s">
        <v>795</v>
      </c>
      <c r="B72" s="3" t="s">
        <v>799</v>
      </c>
      <c r="C72" s="3" t="s">
        <v>62</v>
      </c>
      <c r="D72" s="4" t="s">
        <v>805</v>
      </c>
      <c r="G72" s="4" t="s">
        <v>800</v>
      </c>
    </row>
    <row r="73" spans="1:13" s="10" customFormat="1" ht="60" x14ac:dyDescent="0.3">
      <c r="A73" s="10" t="s">
        <v>825</v>
      </c>
      <c r="B73" s="3" t="s">
        <v>826</v>
      </c>
      <c r="C73" s="3"/>
      <c r="D73" s="5"/>
      <c r="E73" s="5"/>
      <c r="F73" s="5"/>
      <c r="G73" s="3" t="s">
        <v>852</v>
      </c>
      <c r="H73" s="3"/>
      <c r="I73" s="3"/>
      <c r="J73" s="3" t="s">
        <v>832</v>
      </c>
      <c r="K73" s="3" t="s">
        <v>853</v>
      </c>
      <c r="L73" s="5"/>
      <c r="M73" s="2" t="s">
        <v>354</v>
      </c>
    </row>
    <row r="74" spans="1:13" s="10" customFormat="1" ht="36" x14ac:dyDescent="0.3">
      <c r="A74" s="10" t="s">
        <v>848</v>
      </c>
      <c r="B74" s="3" t="s">
        <v>837</v>
      </c>
      <c r="C74" s="3" t="s">
        <v>62</v>
      </c>
      <c r="D74" s="3"/>
      <c r="E74" s="3"/>
      <c r="F74" s="3"/>
      <c r="G74" s="4"/>
      <c r="J74" s="4" t="s">
        <v>835</v>
      </c>
      <c r="K74" s="4" t="s">
        <v>836</v>
      </c>
      <c r="M74" s="2"/>
    </row>
    <row r="75" spans="1:13" s="10" customFormat="1" ht="36" x14ac:dyDescent="0.3">
      <c r="A75" s="10" t="s">
        <v>891</v>
      </c>
      <c r="B75" s="3" t="s">
        <v>894</v>
      </c>
      <c r="C75" s="3" t="s">
        <v>62</v>
      </c>
      <c r="D75" s="3"/>
      <c r="E75" s="3"/>
      <c r="F75" s="3"/>
      <c r="G75" s="4" t="s">
        <v>892</v>
      </c>
      <c r="J75" s="4"/>
      <c r="K75" s="4"/>
      <c r="L75" s="4" t="s">
        <v>96</v>
      </c>
      <c r="M75" s="4" t="s">
        <v>893</v>
      </c>
    </row>
    <row r="76" spans="1:13" ht="24" x14ac:dyDescent="0.3">
      <c r="A76" s="10" t="s">
        <v>918</v>
      </c>
      <c r="B76" s="3" t="s">
        <v>921</v>
      </c>
      <c r="C76" s="3" t="s">
        <v>62</v>
      </c>
      <c r="D76" s="4" t="s">
        <v>920</v>
      </c>
      <c r="E76" s="4"/>
      <c r="F76" s="5"/>
      <c r="G76" s="3" t="s">
        <v>919</v>
      </c>
      <c r="H76" s="3"/>
      <c r="I76" s="3"/>
      <c r="J76" s="5"/>
      <c r="K76" s="5"/>
      <c r="L76" s="5"/>
      <c r="M76" s="5"/>
    </row>
    <row r="77" spans="1:13" ht="48" x14ac:dyDescent="0.3">
      <c r="A77" s="10" t="s">
        <v>923</v>
      </c>
      <c r="B77" s="3" t="s">
        <v>925</v>
      </c>
      <c r="C77" s="3" t="s">
        <v>62</v>
      </c>
      <c r="D77" s="4" t="s">
        <v>924</v>
      </c>
      <c r="E77" s="4"/>
      <c r="F77" s="5"/>
      <c r="G77" s="3"/>
      <c r="H77" s="3"/>
      <c r="I77" s="3"/>
      <c r="J77" s="5"/>
      <c r="K77" s="5"/>
      <c r="L77" s="5"/>
      <c r="M77" s="5"/>
    </row>
    <row r="78" spans="1:13" ht="24" x14ac:dyDescent="0.3">
      <c r="A78" s="10" t="s">
        <v>927</v>
      </c>
      <c r="B78" s="3" t="s">
        <v>931</v>
      </c>
      <c r="C78" s="3" t="s">
        <v>62</v>
      </c>
      <c r="D78" s="4" t="s">
        <v>932</v>
      </c>
      <c r="E78" s="4"/>
      <c r="F78" s="5"/>
    </row>
    <row r="79" spans="1:13" ht="24" x14ac:dyDescent="0.3">
      <c r="A79" s="10" t="s">
        <v>988</v>
      </c>
      <c r="B79" s="3" t="s">
        <v>990</v>
      </c>
      <c r="C79" s="3" t="s">
        <v>62</v>
      </c>
      <c r="D79" s="4"/>
      <c r="E79" s="4"/>
      <c r="F79" s="5"/>
      <c r="G79" s="3"/>
      <c r="H79" s="3"/>
      <c r="I79" s="3"/>
      <c r="J79" s="3" t="s">
        <v>991</v>
      </c>
      <c r="K79" s="5"/>
      <c r="L79" s="5"/>
      <c r="M79" s="5"/>
    </row>
    <row r="80" spans="1:13" ht="48" x14ac:dyDescent="0.3">
      <c r="A80" s="10" t="s">
        <v>997</v>
      </c>
      <c r="B80" s="3" t="s">
        <v>998</v>
      </c>
      <c r="C80" s="3" t="s">
        <v>999</v>
      </c>
      <c r="D80" s="4" t="s">
        <v>1000</v>
      </c>
      <c r="E80" s="3"/>
      <c r="F80" s="3"/>
      <c r="G80" s="4" t="s">
        <v>1025</v>
      </c>
      <c r="H80" s="10"/>
      <c r="I80" s="10"/>
      <c r="J80" s="4" t="s">
        <v>1001</v>
      </c>
      <c r="K80" s="4" t="s">
        <v>1002</v>
      </c>
      <c r="L80" s="4" t="s">
        <v>1029</v>
      </c>
      <c r="M80" s="2"/>
    </row>
    <row r="81" spans="1:13" s="10" customFormat="1" ht="24" x14ac:dyDescent="0.3">
      <c r="A81" s="10" t="s">
        <v>1014</v>
      </c>
      <c r="B81" s="3" t="s">
        <v>1015</v>
      </c>
      <c r="C81" s="3" t="s">
        <v>62</v>
      </c>
      <c r="D81" s="4"/>
      <c r="E81" s="3"/>
      <c r="F81" s="4" t="s">
        <v>1010</v>
      </c>
      <c r="G81" s="4"/>
      <c r="J81" s="4"/>
      <c r="K81" s="4" t="s">
        <v>1024</v>
      </c>
      <c r="L81" s="4" t="s">
        <v>1022</v>
      </c>
      <c r="M81" s="4" t="s">
        <v>1023</v>
      </c>
    </row>
    <row r="82" spans="1:13" s="10" customFormat="1" ht="24" x14ac:dyDescent="0.3">
      <c r="A82" s="10" t="s">
        <v>1038</v>
      </c>
      <c r="B82" s="3" t="s">
        <v>1039</v>
      </c>
      <c r="C82" s="3" t="s">
        <v>62</v>
      </c>
      <c r="D82" s="4" t="s">
        <v>1041</v>
      </c>
      <c r="E82" s="3"/>
      <c r="F82" s="4"/>
      <c r="G82" s="4"/>
      <c r="J82" s="4"/>
      <c r="K82" s="4"/>
      <c r="L82" s="4"/>
      <c r="M82" s="2" t="s">
        <v>354</v>
      </c>
    </row>
    <row r="83" spans="1:13" s="10" customFormat="1" ht="36" x14ac:dyDescent="0.3">
      <c r="A83" s="10" t="s">
        <v>1052</v>
      </c>
      <c r="B83" s="3" t="s">
        <v>1054</v>
      </c>
      <c r="C83" s="4"/>
      <c r="D83" s="4" t="s">
        <v>649</v>
      </c>
      <c r="G83" s="3"/>
      <c r="H83" s="3"/>
      <c r="I83" s="3"/>
      <c r="J83" s="3" t="s">
        <v>341</v>
      </c>
      <c r="M83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B7" sqref="B7"/>
    </sheetView>
  </sheetViews>
  <sheetFormatPr defaultRowHeight="16.5" x14ac:dyDescent="0.3"/>
  <sheetData>
    <row r="6" spans="2:2" x14ac:dyDescent="0.3">
      <c r="B6" t="s">
        <v>637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2021-03-18T05:00:13Z</dcterms:modified>
</cp:coreProperties>
</file>