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4D2457A-8F92-4C59-97A8-45808ED37FD2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activeTab="4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119" i="7" l="1"/>
  <c r="AA119" i="7"/>
  <c r="Z119" i="7"/>
  <c r="Y119" i="7"/>
  <c r="AB118" i="7"/>
  <c r="AA118" i="7"/>
  <c r="Z118" i="7"/>
  <c r="Y118" i="7"/>
  <c r="AB88" i="7"/>
  <c r="AA88" i="7"/>
  <c r="Z88" i="7"/>
  <c r="Y88" i="7"/>
  <c r="AB87" i="7"/>
  <c r="AA87" i="7"/>
  <c r="Z87" i="7"/>
  <c r="Y87" i="7"/>
  <c r="AB57" i="7"/>
  <c r="AA57" i="7"/>
  <c r="Z57" i="7"/>
  <c r="Y57" i="7"/>
  <c r="AB56" i="7"/>
  <c r="AA56" i="7"/>
  <c r="Z56" i="7"/>
  <c r="Y56" i="7"/>
  <c r="AB36" i="7"/>
  <c r="AA36" i="7"/>
  <c r="Z36" i="7"/>
  <c r="Y36" i="7"/>
  <c r="AB35" i="7"/>
  <c r="AA35" i="7"/>
  <c r="Z35" i="7"/>
  <c r="Y35" i="7"/>
  <c r="AB20" i="7"/>
  <c r="AA20" i="7"/>
  <c r="Z20" i="7"/>
  <c r="Y20" i="7"/>
  <c r="AB19" i="7"/>
  <c r="AA19" i="7"/>
  <c r="Z19" i="7"/>
  <c r="Y19" i="7"/>
  <c r="Z9" i="7"/>
  <c r="Y9" i="7"/>
  <c r="AB9" i="7"/>
  <c r="AA9" i="7"/>
  <c r="AB8" i="7"/>
  <c r="AA8" i="7"/>
  <c r="AB3" i="7"/>
  <c r="AA3" i="7"/>
  <c r="AB2" i="7"/>
  <c r="AA2" i="7"/>
  <c r="Z3" i="7"/>
  <c r="Y3" i="7"/>
  <c r="Y8" i="7" l="1"/>
  <c r="Y2" i="7"/>
  <c r="Z8" i="7"/>
  <c r="Z2" i="7" l="1"/>
  <c r="V148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120" i="2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19" i="2"/>
  <c r="C118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6" i="2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35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19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3" i="2"/>
  <c r="C4" i="2" s="1"/>
  <c r="C5" i="2" s="1"/>
  <c r="C6" i="2" s="1"/>
  <c r="C7" i="2" s="1"/>
  <c r="C2" i="2"/>
  <c r="V10" i="7" l="1"/>
  <c r="V11" i="7" s="1"/>
  <c r="V12" i="7" s="1"/>
  <c r="V13" i="7" s="1"/>
  <c r="V14" i="7" s="1"/>
  <c r="V15" i="7" s="1"/>
  <c r="V16" i="7" s="1"/>
  <c r="V17" i="7" s="1"/>
  <c r="V18" i="7" s="1"/>
  <c r="V23" i="7" s="1"/>
  <c r="V8" i="7"/>
  <c r="V24" i="7" l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V42" i="7" l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V68" i="7" l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V87" i="7" s="1"/>
  <c r="V88" i="7" s="1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AS3" i="6"/>
  <c r="AS4" i="6" s="1"/>
  <c r="AS5" i="6" s="1"/>
  <c r="AS6" i="6" s="1"/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71" i="4"/>
  <c r="N65" i="4"/>
  <c r="N59" i="4"/>
  <c r="N53" i="4"/>
  <c r="N17" i="4"/>
  <c r="N58" i="4"/>
  <c r="N61" i="4"/>
  <c r="N25" i="4"/>
  <c r="N66" i="4"/>
  <c r="N30" i="4"/>
  <c r="N28" i="4"/>
  <c r="N69" i="4"/>
  <c r="N33" i="4"/>
  <c r="N74" i="4"/>
  <c r="N38" i="4"/>
  <c r="N2" i="4"/>
  <c r="AM4" i="6"/>
  <c r="N11" i="4"/>
  <c r="N52" i="4"/>
  <c r="N55" i="4"/>
  <c r="N19" i="4"/>
  <c r="N60" i="4"/>
  <c r="N24" i="4"/>
  <c r="N22" i="4"/>
  <c r="N63" i="4"/>
  <c r="N27" i="4"/>
  <c r="N68" i="4"/>
  <c r="N32" i="4"/>
  <c r="AM6" i="6"/>
  <c r="AM2" i="6"/>
  <c r="N41" i="4"/>
  <c r="N5" i="4"/>
  <c r="N46" i="4"/>
  <c r="N49" i="4"/>
  <c r="N13" i="4"/>
  <c r="N54" i="4"/>
  <c r="N18" i="4"/>
  <c r="N16" i="4"/>
  <c r="N57" i="4"/>
  <c r="N21" i="4"/>
  <c r="N62" i="4"/>
  <c r="N26" i="4"/>
  <c r="AM3" i="6"/>
  <c r="N35" i="4"/>
  <c r="N76" i="4"/>
  <c r="N40" i="4"/>
  <c r="N43" i="4"/>
  <c r="N7" i="4"/>
  <c r="N48" i="4"/>
  <c r="N12" i="4"/>
  <c r="N10" i="4"/>
  <c r="N51" i="4"/>
  <c r="N15" i="4"/>
  <c r="N56" i="4"/>
  <c r="N20" i="4"/>
  <c r="AM8" i="6"/>
  <c r="N29" i="4"/>
  <c r="N70" i="4"/>
  <c r="N73" i="4"/>
  <c r="N37" i="4"/>
  <c r="N78" i="4"/>
  <c r="N42" i="4"/>
  <c r="N6" i="4"/>
  <c r="N4" i="4"/>
  <c r="N45" i="4"/>
  <c r="N9" i="4"/>
  <c r="N50" i="4"/>
  <c r="N14" i="4"/>
  <c r="AM5" i="6"/>
  <c r="N23" i="4"/>
  <c r="N64" i="4"/>
  <c r="N67" i="4"/>
  <c r="N31" i="4"/>
  <c r="N72" i="4"/>
  <c r="N36" i="4"/>
  <c r="N34" i="4"/>
  <c r="N75" i="4"/>
  <c r="N39" i="4"/>
  <c r="N3" i="4"/>
  <c r="N44" i="4"/>
  <c r="N8" i="4"/>
  <c r="AM7" i="6"/>
  <c r="N47" i="4"/>
  <c r="N77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H71" i="4"/>
  <c r="H54" i="4"/>
  <c r="H22" i="4"/>
  <c r="H61" i="4"/>
  <c r="H51" i="4"/>
  <c r="H47" i="4"/>
  <c r="H53" i="4"/>
  <c r="H69" i="4"/>
  <c r="H42" i="4"/>
  <c r="H16" i="4"/>
  <c r="H19" i="4"/>
  <c r="H14" i="4"/>
  <c r="H29" i="4"/>
  <c r="H49" i="4"/>
  <c r="H24" i="4"/>
  <c r="H43" i="4"/>
  <c r="H39" i="4"/>
  <c r="H31" i="4"/>
  <c r="H21" i="4"/>
  <c r="H60" i="4"/>
  <c r="H68" i="4"/>
  <c r="H18" i="4"/>
  <c r="H76" i="4"/>
  <c r="H48" i="4"/>
  <c r="H65" i="4"/>
  <c r="H55" i="4"/>
  <c r="H75" i="4"/>
  <c r="H4" i="4"/>
  <c r="H32" i="4"/>
  <c r="H11" i="4"/>
  <c r="H23" i="4"/>
  <c r="H7" i="4"/>
  <c r="H28" i="4"/>
  <c r="H37" i="4"/>
  <c r="H40" i="4"/>
  <c r="H36" i="4"/>
  <c r="H74" i="4"/>
  <c r="H30" i="4"/>
  <c r="H44" i="4"/>
  <c r="H20" i="4"/>
  <c r="H15" i="4"/>
  <c r="H17" i="4"/>
  <c r="H52" i="4"/>
  <c r="H38" i="4"/>
  <c r="H34" i="4"/>
  <c r="H77" i="4"/>
  <c r="H25" i="4"/>
  <c r="H10" i="4"/>
  <c r="H27" i="4"/>
  <c r="H46" i="4"/>
  <c r="H8" i="4"/>
  <c r="H6" i="4"/>
  <c r="H13" i="4"/>
  <c r="H9" i="4"/>
  <c r="H26" i="4"/>
  <c r="H33" i="4"/>
  <c r="H73" i="4"/>
  <c r="H56" i="4"/>
  <c r="H35" i="4"/>
  <c r="H5" i="4"/>
  <c r="H45" i="4"/>
  <c r="H59" i="4"/>
  <c r="H78" i="4"/>
  <c r="H50" i="4"/>
  <c r="H58" i="4"/>
  <c r="H67" i="4"/>
  <c r="H64" i="4"/>
  <c r="H66" i="4"/>
  <c r="H63" i="4"/>
  <c r="H57" i="4"/>
  <c r="H12" i="4"/>
  <c r="H62" i="4"/>
  <c r="H70" i="4"/>
  <c r="H41" i="4"/>
  <c r="H72" i="4"/>
  <c r="E3" i="7" l="1"/>
  <c r="D3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H3" i="4"/>
  <c r="H2" i="4"/>
  <c r="E4" i="7" l="1"/>
  <c r="D4" i="7" s="1"/>
  <c r="E5" i="7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G4" i="7" l="1"/>
  <c r="G5" i="7" s="1"/>
  <c r="G6" i="7" s="1"/>
  <c r="G7" i="7" s="1"/>
  <c r="D5" i="7"/>
  <c r="E6" i="7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D6" i="7" l="1"/>
  <c r="E7" i="7"/>
  <c r="D7" i="7" s="1"/>
  <c r="T7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I4" i="7" l="1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G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G37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D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G38" i="7" l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D23" i="7"/>
  <c r="G24" i="7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8" i="7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J89" i="7" s="1"/>
  <c r="D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X24" i="2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X12" i="2" l="1"/>
  <c r="J37" i="7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90" i="7"/>
  <c r="D90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J38" i="7"/>
  <c r="X97" i="2"/>
  <c r="Q97" i="7"/>
  <c r="AC61" i="2"/>
  <c r="O61" i="7"/>
  <c r="J21" i="7"/>
  <c r="J22" i="7" s="1"/>
  <c r="J23" i="7" s="1"/>
  <c r="D38" i="7"/>
  <c r="H39" i="7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I59" i="7" l="1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D39" i="7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D92" i="7"/>
  <c r="J93" i="7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D60" i="7" l="1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93" i="7"/>
  <c r="J94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D61" i="7" l="1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3" i="1"/>
  <c r="M107" i="1"/>
  <c r="M109" i="1"/>
  <c r="M66" i="1"/>
  <c r="M64" i="1"/>
  <c r="M77" i="1"/>
  <c r="M86" i="1"/>
  <c r="M82" i="1"/>
  <c r="M113" i="1"/>
  <c r="M72" i="1"/>
  <c r="M45" i="1"/>
  <c r="M23" i="1"/>
  <c r="M87" i="1"/>
  <c r="M19" i="1"/>
  <c r="M14" i="1"/>
  <c r="M70" i="1"/>
  <c r="M88" i="1"/>
  <c r="M29" i="1"/>
  <c r="M65" i="1"/>
  <c r="M108" i="1"/>
  <c r="M12" i="1"/>
  <c r="M33" i="1"/>
  <c r="M11" i="1"/>
  <c r="M60" i="1"/>
  <c r="M58" i="1"/>
  <c r="M43" i="1"/>
  <c r="M56" i="1"/>
  <c r="M115" i="1"/>
  <c r="M90" i="1"/>
  <c r="M74" i="1"/>
  <c r="M106" i="1"/>
  <c r="M47" i="1"/>
  <c r="M61" i="1"/>
  <c r="M78" i="1"/>
  <c r="M34" i="1"/>
  <c r="M80" i="1"/>
  <c r="M114" i="1"/>
  <c r="M24" i="1"/>
  <c r="M7" i="1"/>
  <c r="M30" i="1"/>
  <c r="M117" i="1"/>
  <c r="M5" i="1"/>
  <c r="M53" i="1"/>
  <c r="M21" i="1"/>
  <c r="M76" i="1"/>
  <c r="M81" i="1"/>
  <c r="M102" i="1"/>
  <c r="M103" i="1"/>
  <c r="M17" i="1"/>
  <c r="M10" i="1"/>
  <c r="M46" i="1"/>
  <c r="M41" i="1"/>
  <c r="M39" i="1"/>
  <c r="M62" i="1"/>
  <c r="M118" i="1"/>
  <c r="M6" i="1"/>
  <c r="M110" i="1"/>
  <c r="M92" i="1"/>
  <c r="M84" i="1"/>
  <c r="M83" i="1"/>
  <c r="M48" i="1"/>
  <c r="M91" i="1"/>
  <c r="M79" i="1"/>
  <c r="M54" i="1"/>
  <c r="M93" i="1"/>
  <c r="M20" i="1"/>
  <c r="M40" i="1"/>
  <c r="M8" i="1"/>
  <c r="M13" i="1"/>
  <c r="M67" i="1"/>
  <c r="M27" i="1"/>
  <c r="M42" i="1"/>
  <c r="M51" i="1"/>
  <c r="D42" i="1"/>
  <c r="M50" i="1"/>
  <c r="M57" i="1"/>
  <c r="M16" i="1"/>
  <c r="M63" i="1"/>
  <c r="M116" i="1"/>
  <c r="M49" i="1"/>
  <c r="M112" i="1"/>
  <c r="M68" i="1"/>
  <c r="M32" i="1"/>
  <c r="M94" i="1"/>
  <c r="M59" i="1"/>
  <c r="M97" i="1"/>
  <c r="M105" i="1"/>
  <c r="M35" i="1"/>
  <c r="M111" i="1"/>
  <c r="M26" i="1"/>
  <c r="M85" i="1"/>
  <c r="M73" i="1"/>
  <c r="M98" i="1"/>
  <c r="M100" i="1"/>
  <c r="M18" i="1"/>
  <c r="M89" i="1"/>
  <c r="M104" i="1"/>
  <c r="M22" i="1"/>
  <c r="M69" i="1"/>
  <c r="M31" i="1"/>
  <c r="M44" i="1"/>
  <c r="M15" i="1"/>
  <c r="M38" i="1"/>
  <c r="M99" i="1"/>
  <c r="M28" i="1"/>
  <c r="M9" i="1"/>
  <c r="M52" i="1"/>
  <c r="M25" i="1"/>
  <c r="M36" i="1"/>
  <c r="M101" i="1"/>
  <c r="M71" i="1"/>
  <c r="M4" i="1"/>
  <c r="M75" i="1"/>
  <c r="M95" i="1"/>
  <c r="M37" i="1"/>
  <c r="M96" i="1"/>
  <c r="M55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<sst xmlns="http://schemas.openxmlformats.org/spreadsheetml/2006/main" count="686" uniqueCount="176">
  <si>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</si>
  <si>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</si>
  <si>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</si>
  <si>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</si>
  <si>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</si>
  <si>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</si>
  <si>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</si>
  <si>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</si>
  <si>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</si>
  <si>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</si>
  <si>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</si>
  <si>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</si>
  <si>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</si>
  <si>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</si>
  <si>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</si>
  <si>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</si>
  <si>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</si>
  <si>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</si>
  <si>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</si>
  <si>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</si>
  <si>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</si>
  <si>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</si>
  <si>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</si>
  <si>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</si>
  <si>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</si>
  <si>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</si>
  <si>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</si>
  <si>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</si>
  <si>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</si>
  <si>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</si>
  <si>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</si>
  <si>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</si>
  <si>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</si>
  <si>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</si>
  <si>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</si>
  <si>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</si>
  <si>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</si>
  <si>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</si>
  <si>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</si>
  <si>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</si>
  <si>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</si>
  <si>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</si>
  <si>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</si>
  <si>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</si>
  <si>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</si>
  <si>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</si>
  <si>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</si>
  <si>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</si>
  <si>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</si>
  <si>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</si>
  <si>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</si>
  <si>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</si>
  <si>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</si>
  <si>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</si>
  <si>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</si>
  <si>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</si>
  <si>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</si>
  <si>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</si>
  <si>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</si>
  <si>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</si>
  <si>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</si>
  <si>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</si>
  <si>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</si>
  <si>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</si>
  <si>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</si>
  <si>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</si>
  <si>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</si>
  <si>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</si>
  <si>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</si>
  <si>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</si>
  <si>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</si>
  <si>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</si>
  <si>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</si>
  <si>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</si>
  <si>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</si>
  <si>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</si>
  <si>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</si>
  <si>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</si>
  <si>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</si>
  <si>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</si>
  <si>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</si>
  <si>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</si>
  <si>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</si>
  <si>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</si>
  <si>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</si>
  <si>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</si>
  <si>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</si>
  <si>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</si>
  <si>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</si>
  <si>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</si>
  <si>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</si>
  <si>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</si>
  <si>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</si>
  <si>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</si>
  <si>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</si>
  <si>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</si>
  <si>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</si>
  <si>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</si>
  <si>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</si>
  <si>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</si>
  <si>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</si>
  <si>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</si>
  <si>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</si>
  <si>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</si>
  <si>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</si>
  <si>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</si>
  <si>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</si>
  <si>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</si>
  <si>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</si>
  <si>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</si>
  <si>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</si>
  <si>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</si>
  <si>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</si>
  <si>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</si>
  <si>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</si>
  <si>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</si>
  <si>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</si>
  <si>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</si>
  <si>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</si>
  <si>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</si>
  <si>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</si>
  <si>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</si>
  <si>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</si>
  <si>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</si>
  <si>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</si>
  <si>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</si>
  <si>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</si>
  <si>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</si>
  <si>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</si>
  <si>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</si>
  <si>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</si>
  <si>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</si>
  <si>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</si>
  <si>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</si>
  <si>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</si>
  <si>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</si>
  <si>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</si>
  <si>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</si>
  <si>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</si>
  <si>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</si>
  <si>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</si>
  <si>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</si>
  <si>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</si>
  <si>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</si>
  <si>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</si>
  <si>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</si>
  <si>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</si>
  <si>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amplifyGold|Int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</si>
  <si>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</si>
  <si>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</si>
  <si>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</si>
  <si>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</si>
  <si>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</si>
  <si>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</si>
  <si>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</si>
  <si>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</si>
  <si>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</si>
  <si>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</si>
  <si>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</si>
  <si>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</si>
  <si>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</si>
  <si>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</si>
  <si>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</si>
  <si>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transferAvailableLevel|Int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</si>
  <si>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</si>
  <si>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</si>
  <si>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</si>
  <si>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적용배율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</si>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</sst>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17">
          <cell r="Y17">
            <v>437.89389038085938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" activePane="bottomLeft" state="frozen"/>
      <selection pane="bottomLeft" activeCell="H14" sqref="H14"/>
    </sheetView>
    <sheetView workbookViewId="1">
      <selection activeCell="K14" sqref="K14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T1" t="s">
        <v>46</v>
      </c>
      <c r="U1" t="s">
        <v>47</v>
      </c>
      <c r="W1" t="s">
        <v>50</v>
      </c>
      <c r="X1" t="s">
        <v>47</v>
      </c>
      <c r="Y1" t="s">
        <v>38</v>
      </c>
      <c r="Z1" t="s">
        <v>39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T2" t="s">
        <v>13</v>
      </c>
      <c r="U2">
        <v>0</v>
      </c>
      <c r="W2" t="s">
        <v>32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10.3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14</v>
      </c>
      <c r="U3">
        <v>1</v>
      </c>
      <c r="W3" t="s">
        <v>33</v>
      </c>
      <c r="X3">
        <v>1</v>
      </c>
      <c r="Y3" t="s">
        <v>40</v>
      </c>
      <c r="Z3" t="s">
        <v>41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15</v>
      </c>
      <c r="U4">
        <v>2</v>
      </c>
      <c r="W4" t="s">
        <v>34</v>
      </c>
      <c r="X4">
        <v>2</v>
      </c>
      <c r="Y4" t="s">
        <v>43</v>
      </c>
      <c r="Z4" t="s">
        <v>41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9"/>
        <v/>
      </c>
      <c r="R5" t="str">
        <f t="shared" si="10"/>
        <v/>
      </c>
      <c r="T5" t="s">
        <v>16</v>
      </c>
      <c r="U5">
        <v>3</v>
      </c>
      <c r="W5" t="s">
        <v>36</v>
      </c>
      <c r="X5">
        <v>3</v>
      </c>
      <c r="Y5" t="s">
        <v>44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9"/>
        <v/>
      </c>
      <c r="R6" t="str">
        <f t="shared" si="10"/>
        <v/>
      </c>
      <c r="T6" t="s">
        <v>17</v>
      </c>
      <c r="U6">
        <v>4</v>
      </c>
      <c r="W6" t="s">
        <v>37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9"/>
        <v/>
      </c>
      <c r="R7" t="str">
        <f t="shared" si="10"/>
        <v/>
      </c>
      <c r="T7" t="s">
        <v>18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9"/>
        <v/>
      </c>
      <c r="R8" t="str">
        <f t="shared" si="10"/>
        <v/>
      </c>
      <c r="T8" t="s">
        <v>19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9"/>
        <v/>
      </c>
      <c r="R9" t="str">
        <f t="shared" si="10"/>
        <v/>
      </c>
      <c r="T9" t="s">
        <v>20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9"/>
        <v/>
      </c>
      <c r="R10" t="str">
        <f t="shared" si="10"/>
        <v/>
      </c>
      <c r="T10" t="s">
        <v>12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3">IF(M11=0,"",
IF(F11&lt;=3,0,
IF(F11=4,-20,
IF(F11=5,-10,
IF(F11=6,-5,
"없음")))))</f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3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3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3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</v>
      </c>
      <c r="K15">
        <v>14.1</v>
      </c>
      <c r="L15" t="s">
        <v>125</v>
      </c>
      <c r="M15" s="1">
        <f t="shared" ca="1" si="4"/>
        <v>0</v>
      </c>
      <c r="N15" t="str">
        <f t="shared" ca="1" si="13"/>
        <v/>
      </c>
      <c r="P15" t="s">
        <v>55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10.3</v>
      </c>
      <c r="K16">
        <v>13.5</v>
      </c>
      <c r="L16" t="s">
        <v>125</v>
      </c>
      <c r="M16" s="1">
        <f t="shared" ca="1" si="4"/>
        <v>0</v>
      </c>
      <c r="N16" t="str">
        <f t="shared" ca="1" si="13"/>
        <v/>
      </c>
      <c r="P16" t="s">
        <v>66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3"/>
        <v/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3"/>
        <v/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3"/>
        <v/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3"/>
        <v/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3"/>
        <v/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3"/>
        <v/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3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3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3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3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3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</v>
      </c>
      <c r="K28">
        <v>14.1</v>
      </c>
      <c r="L28" t="s">
        <v>125</v>
      </c>
      <c r="M28" s="1">
        <f t="shared" ca="1" si="4"/>
        <v>0</v>
      </c>
      <c r="N28" t="str">
        <f t="shared" ca="1" si="13"/>
        <v/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10.3</v>
      </c>
      <c r="K29">
        <v>13.5</v>
      </c>
      <c r="L29" t="s">
        <v>125</v>
      </c>
      <c r="M29" s="1">
        <f t="shared" ca="1" si="4"/>
        <v>0</v>
      </c>
      <c r="N29" t="str">
        <f t="shared" ca="1" si="13"/>
        <v/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3"/>
        <v/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3"/>
        <v/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3"/>
        <v/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3"/>
        <v/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4">"Equip"&amp;D34&amp;E34&amp;TEXT(G34,"00")</f>
        <v>Equip2301</v>
      </c>
      <c r="B34" t="str">
        <f t="shared" ca="1" si="11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3"/>
        <v/>
      </c>
      <c r="P34" t="s">
        <v>65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4"/>
        <v>Equip2302</v>
      </c>
      <c r="B35" t="str">
        <f t="shared" ca="1" si="11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3"/>
        <v/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4"/>
        <v>Equip2401</v>
      </c>
      <c r="B36" t="str">
        <f t="shared" ca="1" si="11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5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3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4"/>
        <v>Equip2402</v>
      </c>
      <c r="B37" t="str">
        <f t="shared" ca="1" si="11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5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3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4"/>
        <v>Equip2403</v>
      </c>
      <c r="B38" t="str">
        <f t="shared" ca="1" si="11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5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3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4"/>
        <v>Equip2404</v>
      </c>
      <c r="B39" t="str">
        <f t="shared" ca="1" si="11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5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3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4"/>
        <v>Equip2405</v>
      </c>
      <c r="B40" t="str">
        <f t="shared" ca="1" si="11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5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3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4"/>
        <v>Equip3001</v>
      </c>
      <c r="B41" t="str">
        <f t="shared" ca="1" si="11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5"/>
        <v>1</v>
      </c>
      <c r="J41">
        <v>10</v>
      </c>
      <c r="K41">
        <v>14.1</v>
      </c>
      <c r="L41" t="s">
        <v>125</v>
      </c>
      <c r="M41" s="1">
        <f t="shared" ca="1" si="4"/>
        <v>0</v>
      </c>
      <c r="N41" t="str">
        <f t="shared" ca="1" si="13"/>
        <v/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4"/>
        <v>Equip3002</v>
      </c>
      <c r="B42" t="str">
        <f t="shared" ca="1" si="11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5"/>
        <v>1</v>
      </c>
      <c r="J42">
        <v>10.3</v>
      </c>
      <c r="K42">
        <v>13.5</v>
      </c>
      <c r="L42" t="s">
        <v>125</v>
      </c>
      <c r="M42" s="1">
        <f t="shared" ca="1" si="4"/>
        <v>0</v>
      </c>
      <c r="N42" t="str">
        <f t="shared" ca="1" si="13"/>
        <v/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4"/>
        <v>Equip3101</v>
      </c>
      <c r="B43" t="str">
        <f t="shared" ca="1" si="11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5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3"/>
        <v/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4"/>
        <v>Equip3102</v>
      </c>
      <c r="B44" t="str">
        <f t="shared" ca="1" si="11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5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3"/>
        <v/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4"/>
        <v>Equip3201</v>
      </c>
      <c r="B45" t="str">
        <f t="shared" ca="1" si="11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5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3"/>
        <v/>
      </c>
      <c r="P45" t="s">
        <v>63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4"/>
        <v>Equip3202</v>
      </c>
      <c r="B46" t="str">
        <f t="shared" ca="1" si="11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5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3"/>
        <v/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4"/>
        <v>Equip3301</v>
      </c>
      <c r="B47" t="str">
        <f t="shared" ca="1" si="11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5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3"/>
        <v/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4"/>
        <v>Equip3302</v>
      </c>
      <c r="B48" t="str">
        <f t="shared" ca="1" si="11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5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3"/>
        <v/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4"/>
        <v>Equip3401</v>
      </c>
      <c r="B49" t="str">
        <f t="shared" ca="1" si="11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5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3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4"/>
        <v>Equip3402</v>
      </c>
      <c r="B50" t="str">
        <f t="shared" ca="1" si="11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5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3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4"/>
        <v>Equip3403</v>
      </c>
      <c r="B51" t="str">
        <f t="shared" ca="1" si="11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5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3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4"/>
        <v>Equip3404</v>
      </c>
      <c r="B52" t="str">
        <f t="shared" ca="1" si="11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5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3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4"/>
        <v>Equip3405</v>
      </c>
      <c r="B53" t="str">
        <f t="shared" ca="1" si="11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5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3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4"/>
        <v>Equip4001</v>
      </c>
      <c r="B54" t="str">
        <f t="shared" ca="1" si="11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5"/>
        <v>1</v>
      </c>
      <c r="J54">
        <v>10</v>
      </c>
      <c r="K54">
        <v>14.1</v>
      </c>
      <c r="L54" t="s">
        <v>125</v>
      </c>
      <c r="M54" s="1">
        <f t="shared" ca="1" si="4"/>
        <v>0</v>
      </c>
      <c r="N54" t="str">
        <f t="shared" ca="1" si="13"/>
        <v/>
      </c>
      <c r="P54" t="s">
        <v>60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4"/>
        <v>Equip4002</v>
      </c>
      <c r="B55" t="str">
        <f t="shared" ca="1" si="11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5"/>
        <v>1</v>
      </c>
      <c r="J55">
        <v>10.3</v>
      </c>
      <c r="K55">
        <v>13.5</v>
      </c>
      <c r="L55" t="s">
        <v>125</v>
      </c>
      <c r="M55" s="1">
        <f t="shared" ca="1" si="4"/>
        <v>0</v>
      </c>
      <c r="N55" t="str">
        <f t="shared" ca="1" si="13"/>
        <v/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4"/>
        <v>Equip4101</v>
      </c>
      <c r="B56" t="str">
        <f t="shared" ca="1" si="11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5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3"/>
        <v/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4"/>
        <v>Equip4102</v>
      </c>
      <c r="B57" t="str">
        <f t="shared" ca="1" si="11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5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3"/>
        <v/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4"/>
        <v>Equip4201</v>
      </c>
      <c r="B58" t="str">
        <f t="shared" ca="1" si="11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5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3"/>
        <v/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4"/>
        <v>Equip4202</v>
      </c>
      <c r="B59" t="str">
        <f t="shared" ca="1" si="11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5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3"/>
        <v/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4"/>
        <v>Equip4301</v>
      </c>
      <c r="B60" t="str">
        <f t="shared" ca="1" si="11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5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3"/>
        <v/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4"/>
        <v>Equip4302</v>
      </c>
      <c r="B61" t="str">
        <f t="shared" ca="1" si="11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5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3"/>
        <v/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4"/>
        <v>Equip4401</v>
      </c>
      <c r="B62" t="str">
        <f t="shared" ca="1" si="11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5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3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4"/>
        <v>Equip4402</v>
      </c>
      <c r="B63" t="str">
        <f t="shared" ca="1" si="11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5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3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4"/>
        <v>Equip4403</v>
      </c>
      <c r="B64" t="str">
        <f t="shared" ca="1" si="11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5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3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4"/>
        <v>Equip4404</v>
      </c>
      <c r="B65" t="str">
        <f t="shared" ca="1" si="11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5"/>
        <v>3</v>
      </c>
      <c r="J65">
        <v>139.02000000000001</v>
      </c>
      <c r="K65">
        <v>226.49</v>
      </c>
      <c r="L65" t="s">
        <v>35</v>
      </c>
      <c r="M65" s="1">
        <f t="shared" ref="M65:M118" ca="1" si="16">VLOOKUP(L65,OFFSET(INDIRECT("$A:$B"),0,MATCH(L$1&amp;"_Verify",INDIRECT("$1:$1"),0)-1),2,0)</f>
        <v>3</v>
      </c>
      <c r="N65">
        <f t="shared" ca="1" si="13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7">"Equip"&amp;D66&amp;E66&amp;TEXT(G66,"00")</f>
        <v>Equip4405</v>
      </c>
      <c r="B66" t="str">
        <f t="shared" ca="1" si="11"/>
        <v/>
      </c>
      <c r="C66" t="s">
        <v>17</v>
      </c>
      <c r="D66" s="1">
        <f t="shared" ref="D66:D118" ca="1" si="18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5"/>
        <v>3</v>
      </c>
      <c r="J66">
        <v>193.2</v>
      </c>
      <c r="K66">
        <v>263.97000000000003</v>
      </c>
      <c r="L66" t="s">
        <v>35</v>
      </c>
      <c r="M66" s="1">
        <f t="shared" ca="1" si="16"/>
        <v>3</v>
      </c>
      <c r="N66">
        <f t="shared" ca="1" si="13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7"/>
        <v>Equip5001</v>
      </c>
      <c r="B67" t="str">
        <f t="shared" ca="1" si="11"/>
        <v/>
      </c>
      <c r="C67" t="s">
        <v>18</v>
      </c>
      <c r="D67" s="1">
        <f t="shared" ca="1" si="18"/>
        <v>5</v>
      </c>
      <c r="E67">
        <v>0</v>
      </c>
      <c r="F67">
        <v>0</v>
      </c>
      <c r="G67">
        <v>1</v>
      </c>
      <c r="H67">
        <v>1</v>
      </c>
      <c r="I67">
        <f t="shared" si="15"/>
        <v>1</v>
      </c>
      <c r="J67">
        <v>10</v>
      </c>
      <c r="K67">
        <v>14.1</v>
      </c>
      <c r="L67" t="s">
        <v>125</v>
      </c>
      <c r="M67" s="1">
        <f t="shared" ca="1" si="16"/>
        <v>0</v>
      </c>
      <c r="N67" t="str">
        <f t="shared" ca="1" si="13"/>
        <v/>
      </c>
      <c r="P67" t="s">
        <v>52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7"/>
        <v>Equip5002</v>
      </c>
      <c r="B68" t="str">
        <f t="shared" ca="1" si="11"/>
        <v/>
      </c>
      <c r="C68" t="s">
        <v>18</v>
      </c>
      <c r="D68" s="1">
        <f t="shared" ca="1" si="18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10.3</v>
      </c>
      <c r="K68">
        <v>13.5</v>
      </c>
      <c r="L68" t="s">
        <v>125</v>
      </c>
      <c r="M68" s="1">
        <f t="shared" ca="1" si="16"/>
        <v>0</v>
      </c>
      <c r="N68" t="str">
        <f t="shared" ca="1" si="13"/>
        <v/>
      </c>
      <c r="P68" t="s">
        <v>57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7"/>
        <v>Equip5101</v>
      </c>
      <c r="B69" t="str">
        <f t="shared" ref="B69:B118" ca="1" si="22">IF(INT(MID(A69,7,1))=E69,"","자리이상")</f>
        <v/>
      </c>
      <c r="C69" t="s">
        <v>18</v>
      </c>
      <c r="D69" s="1">
        <f t="shared" ca="1" si="18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13.35</v>
      </c>
      <c r="K69">
        <v>19.95</v>
      </c>
      <c r="L69" t="s">
        <v>125</v>
      </c>
      <c r="M69" s="1">
        <f t="shared" ca="1" si="16"/>
        <v>0</v>
      </c>
      <c r="N69" t="str">
        <f t="shared" ca="1" si="13"/>
        <v/>
      </c>
      <c r="P69" t="s">
        <v>59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7"/>
        <v>Equip5102</v>
      </c>
      <c r="B70" t="str">
        <f t="shared" ca="1" si="22"/>
        <v/>
      </c>
      <c r="C70" t="s">
        <v>18</v>
      </c>
      <c r="D70" s="1">
        <f t="shared" ca="1" si="18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12.93</v>
      </c>
      <c r="K70">
        <v>19.39</v>
      </c>
      <c r="L70" t="s">
        <v>125</v>
      </c>
      <c r="M70" s="1">
        <f t="shared" ca="1" si="16"/>
        <v>0</v>
      </c>
      <c r="N70" t="str">
        <f t="shared" ca="1" si="13"/>
        <v/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7"/>
        <v>Equip5201</v>
      </c>
      <c r="B71" t="str">
        <f t="shared" ca="1" si="22"/>
        <v/>
      </c>
      <c r="C71" t="s">
        <v>18</v>
      </c>
      <c r="D71" s="1">
        <f t="shared" ca="1" si="18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21.64</v>
      </c>
      <c r="K71">
        <v>33.299999999999997</v>
      </c>
      <c r="L71" t="s">
        <v>125</v>
      </c>
      <c r="M71" s="1">
        <f t="shared" ca="1" si="16"/>
        <v>0</v>
      </c>
      <c r="N71" t="str">
        <f t="shared" ca="1" si="13"/>
        <v/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7"/>
        <v>Equip5202</v>
      </c>
      <c r="B72" t="str">
        <f t="shared" ca="1" si="22"/>
        <v/>
      </c>
      <c r="C72" t="s">
        <v>18</v>
      </c>
      <c r="D72" s="1">
        <f t="shared" ca="1" si="18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20.93</v>
      </c>
      <c r="K72">
        <v>32.58</v>
      </c>
      <c r="L72" t="s">
        <v>125</v>
      </c>
      <c r="M72" s="1">
        <f t="shared" ca="1" si="16"/>
        <v>0</v>
      </c>
      <c r="N72" t="str">
        <f t="shared" ca="1" si="13"/>
        <v/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7"/>
        <v>Equip5301</v>
      </c>
      <c r="B73" t="str">
        <f t="shared" ca="1" si="22"/>
        <v/>
      </c>
      <c r="C73" t="s">
        <v>18</v>
      </c>
      <c r="D73" s="1">
        <f t="shared" ca="1" si="18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49.66</v>
      </c>
      <c r="K73">
        <v>75.319999999999993</v>
      </c>
      <c r="L73" t="s">
        <v>125</v>
      </c>
      <c r="M73" s="1">
        <f t="shared" ca="1" si="16"/>
        <v>0</v>
      </c>
      <c r="N73" t="str">
        <f t="shared" ca="1" si="13"/>
        <v/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7"/>
        <v>Equip5302</v>
      </c>
      <c r="B74" t="str">
        <f t="shared" ca="1" si="22"/>
        <v/>
      </c>
      <c r="C74" t="s">
        <v>18</v>
      </c>
      <c r="D74" s="1">
        <f t="shared" ca="1" si="18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44.21</v>
      </c>
      <c r="K74">
        <v>79.14</v>
      </c>
      <c r="L74" t="s">
        <v>125</v>
      </c>
      <c r="M74" s="1">
        <f t="shared" ca="1" si="16"/>
        <v>0</v>
      </c>
      <c r="N74" t="str">
        <f t="shared" ca="1" si="13"/>
        <v/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7"/>
        <v>Equip5401</v>
      </c>
      <c r="B75" t="str">
        <f t="shared" ca="1" si="22"/>
        <v/>
      </c>
      <c r="C75" t="s">
        <v>18</v>
      </c>
      <c r="D75" s="1">
        <f t="shared" ca="1" si="18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128.83000000000001</v>
      </c>
      <c r="K75">
        <v>176.03</v>
      </c>
      <c r="L75" t="s">
        <v>35</v>
      </c>
      <c r="M75" s="1">
        <f t="shared" ca="1" si="16"/>
        <v>3</v>
      </c>
      <c r="N75">
        <f t="shared" ref="N75:N118" ca="1" si="23">IF(M75=0,"",
IF(F75&lt;=3,0,
IF(F75=4,-20,
IF(F75=5,-10,
IF(F75=6,-5,
"없음")))))</f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7"/>
        <v>Equip5402</v>
      </c>
      <c r="B76" t="str">
        <f t="shared" ca="1" si="22"/>
        <v/>
      </c>
      <c r="C76" t="s">
        <v>18</v>
      </c>
      <c r="D76" s="1">
        <f t="shared" ca="1" si="18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113.52</v>
      </c>
      <c r="K76">
        <v>184.96</v>
      </c>
      <c r="L76" t="s">
        <v>35</v>
      </c>
      <c r="M76" s="1">
        <f t="shared" ca="1" si="16"/>
        <v>3</v>
      </c>
      <c r="N76">
        <f t="shared" ca="1" si="23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7"/>
        <v>Equip5403</v>
      </c>
      <c r="B77" t="str">
        <f t="shared" ca="1" si="22"/>
        <v/>
      </c>
      <c r="C77" t="s">
        <v>18</v>
      </c>
      <c r="D77" s="1">
        <f t="shared" ca="1" si="18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157.76</v>
      </c>
      <c r="K77">
        <v>215.56</v>
      </c>
      <c r="L77" t="s">
        <v>35</v>
      </c>
      <c r="M77" s="1">
        <f t="shared" ca="1" si="16"/>
        <v>3</v>
      </c>
      <c r="N77">
        <f t="shared" ca="1" si="23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7"/>
        <v>Equip5404</v>
      </c>
      <c r="B78" t="str">
        <f t="shared" ca="1" si="22"/>
        <v/>
      </c>
      <c r="C78" t="s">
        <v>18</v>
      </c>
      <c r="D78" s="1">
        <f t="shared" ca="1" si="18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139.02000000000001</v>
      </c>
      <c r="K78">
        <v>226.49</v>
      </c>
      <c r="L78" t="s">
        <v>35</v>
      </c>
      <c r="M78" s="1">
        <f t="shared" ca="1" si="16"/>
        <v>3</v>
      </c>
      <c r="N78">
        <f t="shared" ca="1" si="23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7"/>
        <v>Equip5405</v>
      </c>
      <c r="B79" t="str">
        <f t="shared" ca="1" si="22"/>
        <v/>
      </c>
      <c r="C79" t="s">
        <v>18</v>
      </c>
      <c r="D79" s="1">
        <f t="shared" ca="1" si="18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193.2</v>
      </c>
      <c r="K79">
        <v>263.97000000000003</v>
      </c>
      <c r="L79" t="s">
        <v>35</v>
      </c>
      <c r="M79" s="1">
        <f t="shared" ca="1" si="16"/>
        <v>3</v>
      </c>
      <c r="N79">
        <f t="shared" ca="1" si="23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7"/>
        <v>Equip6001</v>
      </c>
      <c r="B80" t="str">
        <f t="shared" ca="1" si="22"/>
        <v/>
      </c>
      <c r="C80" t="s">
        <v>19</v>
      </c>
      <c r="D80" s="1">
        <f t="shared" ca="1" si="18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</v>
      </c>
      <c r="K80">
        <v>14.1</v>
      </c>
      <c r="L80" t="s">
        <v>125</v>
      </c>
      <c r="M80" s="1">
        <f t="shared" ca="1" si="16"/>
        <v>0</v>
      </c>
      <c r="N80" t="str">
        <f t="shared" ca="1" si="23"/>
        <v/>
      </c>
      <c r="P80" t="s">
        <v>62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7"/>
        <v>Equip6002</v>
      </c>
      <c r="B81" t="str">
        <f t="shared" ca="1" si="22"/>
        <v/>
      </c>
      <c r="C81" t="s">
        <v>19</v>
      </c>
      <c r="D81" s="1">
        <f t="shared" ca="1" si="18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10.3</v>
      </c>
      <c r="K81">
        <v>13.5</v>
      </c>
      <c r="L81" t="s">
        <v>125</v>
      </c>
      <c r="M81" s="1">
        <f t="shared" ca="1" si="16"/>
        <v>0</v>
      </c>
      <c r="N81" t="str">
        <f t="shared" ca="1" si="23"/>
        <v/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7"/>
        <v>Equip6101</v>
      </c>
      <c r="B82" t="str">
        <f t="shared" ca="1" si="22"/>
        <v/>
      </c>
      <c r="C82" t="s">
        <v>19</v>
      </c>
      <c r="D82" s="1">
        <f t="shared" ca="1" si="18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13.35</v>
      </c>
      <c r="K82">
        <v>19.95</v>
      </c>
      <c r="L82" t="s">
        <v>125</v>
      </c>
      <c r="M82" s="1">
        <f t="shared" ca="1" si="16"/>
        <v>0</v>
      </c>
      <c r="N82" t="str">
        <f t="shared" ca="1" si="23"/>
        <v/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7"/>
        <v>Equip6102</v>
      </c>
      <c r="B83" t="str">
        <f t="shared" ca="1" si="22"/>
        <v/>
      </c>
      <c r="C83" t="s">
        <v>19</v>
      </c>
      <c r="D83" s="1">
        <f t="shared" ca="1" si="18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12.93</v>
      </c>
      <c r="K83">
        <v>19.39</v>
      </c>
      <c r="L83" t="s">
        <v>125</v>
      </c>
      <c r="M83" s="1">
        <f t="shared" ca="1" si="16"/>
        <v>0</v>
      </c>
      <c r="N83" t="str">
        <f t="shared" ca="1" si="23"/>
        <v/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7"/>
        <v>Equip6201</v>
      </c>
      <c r="B84" t="str">
        <f t="shared" ca="1" si="22"/>
        <v/>
      </c>
      <c r="C84" t="s">
        <v>19</v>
      </c>
      <c r="D84" s="1">
        <f t="shared" ca="1" si="18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21.64</v>
      </c>
      <c r="K84">
        <v>33.299999999999997</v>
      </c>
      <c r="L84" t="s">
        <v>125</v>
      </c>
      <c r="M84" s="1">
        <f t="shared" ca="1" si="16"/>
        <v>0</v>
      </c>
      <c r="N84" t="str">
        <f t="shared" ca="1" si="23"/>
        <v/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7"/>
        <v>Equip6202</v>
      </c>
      <c r="B85" t="str">
        <f t="shared" ca="1" si="22"/>
        <v/>
      </c>
      <c r="C85" t="s">
        <v>19</v>
      </c>
      <c r="D85" s="1">
        <f t="shared" ca="1" si="18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20.93</v>
      </c>
      <c r="K85">
        <v>32.58</v>
      </c>
      <c r="L85" t="s">
        <v>125</v>
      </c>
      <c r="M85" s="1">
        <f t="shared" ca="1" si="16"/>
        <v>0</v>
      </c>
      <c r="N85" t="str">
        <f t="shared" ca="1" si="23"/>
        <v/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7"/>
        <v>Equip6301</v>
      </c>
      <c r="B86" t="str">
        <f t="shared" ca="1" si="22"/>
        <v/>
      </c>
      <c r="C86" t="s">
        <v>19</v>
      </c>
      <c r="D86" s="1">
        <f t="shared" ca="1" si="18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49.66</v>
      </c>
      <c r="K86">
        <v>75.319999999999993</v>
      </c>
      <c r="L86" t="s">
        <v>125</v>
      </c>
      <c r="M86" s="1">
        <f t="shared" ca="1" si="16"/>
        <v>0</v>
      </c>
      <c r="N86" t="str">
        <f t="shared" ca="1" si="23"/>
        <v/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7"/>
        <v>Equip6302</v>
      </c>
      <c r="B87" t="str">
        <f t="shared" ca="1" si="22"/>
        <v/>
      </c>
      <c r="C87" t="s">
        <v>19</v>
      </c>
      <c r="D87" s="1">
        <f t="shared" ca="1" si="18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44.21</v>
      </c>
      <c r="K87">
        <v>79.14</v>
      </c>
      <c r="L87" t="s">
        <v>125</v>
      </c>
      <c r="M87" s="1">
        <f t="shared" ca="1" si="16"/>
        <v>0</v>
      </c>
      <c r="N87" t="str">
        <f t="shared" ca="1" si="23"/>
        <v/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7"/>
        <v>Equip6401</v>
      </c>
      <c r="B88" t="str">
        <f t="shared" ca="1" si="22"/>
        <v/>
      </c>
      <c r="C88" t="s">
        <v>19</v>
      </c>
      <c r="D88" s="1">
        <f t="shared" ca="1" si="18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128.83000000000001</v>
      </c>
      <c r="K88">
        <v>176.03</v>
      </c>
      <c r="L88" t="s">
        <v>35</v>
      </c>
      <c r="M88" s="1">
        <f t="shared" ca="1" si="16"/>
        <v>3</v>
      </c>
      <c r="N88">
        <f t="shared" ca="1" si="23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7"/>
        <v>Equip6402</v>
      </c>
      <c r="B89" t="str">
        <f t="shared" ca="1" si="22"/>
        <v/>
      </c>
      <c r="C89" t="s">
        <v>19</v>
      </c>
      <c r="D89" s="1">
        <f t="shared" ca="1" si="18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113.52</v>
      </c>
      <c r="K89">
        <v>184.96</v>
      </c>
      <c r="L89" t="s">
        <v>35</v>
      </c>
      <c r="M89" s="1">
        <f t="shared" ca="1" si="16"/>
        <v>3</v>
      </c>
      <c r="N89">
        <f t="shared" ca="1" si="23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7"/>
        <v>Equip6403</v>
      </c>
      <c r="B90" t="str">
        <f t="shared" ca="1" si="22"/>
        <v/>
      </c>
      <c r="C90" t="s">
        <v>19</v>
      </c>
      <c r="D90" s="1">
        <f t="shared" ca="1" si="18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157.76</v>
      </c>
      <c r="K90">
        <v>215.56</v>
      </c>
      <c r="L90" t="s">
        <v>35</v>
      </c>
      <c r="M90" s="1">
        <f t="shared" ca="1" si="16"/>
        <v>3</v>
      </c>
      <c r="N90">
        <f t="shared" ca="1" si="23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7"/>
        <v>Equip6404</v>
      </c>
      <c r="B91" t="str">
        <f t="shared" ca="1" si="22"/>
        <v/>
      </c>
      <c r="C91" t="s">
        <v>19</v>
      </c>
      <c r="D91" s="1">
        <f t="shared" ca="1" si="18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139.02000000000001</v>
      </c>
      <c r="K91">
        <v>226.49</v>
      </c>
      <c r="L91" t="s">
        <v>35</v>
      </c>
      <c r="M91" s="1">
        <f t="shared" ca="1" si="16"/>
        <v>3</v>
      </c>
      <c r="N91">
        <f t="shared" ca="1" si="23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7"/>
        <v>Equip6405</v>
      </c>
      <c r="B92" t="str">
        <f t="shared" ca="1" si="22"/>
        <v/>
      </c>
      <c r="C92" t="s">
        <v>19</v>
      </c>
      <c r="D92" s="1">
        <f t="shared" ca="1" si="18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193.2</v>
      </c>
      <c r="K92">
        <v>263.97000000000003</v>
      </c>
      <c r="L92" t="s">
        <v>35</v>
      </c>
      <c r="M92" s="1">
        <f t="shared" ca="1" si="16"/>
        <v>3</v>
      </c>
      <c r="N92">
        <f t="shared" ca="1" si="23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7"/>
        <v>Equip7001</v>
      </c>
      <c r="B93" t="str">
        <f t="shared" ca="1" si="22"/>
        <v/>
      </c>
      <c r="C93" t="s">
        <v>20</v>
      </c>
      <c r="D93" s="1">
        <f t="shared" ca="1" si="18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</v>
      </c>
      <c r="K93">
        <v>14.1</v>
      </c>
      <c r="L93" t="s">
        <v>125</v>
      </c>
      <c r="M93" s="1">
        <f t="shared" ca="1" si="16"/>
        <v>0</v>
      </c>
      <c r="N93" t="str">
        <f t="shared" ca="1" si="23"/>
        <v/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7"/>
        <v>Equip7002</v>
      </c>
      <c r="B94" t="str">
        <f t="shared" ca="1" si="22"/>
        <v/>
      </c>
      <c r="C94" t="s">
        <v>20</v>
      </c>
      <c r="D94" s="1">
        <f t="shared" ca="1" si="18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10.3</v>
      </c>
      <c r="K94">
        <v>13.5</v>
      </c>
      <c r="L94" t="s">
        <v>125</v>
      </c>
      <c r="M94" s="1">
        <f t="shared" ca="1" si="16"/>
        <v>0</v>
      </c>
      <c r="N94" t="str">
        <f t="shared" ca="1" si="23"/>
        <v/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7"/>
        <v>Equip7101</v>
      </c>
      <c r="B95" t="str">
        <f t="shared" ca="1" si="22"/>
        <v/>
      </c>
      <c r="C95" t="s">
        <v>20</v>
      </c>
      <c r="D95" s="1">
        <f t="shared" ca="1" si="18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13.35</v>
      </c>
      <c r="K95">
        <v>19.95</v>
      </c>
      <c r="L95" t="s">
        <v>125</v>
      </c>
      <c r="M95" s="1">
        <f t="shared" ca="1" si="16"/>
        <v>0</v>
      </c>
      <c r="N95" t="str">
        <f t="shared" ca="1" si="23"/>
        <v/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7"/>
        <v>Equip7102</v>
      </c>
      <c r="B96" t="str">
        <f t="shared" ca="1" si="22"/>
        <v/>
      </c>
      <c r="C96" t="s">
        <v>20</v>
      </c>
      <c r="D96" s="1">
        <f t="shared" ca="1" si="18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12.93</v>
      </c>
      <c r="K96">
        <v>19.39</v>
      </c>
      <c r="L96" t="s">
        <v>125</v>
      </c>
      <c r="M96" s="1">
        <f t="shared" ca="1" si="16"/>
        <v>0</v>
      </c>
      <c r="N96" t="str">
        <f t="shared" ca="1" si="23"/>
        <v/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7"/>
        <v>Equip7201</v>
      </c>
      <c r="B97" t="str">
        <f t="shared" ca="1" si="22"/>
        <v/>
      </c>
      <c r="C97" t="s">
        <v>20</v>
      </c>
      <c r="D97" s="1">
        <f t="shared" ca="1" si="18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21.64</v>
      </c>
      <c r="K97">
        <v>33.299999999999997</v>
      </c>
      <c r="L97" t="s">
        <v>125</v>
      </c>
      <c r="M97" s="1">
        <f t="shared" ca="1" si="16"/>
        <v>0</v>
      </c>
      <c r="N97" t="str">
        <f t="shared" ca="1" si="23"/>
        <v/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4">"Equip"&amp;D98&amp;E98&amp;TEXT(G98,"00")</f>
        <v>Equip7202</v>
      </c>
      <c r="B98" t="str">
        <f t="shared" ca="1" si="22"/>
        <v/>
      </c>
      <c r="C98" t="s">
        <v>20</v>
      </c>
      <c r="D98" s="1">
        <f t="shared" ca="1" si="18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20.93</v>
      </c>
      <c r="K98">
        <v>32.58</v>
      </c>
      <c r="L98" t="s">
        <v>125</v>
      </c>
      <c r="M98" s="1">
        <f t="shared" ca="1" si="16"/>
        <v>0</v>
      </c>
      <c r="N98" t="str">
        <f t="shared" ca="1" si="23"/>
        <v/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4"/>
        <v>Equip7301</v>
      </c>
      <c r="B99" t="str">
        <f t="shared" ca="1" si="22"/>
        <v/>
      </c>
      <c r="C99" t="s">
        <v>20</v>
      </c>
      <c r="D99" s="1">
        <f t="shared" ca="1" si="18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49.66</v>
      </c>
      <c r="K99">
        <v>75.319999999999993</v>
      </c>
      <c r="L99" t="s">
        <v>125</v>
      </c>
      <c r="M99" s="1">
        <f t="shared" ca="1" si="16"/>
        <v>0</v>
      </c>
      <c r="N99" t="str">
        <f t="shared" ca="1" si="23"/>
        <v/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4"/>
        <v>Equip7302</v>
      </c>
      <c r="B100" t="str">
        <f t="shared" ca="1" si="22"/>
        <v/>
      </c>
      <c r="C100" t="s">
        <v>20</v>
      </c>
      <c r="D100" s="1">
        <f t="shared" ca="1" si="18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5">INT(E100/2)+1</f>
        <v>2</v>
      </c>
      <c r="J100">
        <v>44.21</v>
      </c>
      <c r="K100">
        <v>79.14</v>
      </c>
      <c r="L100" t="s">
        <v>125</v>
      </c>
      <c r="M100" s="1">
        <f t="shared" ca="1" si="16"/>
        <v>0</v>
      </c>
      <c r="N100" t="str">
        <f t="shared" ca="1" si="23"/>
        <v/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4"/>
        <v>Equip7401</v>
      </c>
      <c r="B101" t="str">
        <f t="shared" ca="1" si="22"/>
        <v/>
      </c>
      <c r="C101" t="s">
        <v>20</v>
      </c>
      <c r="D101" s="1">
        <f t="shared" ca="1" si="18"/>
        <v>7</v>
      </c>
      <c r="E101">
        <v>4</v>
      </c>
      <c r="F101">
        <v>4</v>
      </c>
      <c r="G101">
        <v>1</v>
      </c>
      <c r="H101">
        <v>1</v>
      </c>
      <c r="I101">
        <f t="shared" si="25"/>
        <v>3</v>
      </c>
      <c r="J101">
        <v>128.83000000000001</v>
      </c>
      <c r="K101">
        <v>176.03</v>
      </c>
      <c r="L101" t="s">
        <v>35</v>
      </c>
      <c r="M101" s="1">
        <f t="shared" ca="1" si="16"/>
        <v>3</v>
      </c>
      <c r="N101">
        <f t="shared" ca="1" si="23"/>
        <v>-20</v>
      </c>
      <c r="P101" t="s">
        <v>64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4"/>
        <v>Equip7402</v>
      </c>
      <c r="B102" t="str">
        <f t="shared" ca="1" si="22"/>
        <v/>
      </c>
      <c r="C102" t="s">
        <v>20</v>
      </c>
      <c r="D102" s="1">
        <f t="shared" ca="1" si="18"/>
        <v>7</v>
      </c>
      <c r="E102">
        <v>4</v>
      </c>
      <c r="F102">
        <v>4</v>
      </c>
      <c r="G102">
        <v>2</v>
      </c>
      <c r="H102">
        <v>1</v>
      </c>
      <c r="I102">
        <f t="shared" si="25"/>
        <v>3</v>
      </c>
      <c r="J102">
        <v>113.52</v>
      </c>
      <c r="K102">
        <v>184.96</v>
      </c>
      <c r="L102" t="s">
        <v>35</v>
      </c>
      <c r="M102" s="1">
        <f t="shared" ca="1" si="16"/>
        <v>3</v>
      </c>
      <c r="N102">
        <f t="shared" ca="1" si="23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4"/>
        <v>Equip7403</v>
      </c>
      <c r="B103" t="str">
        <f t="shared" ca="1" si="22"/>
        <v/>
      </c>
      <c r="C103" t="s">
        <v>20</v>
      </c>
      <c r="D103" s="1">
        <f t="shared" ca="1" si="18"/>
        <v>7</v>
      </c>
      <c r="E103">
        <v>4</v>
      </c>
      <c r="F103">
        <v>5</v>
      </c>
      <c r="G103">
        <v>3</v>
      </c>
      <c r="H103">
        <v>1</v>
      </c>
      <c r="I103">
        <f t="shared" si="25"/>
        <v>3</v>
      </c>
      <c r="J103">
        <v>157.76</v>
      </c>
      <c r="K103">
        <v>215.56</v>
      </c>
      <c r="L103" t="s">
        <v>35</v>
      </c>
      <c r="M103" s="1">
        <f t="shared" ca="1" si="16"/>
        <v>3</v>
      </c>
      <c r="N103">
        <f t="shared" ca="1" si="23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4"/>
        <v>Equip7404</v>
      </c>
      <c r="B104" t="str">
        <f t="shared" ca="1" si="22"/>
        <v/>
      </c>
      <c r="C104" t="s">
        <v>20</v>
      </c>
      <c r="D104" s="1">
        <f t="shared" ca="1" si="18"/>
        <v>7</v>
      </c>
      <c r="E104">
        <v>4</v>
      </c>
      <c r="F104">
        <v>5</v>
      </c>
      <c r="G104">
        <v>4</v>
      </c>
      <c r="H104">
        <v>1</v>
      </c>
      <c r="I104">
        <f t="shared" si="25"/>
        <v>3</v>
      </c>
      <c r="J104">
        <v>139.02000000000001</v>
      </c>
      <c r="K104">
        <v>226.49</v>
      </c>
      <c r="L104" t="s">
        <v>35</v>
      </c>
      <c r="M104" s="1">
        <f t="shared" ca="1" si="16"/>
        <v>3</v>
      </c>
      <c r="N104">
        <f t="shared" ca="1" si="23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4"/>
        <v>Equip7405</v>
      </c>
      <c r="B105" t="str">
        <f t="shared" ca="1" si="22"/>
        <v/>
      </c>
      <c r="C105" t="s">
        <v>20</v>
      </c>
      <c r="D105" s="1">
        <f t="shared" ca="1" si="18"/>
        <v>7</v>
      </c>
      <c r="E105">
        <v>4</v>
      </c>
      <c r="F105">
        <v>6</v>
      </c>
      <c r="G105">
        <v>5</v>
      </c>
      <c r="H105">
        <v>1</v>
      </c>
      <c r="I105">
        <f t="shared" si="25"/>
        <v>3</v>
      </c>
      <c r="J105">
        <v>193.2</v>
      </c>
      <c r="K105">
        <v>263.97000000000003</v>
      </c>
      <c r="L105" t="s">
        <v>35</v>
      </c>
      <c r="M105" s="1">
        <f t="shared" ca="1" si="16"/>
        <v>3</v>
      </c>
      <c r="N105">
        <f t="shared" ca="1" si="23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4"/>
        <v>Equip8001</v>
      </c>
      <c r="B106" t="str">
        <f t="shared" ca="1" si="22"/>
        <v/>
      </c>
      <c r="C106" t="s">
        <v>49</v>
      </c>
      <c r="D106" s="1">
        <f t="shared" ca="1" si="18"/>
        <v>8</v>
      </c>
      <c r="E106">
        <v>0</v>
      </c>
      <c r="F106">
        <v>0</v>
      </c>
      <c r="G106">
        <v>1</v>
      </c>
      <c r="H106">
        <v>0</v>
      </c>
      <c r="I106">
        <f t="shared" si="25"/>
        <v>1</v>
      </c>
      <c r="J106">
        <v>10</v>
      </c>
      <c r="K106">
        <v>14.1</v>
      </c>
      <c r="L106" t="s">
        <v>125</v>
      </c>
      <c r="M106" s="1">
        <f t="shared" ca="1" si="16"/>
        <v>0</v>
      </c>
      <c r="N106" t="str">
        <f t="shared" ca="1" si="23"/>
        <v/>
      </c>
      <c r="P106" t="s">
        <v>53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4"/>
        <v>Equip8002</v>
      </c>
      <c r="B107" t="str">
        <f t="shared" ca="1" si="22"/>
        <v/>
      </c>
      <c r="C107" t="s">
        <v>49</v>
      </c>
      <c r="D107" s="1">
        <f t="shared" ca="1" si="18"/>
        <v>8</v>
      </c>
      <c r="E107">
        <v>0</v>
      </c>
      <c r="F107">
        <v>0</v>
      </c>
      <c r="G107">
        <v>2</v>
      </c>
      <c r="H107">
        <v>0</v>
      </c>
      <c r="I107">
        <f t="shared" si="25"/>
        <v>1</v>
      </c>
      <c r="J107">
        <v>10.3</v>
      </c>
      <c r="K107">
        <v>13.5</v>
      </c>
      <c r="L107" t="s">
        <v>125</v>
      </c>
      <c r="M107" s="1">
        <f t="shared" ca="1" si="16"/>
        <v>0</v>
      </c>
      <c r="N107" t="str">
        <f t="shared" ca="1" si="23"/>
        <v/>
      </c>
      <c r="P107" t="s">
        <v>54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4"/>
        <v>Equip8101</v>
      </c>
      <c r="B108" t="str">
        <f t="shared" ca="1" si="22"/>
        <v/>
      </c>
      <c r="C108" t="s">
        <v>49</v>
      </c>
      <c r="D108" s="1">
        <f t="shared" ca="1" si="18"/>
        <v>8</v>
      </c>
      <c r="E108">
        <v>1</v>
      </c>
      <c r="F108">
        <v>1</v>
      </c>
      <c r="G108">
        <v>1</v>
      </c>
      <c r="H108">
        <v>0</v>
      </c>
      <c r="I108">
        <f t="shared" si="25"/>
        <v>1</v>
      </c>
      <c r="J108">
        <v>13.35</v>
      </c>
      <c r="K108">
        <v>19.95</v>
      </c>
      <c r="L108" t="s">
        <v>125</v>
      </c>
      <c r="M108" s="1">
        <f t="shared" ca="1" si="16"/>
        <v>0</v>
      </c>
      <c r="N108" t="str">
        <f t="shared" ca="1" si="23"/>
        <v/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4"/>
        <v>Equip8102</v>
      </c>
      <c r="B109" t="str">
        <f t="shared" ca="1" si="22"/>
        <v/>
      </c>
      <c r="C109" t="s">
        <v>49</v>
      </c>
      <c r="D109" s="1">
        <f t="shared" ca="1" si="18"/>
        <v>8</v>
      </c>
      <c r="E109">
        <v>1</v>
      </c>
      <c r="F109">
        <v>1</v>
      </c>
      <c r="G109">
        <v>2</v>
      </c>
      <c r="H109">
        <v>0</v>
      </c>
      <c r="I109">
        <f t="shared" si="25"/>
        <v>1</v>
      </c>
      <c r="J109">
        <v>12.93</v>
      </c>
      <c r="K109">
        <v>19.39</v>
      </c>
      <c r="L109" t="s">
        <v>125</v>
      </c>
      <c r="M109" s="1">
        <f t="shared" ca="1" si="16"/>
        <v>0</v>
      </c>
      <c r="N109" t="str">
        <f t="shared" ca="1" si="23"/>
        <v/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4"/>
        <v>Equip8201</v>
      </c>
      <c r="B110" t="str">
        <f t="shared" ca="1" si="22"/>
        <v/>
      </c>
      <c r="C110" t="s">
        <v>49</v>
      </c>
      <c r="D110" s="1">
        <f t="shared" ca="1" si="18"/>
        <v>8</v>
      </c>
      <c r="E110">
        <v>2</v>
      </c>
      <c r="F110">
        <v>2</v>
      </c>
      <c r="G110">
        <v>1</v>
      </c>
      <c r="H110">
        <v>0</v>
      </c>
      <c r="I110">
        <f t="shared" si="25"/>
        <v>2</v>
      </c>
      <c r="J110">
        <v>21.64</v>
      </c>
      <c r="K110">
        <v>33.299999999999997</v>
      </c>
      <c r="L110" t="s">
        <v>125</v>
      </c>
      <c r="M110" s="1">
        <f t="shared" ca="1" si="16"/>
        <v>0</v>
      </c>
      <c r="N110" t="str">
        <f t="shared" ca="1" si="23"/>
        <v/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4"/>
        <v>Equip8202</v>
      </c>
      <c r="B111" t="str">
        <f t="shared" ca="1" si="22"/>
        <v/>
      </c>
      <c r="C111" t="s">
        <v>49</v>
      </c>
      <c r="D111" s="1">
        <f t="shared" ca="1" si="18"/>
        <v>8</v>
      </c>
      <c r="E111">
        <v>2</v>
      </c>
      <c r="F111">
        <v>2</v>
      </c>
      <c r="G111">
        <v>2</v>
      </c>
      <c r="H111">
        <v>0</v>
      </c>
      <c r="I111">
        <f t="shared" si="25"/>
        <v>2</v>
      </c>
      <c r="J111">
        <v>20.93</v>
      </c>
      <c r="K111">
        <v>32.58</v>
      </c>
      <c r="L111" t="s">
        <v>125</v>
      </c>
      <c r="M111" s="1">
        <f t="shared" ca="1" si="16"/>
        <v>0</v>
      </c>
      <c r="N111" t="str">
        <f t="shared" ca="1" si="23"/>
        <v/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4"/>
        <v>Equip8301</v>
      </c>
      <c r="B112" t="str">
        <f t="shared" ca="1" si="22"/>
        <v/>
      </c>
      <c r="C112" t="s">
        <v>49</v>
      </c>
      <c r="D112" s="1">
        <f t="shared" ca="1" si="18"/>
        <v>8</v>
      </c>
      <c r="E112">
        <v>3</v>
      </c>
      <c r="F112">
        <v>3</v>
      </c>
      <c r="G112">
        <v>1</v>
      </c>
      <c r="H112">
        <v>0</v>
      </c>
      <c r="I112">
        <f t="shared" si="25"/>
        <v>2</v>
      </c>
      <c r="J112">
        <v>49.66</v>
      </c>
      <c r="K112">
        <v>75.319999999999993</v>
      </c>
      <c r="L112" t="s">
        <v>125</v>
      </c>
      <c r="M112" s="1">
        <f t="shared" ca="1" si="16"/>
        <v>0</v>
      </c>
      <c r="N112" t="str">
        <f t="shared" ca="1" si="23"/>
        <v/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4"/>
        <v>Equip8302</v>
      </c>
      <c r="B113" t="str">
        <f t="shared" ca="1" si="22"/>
        <v/>
      </c>
      <c r="C113" t="s">
        <v>49</v>
      </c>
      <c r="D113" s="1">
        <f t="shared" ca="1" si="18"/>
        <v>8</v>
      </c>
      <c r="E113">
        <v>3</v>
      </c>
      <c r="F113">
        <v>3</v>
      </c>
      <c r="G113">
        <v>2</v>
      </c>
      <c r="H113">
        <v>0</v>
      </c>
      <c r="I113">
        <f t="shared" si="25"/>
        <v>2</v>
      </c>
      <c r="J113">
        <v>44.21</v>
      </c>
      <c r="K113">
        <v>79.14</v>
      </c>
      <c r="L113" t="s">
        <v>125</v>
      </c>
      <c r="M113" s="1">
        <f t="shared" ca="1" si="16"/>
        <v>0</v>
      </c>
      <c r="N113" t="str">
        <f t="shared" ca="1" si="23"/>
        <v/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4"/>
        <v>Equip8401</v>
      </c>
      <c r="B114" t="str">
        <f t="shared" ca="1" si="22"/>
        <v/>
      </c>
      <c r="C114" t="s">
        <v>49</v>
      </c>
      <c r="D114" s="1">
        <f t="shared" ca="1" si="18"/>
        <v>8</v>
      </c>
      <c r="E114">
        <v>4</v>
      </c>
      <c r="F114">
        <v>4</v>
      </c>
      <c r="G114">
        <v>1</v>
      </c>
      <c r="H114">
        <v>0</v>
      </c>
      <c r="I114">
        <f t="shared" si="25"/>
        <v>3</v>
      </c>
      <c r="J114">
        <v>128.83000000000001</v>
      </c>
      <c r="K114">
        <v>176.03</v>
      </c>
      <c r="L114" t="s">
        <v>35</v>
      </c>
      <c r="M114" s="1">
        <f t="shared" ca="1" si="16"/>
        <v>3</v>
      </c>
      <c r="N114">
        <f t="shared" ca="1" si="23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4"/>
        <v>Equip8402</v>
      </c>
      <c r="B115" t="str">
        <f t="shared" ca="1" si="22"/>
        <v/>
      </c>
      <c r="C115" t="s">
        <v>49</v>
      </c>
      <c r="D115" s="1">
        <f t="shared" ca="1" si="18"/>
        <v>8</v>
      </c>
      <c r="E115">
        <v>4</v>
      </c>
      <c r="F115">
        <v>4</v>
      </c>
      <c r="G115">
        <v>2</v>
      </c>
      <c r="H115">
        <v>0</v>
      </c>
      <c r="I115">
        <f t="shared" si="25"/>
        <v>3</v>
      </c>
      <c r="J115">
        <v>113.52</v>
      </c>
      <c r="K115">
        <v>184.96</v>
      </c>
      <c r="L115" t="s">
        <v>35</v>
      </c>
      <c r="M115" s="1">
        <f t="shared" ca="1" si="16"/>
        <v>3</v>
      </c>
      <c r="N115">
        <f t="shared" ca="1" si="23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4"/>
        <v>Equip8403</v>
      </c>
      <c r="B116" t="str">
        <f t="shared" ca="1" si="22"/>
        <v/>
      </c>
      <c r="C116" t="s">
        <v>49</v>
      </c>
      <c r="D116" s="1">
        <f t="shared" ca="1" si="18"/>
        <v>8</v>
      </c>
      <c r="E116">
        <v>4</v>
      </c>
      <c r="F116">
        <v>5</v>
      </c>
      <c r="G116">
        <v>3</v>
      </c>
      <c r="H116">
        <v>0</v>
      </c>
      <c r="I116">
        <f t="shared" si="25"/>
        <v>3</v>
      </c>
      <c r="J116">
        <v>157.76</v>
      </c>
      <c r="K116">
        <v>215.56</v>
      </c>
      <c r="L116" t="s">
        <v>35</v>
      </c>
      <c r="M116" s="1">
        <f t="shared" ca="1" si="16"/>
        <v>3</v>
      </c>
      <c r="N116">
        <f t="shared" ca="1" si="23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4"/>
        <v>Equip8404</v>
      </c>
      <c r="B117" t="str">
        <f t="shared" ca="1" si="22"/>
        <v/>
      </c>
      <c r="C117" t="s">
        <v>49</v>
      </c>
      <c r="D117" s="1">
        <f t="shared" ca="1" si="18"/>
        <v>8</v>
      </c>
      <c r="E117">
        <v>4</v>
      </c>
      <c r="F117">
        <v>5</v>
      </c>
      <c r="G117">
        <v>4</v>
      </c>
      <c r="H117">
        <v>0</v>
      </c>
      <c r="I117">
        <f t="shared" si="25"/>
        <v>3</v>
      </c>
      <c r="J117">
        <v>139.02000000000001</v>
      </c>
      <c r="K117">
        <v>226.49</v>
      </c>
      <c r="L117" t="s">
        <v>35</v>
      </c>
      <c r="M117" s="1">
        <f t="shared" ca="1" si="16"/>
        <v>3</v>
      </c>
      <c r="N117">
        <f t="shared" ca="1" si="23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4"/>
        <v>Equip8405</v>
      </c>
      <c r="B118" t="str">
        <f t="shared" ca="1" si="22"/>
        <v/>
      </c>
      <c r="C118" t="s">
        <v>49</v>
      </c>
      <c r="D118" s="1">
        <f t="shared" ca="1" si="18"/>
        <v>8</v>
      </c>
      <c r="E118">
        <v>4</v>
      </c>
      <c r="F118">
        <v>6</v>
      </c>
      <c r="G118">
        <v>5</v>
      </c>
      <c r="H118">
        <v>0</v>
      </c>
      <c r="I118">
        <f t="shared" si="25"/>
        <v>3</v>
      </c>
      <c r="J118">
        <v>193.2</v>
      </c>
      <c r="K118">
        <v>263.97000000000003</v>
      </c>
      <c r="L118" t="s">
        <v>35</v>
      </c>
      <c r="M118" s="1">
        <f t="shared" ca="1" si="16"/>
        <v>3</v>
      </c>
      <c r="N118">
        <f t="shared" ca="1" si="23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topLeftCell="A130" workbookViewId="1">
      <selection activeCell="C63" sqref="C63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66" si="15">IF(B3=0,1,C2*(1.09+MIN(4,A3)*0.005))</f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1.095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1.199025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1.3129323749999999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1.437660950625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1.574238740934375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1.7237914213231407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1.8875516063488389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2.0668690089519783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2.2632215648024161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2.4782276134586456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si="15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15"/>
        <v>1.105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15"/>
        <v>1.221025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15"/>
        <v>1.349232625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15"/>
        <v>1.4909020506249999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15"/>
        <v>1.6474467659406249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15"/>
        <v>1.8204286763643904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15"/>
        <v>2.0115736873826515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15"/>
        <v>2.2227889245578298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15"/>
        <v>2.4561817616364019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15"/>
        <v>2.714080846608224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15"/>
        <v>2.9990593355020874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15"/>
        <v>3.3139605657298064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15"/>
        <v>3.6619264251314361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15"/>
        <v>4.046428699770237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15"/>
        <v>4.4713037132461118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15"/>
        <v>4.9407906031369535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15"/>
        <v>5.4595736164663338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15"/>
        <v>6.032828846195299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15"/>
        <v>6.6662758750458053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15"/>
        <v>7.366234841925615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15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15"/>
        <v>1.1100000000000001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15"/>
        <v>1.2321000000000002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15"/>
        <v>1.3676310000000003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15"/>
        <v>1.5180704100000004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15"/>
        <v>1.6850581551000006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15"/>
        <v>1.8704145521610007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15"/>
        <v>2.0761601528987108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15"/>
        <v>2.3045377697175691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15"/>
        <v>2.558036924386502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15"/>
        <v>2.8394209860690176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1">IF(B66=0,0,
IF(B66=1,1,
R65/IF(B66=5,1.2,
IF(B66=10,1.3,
IF(B66=15,1.6,
IF(B66=20,1.7,
IF(B66=25,2,
IF(B66=30,3,
1.08))))))))</f>
        <v>0.37403230465521392</v>
      </c>
      <c r="S66">
        <f t="shared" ref="S66:S97" si="32">1-(1-D66)^S$1</f>
        <v>0.11730988121705888</v>
      </c>
      <c r="T66">
        <f t="shared" ref="T66:T97" si="33">1-(1-E66)^T$1</f>
        <v>0.26841256718538231</v>
      </c>
      <c r="U66">
        <f t="shared" ref="U66:U97" si="34">1-(1-F66)^U$1</f>
        <v>0.54389862261737931</v>
      </c>
      <c r="V66">
        <f t="shared" ref="V66:V97" si="35">1-(1-G66)^V$1</f>
        <v>0.86278503436281473</v>
      </c>
      <c r="W66">
        <f t="shared" ref="W66:W97" si="36">1-(1-H66)^W$1</f>
        <v>0.99403459024697649</v>
      </c>
      <c r="X66">
        <f t="shared" ref="X66:X97" si="37">1-(1-I66)^X$1</f>
        <v>0.99403459024697649</v>
      </c>
      <c r="Y66">
        <f t="shared" ref="Y66:Y97" si="38">1-(1-J66)^Y$1</f>
        <v>0.99403459024697649</v>
      </c>
      <c r="Z66">
        <f t="shared" ref="Z66:Z96" si="39">SQRT((1-D66)/D66^2)</f>
        <v>400.70166480795109</v>
      </c>
      <c r="AA66">
        <f t="shared" ref="AA66:AA96" si="40">SQRT((1-E66)/E66^2)</f>
        <v>159.98000935853088</v>
      </c>
      <c r="AB66">
        <f t="shared" ref="AB66:AB96" si="41">SQRT((1-F66)/F66^2)</f>
        <v>63.690353691339169</v>
      </c>
      <c r="AC66">
        <f t="shared" ref="AC66:AC129" si="42">SQRT((1-G66)/G66^2)</f>
        <v>25.171961159688241</v>
      </c>
      <c r="AD66">
        <f t="shared" ref="AD66:AD129" si="43">SQRT((1-H66)/H66^2)</f>
        <v>9.7579689596213353</v>
      </c>
      <c r="AE66">
        <f t="shared" ref="AE66:AE129" si="44">SQRT((1-I66)/I66^2)</f>
        <v>9.7579689596213353</v>
      </c>
      <c r="AF66">
        <f t="shared" ref="AF66:AF129" si="45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130" si="46">IF(B67=0,1,C66*(1.09+MIN(4,A67)*0.005))</f>
        <v>3.1517572945366097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1"/>
        <v>0.34632620801408692</v>
      </c>
      <c r="S67">
        <f t="shared" si="32"/>
        <v>0.10910379541277471</v>
      </c>
      <c r="T67">
        <f t="shared" si="33"/>
        <v>0.25122775624726457</v>
      </c>
      <c r="U67">
        <f t="shared" si="34"/>
        <v>0.51638418953624177</v>
      </c>
      <c r="V67">
        <f t="shared" si="35"/>
        <v>0.84060080796228265</v>
      </c>
      <c r="W67">
        <f t="shared" si="36"/>
        <v>0.99111918355054207</v>
      </c>
      <c r="X67">
        <f t="shared" si="37"/>
        <v>0.99111918355054207</v>
      </c>
      <c r="Y67">
        <f t="shared" si="38"/>
        <v>0.99111918355054207</v>
      </c>
      <c r="Z67">
        <f t="shared" si="39"/>
        <v>432.7978460831165</v>
      </c>
      <c r="AA67">
        <f t="shared" si="40"/>
        <v>172.81853066003441</v>
      </c>
      <c r="AB67">
        <f t="shared" si="41"/>
        <v>68.825885431052612</v>
      </c>
      <c r="AC67">
        <f t="shared" si="42"/>
        <v>27.22648990374493</v>
      </c>
      <c r="AD67">
        <f t="shared" si="43"/>
        <v>10.580624794619146</v>
      </c>
      <c r="AE67">
        <f t="shared" si="44"/>
        <v>10.580624794619146</v>
      </c>
      <c r="AF67">
        <f t="shared" si="45"/>
        <v>10.580624794619146</v>
      </c>
    </row>
    <row r="68" spans="1:32" x14ac:dyDescent="0.3">
      <c r="A68">
        <v>4</v>
      </c>
      <c r="B68">
        <v>12</v>
      </c>
      <c r="C68" s="2">
        <f t="shared" si="46"/>
        <v>3.498450596935637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1"/>
        <v>0.32067241482785824</v>
      </c>
      <c r="S68">
        <f t="shared" si="32"/>
        <v>0.10143893324416275</v>
      </c>
      <c r="T68">
        <f t="shared" si="33"/>
        <v>0.23496353039437479</v>
      </c>
      <c r="U68">
        <f t="shared" si="34"/>
        <v>0.48946129108879255</v>
      </c>
      <c r="V68">
        <f t="shared" si="35"/>
        <v>0.81694726390564854</v>
      </c>
      <c r="W68">
        <f t="shared" si="36"/>
        <v>0.98719889333699928</v>
      </c>
      <c r="X68">
        <f t="shared" si="37"/>
        <v>0.98719889333699928</v>
      </c>
      <c r="Y68">
        <f t="shared" si="38"/>
        <v>0.98719889333699928</v>
      </c>
      <c r="Z68">
        <f t="shared" si="39"/>
        <v>467.461718292081</v>
      </c>
      <c r="AA68">
        <f t="shared" si="40"/>
        <v>186.68412469839834</v>
      </c>
      <c r="AB68">
        <f t="shared" si="41"/>
        <v>74.372236995256202</v>
      </c>
      <c r="AC68">
        <f t="shared" si="42"/>
        <v>29.445322233895411</v>
      </c>
      <c r="AD68">
        <f t="shared" si="43"/>
        <v>11.468932998889491</v>
      </c>
      <c r="AE68">
        <f t="shared" si="44"/>
        <v>11.468932998889491</v>
      </c>
      <c r="AF68">
        <f t="shared" si="45"/>
        <v>11.468932998889491</v>
      </c>
    </row>
    <row r="69" spans="1:32" x14ac:dyDescent="0.3">
      <c r="A69">
        <v>4</v>
      </c>
      <c r="B69">
        <v>13</v>
      </c>
      <c r="C69" s="2">
        <f t="shared" si="46"/>
        <v>3.8832801625985574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1"/>
        <v>0.29691890261838721</v>
      </c>
      <c r="S69">
        <f t="shared" si="32"/>
        <v>9.428423758418869E-2</v>
      </c>
      <c r="T69">
        <f t="shared" si="33"/>
        <v>0.21959565913227486</v>
      </c>
      <c r="U69">
        <f t="shared" si="34"/>
        <v>0.46322618054746145</v>
      </c>
      <c r="V69">
        <f t="shared" si="35"/>
        <v>0.79199808241665248</v>
      </c>
      <c r="W69">
        <f t="shared" si="36"/>
        <v>0.98208357606660879</v>
      </c>
      <c r="X69">
        <f t="shared" si="37"/>
        <v>0.98208357606660879</v>
      </c>
      <c r="Y69">
        <f t="shared" si="38"/>
        <v>0.98208357606660879</v>
      </c>
      <c r="Z69">
        <f t="shared" si="39"/>
        <v>504.89869697471141</v>
      </c>
      <c r="AA69">
        <f t="shared" si="40"/>
        <v>201.6589579621745</v>
      </c>
      <c r="AB69">
        <f t="shared" si="41"/>
        <v>80.362275686703256</v>
      </c>
      <c r="AC69">
        <f t="shared" si="42"/>
        <v>31.841607011842658</v>
      </c>
      <c r="AD69">
        <f t="shared" si="43"/>
        <v>12.428159242107688</v>
      </c>
      <c r="AE69">
        <f t="shared" si="44"/>
        <v>12.428159242107688</v>
      </c>
      <c r="AF69">
        <f t="shared" si="45"/>
        <v>12.428159242107688</v>
      </c>
    </row>
    <row r="70" spans="1:32" x14ac:dyDescent="0.3">
      <c r="A70">
        <v>4</v>
      </c>
      <c r="B70">
        <v>14</v>
      </c>
      <c r="C70" s="2">
        <f t="shared" si="46"/>
        <v>4.3104409804843993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1"/>
        <v>0.27492490983183998</v>
      </c>
      <c r="S70">
        <f t="shared" si="32"/>
        <v>8.760975761931844E-2</v>
      </c>
      <c r="T70">
        <f t="shared" si="33"/>
        <v>0.20509663713700554</v>
      </c>
      <c r="U70">
        <f t="shared" si="34"/>
        <v>0.43775901792908745</v>
      </c>
      <c r="V70">
        <f t="shared" si="35"/>
        <v>0.76594287395381921</v>
      </c>
      <c r="W70">
        <f t="shared" si="36"/>
        <v>0.97558985850330704</v>
      </c>
      <c r="X70">
        <f t="shared" si="37"/>
        <v>0.97558985850330704</v>
      </c>
      <c r="Y70">
        <f t="shared" si="38"/>
        <v>0.97558985850330704</v>
      </c>
      <c r="Z70">
        <f t="shared" si="39"/>
        <v>545.33063089430038</v>
      </c>
      <c r="AA70">
        <f t="shared" si="40"/>
        <v>217.83177020862911</v>
      </c>
      <c r="AB70">
        <f t="shared" si="41"/>
        <v>86.831498060238204</v>
      </c>
      <c r="AC70">
        <f t="shared" si="42"/>
        <v>34.429544635868851</v>
      </c>
      <c r="AD70">
        <f t="shared" si="43"/>
        <v>13.463989193474202</v>
      </c>
      <c r="AE70">
        <f t="shared" si="44"/>
        <v>13.463989193474202</v>
      </c>
      <c r="AF70">
        <f t="shared" si="45"/>
        <v>13.463989193474202</v>
      </c>
    </row>
    <row r="71" spans="1:32" x14ac:dyDescent="0.3">
      <c r="A71">
        <v>4</v>
      </c>
      <c r="B71">
        <v>15</v>
      </c>
      <c r="C71" s="2">
        <f t="shared" si="46"/>
        <v>4.7845894883376836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1"/>
        <v>0.17182806864489997</v>
      </c>
      <c r="S71">
        <f t="shared" si="32"/>
        <v>5.5675074163236471E-2</v>
      </c>
      <c r="T71">
        <f t="shared" si="33"/>
        <v>0.13353682951909851</v>
      </c>
      <c r="U71">
        <f t="shared" si="34"/>
        <v>0.30170427097397468</v>
      </c>
      <c r="V71">
        <f t="shared" si="35"/>
        <v>0.59451213777897172</v>
      </c>
      <c r="W71">
        <f t="shared" si="36"/>
        <v>0.89852791264171261</v>
      </c>
      <c r="X71">
        <f t="shared" si="37"/>
        <v>0.89852791264171261</v>
      </c>
      <c r="Y71">
        <f t="shared" si="38"/>
        <v>0.89852791264171261</v>
      </c>
      <c r="Z71">
        <f t="shared" si="39"/>
        <v>872.82923296836384</v>
      </c>
      <c r="AA71">
        <f t="shared" si="40"/>
        <v>348.83139213319004</v>
      </c>
      <c r="AB71">
        <f t="shared" si="41"/>
        <v>139.23180240842731</v>
      </c>
      <c r="AC71">
        <f t="shared" si="42"/>
        <v>55.39082343004619</v>
      </c>
      <c r="AD71">
        <f t="shared" si="43"/>
        <v>21.851512350938815</v>
      </c>
      <c r="AE71">
        <f t="shared" si="44"/>
        <v>21.851512350938815</v>
      </c>
      <c r="AF71">
        <f t="shared" si="45"/>
        <v>21.851512350938815</v>
      </c>
    </row>
    <row r="72" spans="1:32" x14ac:dyDescent="0.3">
      <c r="A72">
        <v>4</v>
      </c>
      <c r="B72">
        <v>16</v>
      </c>
      <c r="C72" s="2">
        <f t="shared" si="46"/>
        <v>5.3108943320548292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1"/>
        <v>0.15910006356009254</v>
      </c>
      <c r="S72">
        <f t="shared" si="32"/>
        <v>5.1657341872527351E-2</v>
      </c>
      <c r="T72">
        <f t="shared" si="33"/>
        <v>0.12427583201194725</v>
      </c>
      <c r="U72">
        <f t="shared" si="34"/>
        <v>0.2828161254010324</v>
      </c>
      <c r="V72">
        <f t="shared" si="35"/>
        <v>0.56622902441035805</v>
      </c>
      <c r="W72">
        <f t="shared" si="36"/>
        <v>0.87934918351055014</v>
      </c>
      <c r="X72">
        <f t="shared" si="37"/>
        <v>0.87934918351055014</v>
      </c>
      <c r="Y72">
        <f t="shared" si="38"/>
        <v>0.87934918351055014</v>
      </c>
      <c r="Z72">
        <f t="shared" si="39"/>
        <v>942.69559367678289</v>
      </c>
      <c r="AA72">
        <f t="shared" si="40"/>
        <v>376.77795874986299</v>
      </c>
      <c r="AB72">
        <f t="shared" si="41"/>
        <v>150.41048514725205</v>
      </c>
      <c r="AC72">
        <f t="shared" si="42"/>
        <v>59.862438397279696</v>
      </c>
      <c r="AD72">
        <f t="shared" si="43"/>
        <v>23.640523652899681</v>
      </c>
      <c r="AE72">
        <f t="shared" si="44"/>
        <v>23.640523652899681</v>
      </c>
      <c r="AF72">
        <f t="shared" si="45"/>
        <v>23.640523652899681</v>
      </c>
    </row>
    <row r="73" spans="1:32" x14ac:dyDescent="0.3">
      <c r="A73">
        <v>4</v>
      </c>
      <c r="B73">
        <v>17</v>
      </c>
      <c r="C73" s="2">
        <f t="shared" si="46"/>
        <v>5.8950927085808607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1"/>
        <v>0.14731487366675233</v>
      </c>
      <c r="S73">
        <f t="shared" si="32"/>
        <v>4.7922285532148945E-2</v>
      </c>
      <c r="T73">
        <f t="shared" si="33"/>
        <v>0.1156143823514757</v>
      </c>
      <c r="U73">
        <f t="shared" si="34"/>
        <v>0.26488119865818227</v>
      </c>
      <c r="V73">
        <f t="shared" si="35"/>
        <v>0.53832232708971284</v>
      </c>
      <c r="W73">
        <f t="shared" si="36"/>
        <v>0.85844883928416615</v>
      </c>
      <c r="X73">
        <f t="shared" si="37"/>
        <v>0.85844883928416615</v>
      </c>
      <c r="Y73">
        <f t="shared" si="38"/>
        <v>0.85844883928416615</v>
      </c>
      <c r="Z73">
        <f t="shared" si="39"/>
        <v>1018.1512616057363</v>
      </c>
      <c r="AA73">
        <f t="shared" si="40"/>
        <v>406.96024659571594</v>
      </c>
      <c r="AB73">
        <f t="shared" si="41"/>
        <v>162.48345219307447</v>
      </c>
      <c r="AC73">
        <f t="shared" si="42"/>
        <v>64.691756388991109</v>
      </c>
      <c r="AD73">
        <f t="shared" si="43"/>
        <v>25.572587860573996</v>
      </c>
      <c r="AE73">
        <f t="shared" si="44"/>
        <v>25.572587860573996</v>
      </c>
      <c r="AF73">
        <f t="shared" si="45"/>
        <v>25.572587860573996</v>
      </c>
    </row>
    <row r="74" spans="1:32" x14ac:dyDescent="0.3">
      <c r="A74">
        <v>4</v>
      </c>
      <c r="B74">
        <v>18</v>
      </c>
      <c r="C74" s="2">
        <f t="shared" si="46"/>
        <v>6.5435529065247557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1"/>
        <v>0.13640266080254845</v>
      </c>
      <c r="S74">
        <f t="shared" si="32"/>
        <v>4.4451048164407037E-2</v>
      </c>
      <c r="T74">
        <f t="shared" si="33"/>
        <v>0.10751969799339656</v>
      </c>
      <c r="U74">
        <f t="shared" si="34"/>
        <v>0.24788330619993915</v>
      </c>
      <c r="V74">
        <f t="shared" si="35"/>
        <v>0.51091834053376839</v>
      </c>
      <c r="W74">
        <f t="shared" si="36"/>
        <v>0.83595611749448784</v>
      </c>
      <c r="X74">
        <f t="shared" si="37"/>
        <v>0.83595611749448784</v>
      </c>
      <c r="Y74">
        <f t="shared" si="38"/>
        <v>0.83595611749448784</v>
      </c>
      <c r="Z74">
        <f t="shared" si="39"/>
        <v>1099.6433814542418</v>
      </c>
      <c r="AA74">
        <f t="shared" si="40"/>
        <v>439.55711367392115</v>
      </c>
      <c r="AB74">
        <f t="shared" si="41"/>
        <v>175.52224706140109</v>
      </c>
      <c r="AC74">
        <f t="shared" si="42"/>
        <v>69.907395631252555</v>
      </c>
      <c r="AD74">
        <f t="shared" si="43"/>
        <v>27.659154545031871</v>
      </c>
      <c r="AE74">
        <f t="shared" si="44"/>
        <v>27.659154545031871</v>
      </c>
      <c r="AF74">
        <f t="shared" si="45"/>
        <v>27.659154545031871</v>
      </c>
    </row>
    <row r="75" spans="1:32" x14ac:dyDescent="0.3">
      <c r="A75">
        <v>4</v>
      </c>
      <c r="B75">
        <v>19</v>
      </c>
      <c r="C75" s="2">
        <f t="shared" si="46"/>
        <v>7.2633437262424794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1"/>
        <v>0.12629876000235968</v>
      </c>
      <c r="S75">
        <f t="shared" si="32"/>
        <v>4.1225882448122753E-2</v>
      </c>
      <c r="T75">
        <f t="shared" si="33"/>
        <v>9.9959906120793418E-2</v>
      </c>
      <c r="U75">
        <f t="shared" si="34"/>
        <v>0.23180142723133601</v>
      </c>
      <c r="V75">
        <f t="shared" si="35"/>
        <v>0.48412657110787949</v>
      </c>
      <c r="W75">
        <f t="shared" si="36"/>
        <v>0.81202742529080751</v>
      </c>
      <c r="X75">
        <f t="shared" si="37"/>
        <v>0.81202742529080751</v>
      </c>
      <c r="Y75">
        <f t="shared" si="38"/>
        <v>0.81202742529080751</v>
      </c>
      <c r="Z75">
        <f t="shared" si="39"/>
        <v>1187.6548694882215</v>
      </c>
      <c r="AA75">
        <f t="shared" si="40"/>
        <v>474.76172660516397</v>
      </c>
      <c r="AB75">
        <f t="shared" si="41"/>
        <v>189.60413669085338</v>
      </c>
      <c r="AC75">
        <f t="shared" si="42"/>
        <v>75.540263654659597</v>
      </c>
      <c r="AD75">
        <f t="shared" si="43"/>
        <v>29.912588802551134</v>
      </c>
      <c r="AE75">
        <f t="shared" si="44"/>
        <v>29.912588802551134</v>
      </c>
      <c r="AF75">
        <f t="shared" si="45"/>
        <v>29.912588802551134</v>
      </c>
    </row>
    <row r="76" spans="1:32" x14ac:dyDescent="0.3">
      <c r="A76">
        <v>4</v>
      </c>
      <c r="B76">
        <v>20</v>
      </c>
      <c r="C76" s="2">
        <f t="shared" si="46"/>
        <v>8.0623115361291529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1"/>
        <v>7.4293388236682162E-2</v>
      </c>
      <c r="S76">
        <f t="shared" si="32"/>
        <v>2.4456256916380092E-2</v>
      </c>
      <c r="T76">
        <f t="shared" si="33"/>
        <v>6.004539826862787E-2</v>
      </c>
      <c r="U76">
        <f t="shared" si="34"/>
        <v>0.14354481465784852</v>
      </c>
      <c r="V76">
        <f t="shared" si="35"/>
        <v>0.32178256783475512</v>
      </c>
      <c r="W76">
        <f t="shared" si="36"/>
        <v>0.6233471533248911</v>
      </c>
      <c r="X76">
        <f t="shared" si="37"/>
        <v>0.6233471533248911</v>
      </c>
      <c r="Y76">
        <f t="shared" si="38"/>
        <v>0.6233471533248911</v>
      </c>
      <c r="Z76">
        <f t="shared" si="39"/>
        <v>2019.363395153307</v>
      </c>
      <c r="AA76">
        <f t="shared" si="40"/>
        <v>807.44522801235371</v>
      </c>
      <c r="AB76">
        <f t="shared" si="41"/>
        <v>322.6777657455039</v>
      </c>
      <c r="AC76">
        <f t="shared" si="42"/>
        <v>128.77029053431065</v>
      </c>
      <c r="AD76">
        <f t="shared" si="43"/>
        <v>51.206063441609857</v>
      </c>
      <c r="AE76">
        <f t="shared" si="44"/>
        <v>51.206063441609857</v>
      </c>
      <c r="AF76">
        <f t="shared" si="45"/>
        <v>51.206063441609857</v>
      </c>
    </row>
    <row r="77" spans="1:32" x14ac:dyDescent="0.3">
      <c r="A77">
        <v>4</v>
      </c>
      <c r="B77">
        <v>21</v>
      </c>
      <c r="C77" s="2">
        <f t="shared" si="46"/>
        <v>8.9491658051033607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1"/>
        <v>6.8790174293224218E-2</v>
      </c>
      <c r="S77">
        <f t="shared" si="32"/>
        <v>2.2664964487980499E-2</v>
      </c>
      <c r="T77">
        <f t="shared" si="33"/>
        <v>5.5721494350957967E-2</v>
      </c>
      <c r="U77">
        <f t="shared" si="34"/>
        <v>0.13364349091075722</v>
      </c>
      <c r="V77">
        <f t="shared" si="35"/>
        <v>0.30192008077713572</v>
      </c>
      <c r="W77">
        <f t="shared" si="36"/>
        <v>0.59482878116799753</v>
      </c>
      <c r="X77">
        <f t="shared" si="37"/>
        <v>0.59482878116799753</v>
      </c>
      <c r="Y77">
        <f t="shared" si="38"/>
        <v>0.59482878116799753</v>
      </c>
      <c r="Z77">
        <f t="shared" si="39"/>
        <v>2180.9524763039158</v>
      </c>
      <c r="AA77">
        <f t="shared" si="40"/>
        <v>872.08087011201019</v>
      </c>
      <c r="AB77">
        <f t="shared" si="41"/>
        <v>348.53204673203862</v>
      </c>
      <c r="AC77">
        <f t="shared" si="42"/>
        <v>139.11206359832667</v>
      </c>
      <c r="AD77">
        <f t="shared" si="43"/>
        <v>55.342926262144871</v>
      </c>
      <c r="AE77">
        <f t="shared" si="44"/>
        <v>55.342926262144871</v>
      </c>
      <c r="AF77">
        <f t="shared" si="45"/>
        <v>55.342926262144871</v>
      </c>
    </row>
    <row r="78" spans="1:32" x14ac:dyDescent="0.3">
      <c r="A78">
        <v>4</v>
      </c>
      <c r="B78">
        <v>22</v>
      </c>
      <c r="C78" s="2">
        <f t="shared" si="46"/>
        <v>9.9335740436647306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1"/>
        <v>6.3694605827059464E-2</v>
      </c>
      <c r="S78">
        <f t="shared" si="32"/>
        <v>2.1003486542905625E-2</v>
      </c>
      <c r="T78">
        <f t="shared" si="33"/>
        <v>5.1700502809993276E-2</v>
      </c>
      <c r="U78">
        <f t="shared" si="34"/>
        <v>0.12437562736509478</v>
      </c>
      <c r="V78">
        <f t="shared" si="35"/>
        <v>0.28302124710974219</v>
      </c>
      <c r="W78">
        <f t="shared" si="36"/>
        <v>0.56654224922994922</v>
      </c>
      <c r="X78">
        <f t="shared" si="37"/>
        <v>0.56654224922994922</v>
      </c>
      <c r="Y78">
        <f t="shared" si="38"/>
        <v>0.56654224922994922</v>
      </c>
      <c r="Z78">
        <f t="shared" si="39"/>
        <v>2355.4686832397942</v>
      </c>
      <c r="AA78">
        <f t="shared" si="40"/>
        <v>941.88736181086517</v>
      </c>
      <c r="AB78">
        <f t="shared" si="41"/>
        <v>376.45466576409899</v>
      </c>
      <c r="AC78">
        <f t="shared" si="42"/>
        <v>150.28116735178531</v>
      </c>
      <c r="AD78">
        <f t="shared" si="43"/>
        <v>59.810709759279412</v>
      </c>
      <c r="AE78">
        <f t="shared" si="44"/>
        <v>59.810709759279412</v>
      </c>
      <c r="AF78">
        <f t="shared" si="45"/>
        <v>59.810709759279412</v>
      </c>
    </row>
    <row r="79" spans="1:32" x14ac:dyDescent="0.3">
      <c r="A79">
        <v>4</v>
      </c>
      <c r="B79">
        <v>23</v>
      </c>
      <c r="C79" s="2">
        <f t="shared" si="46"/>
        <v>11.026267188467852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1"/>
        <v>5.897648687690691E-2</v>
      </c>
      <c r="S79">
        <f t="shared" si="32"/>
        <v>1.946261315079334E-2</v>
      </c>
      <c r="T79">
        <f t="shared" si="33"/>
        <v>4.796240367336535E-2</v>
      </c>
      <c r="U79">
        <f t="shared" si="34"/>
        <v>0.11570768139979637</v>
      </c>
      <c r="V79">
        <f t="shared" si="35"/>
        <v>0.26507578165186452</v>
      </c>
      <c r="W79">
        <f t="shared" si="36"/>
        <v>0.53863063224761865</v>
      </c>
      <c r="X79">
        <f t="shared" si="37"/>
        <v>0.53863063224761865</v>
      </c>
      <c r="Y79">
        <f t="shared" si="38"/>
        <v>0.53863063224761865</v>
      </c>
      <c r="Z79">
        <f t="shared" si="39"/>
        <v>2543.9461860761526</v>
      </c>
      <c r="AA79">
        <f t="shared" si="40"/>
        <v>1017.2783712080845</v>
      </c>
      <c r="AB79">
        <f t="shared" si="41"/>
        <v>406.61109021503989</v>
      </c>
      <c r="AC79">
        <f t="shared" si="42"/>
        <v>162.34378908447957</v>
      </c>
      <c r="AD79">
        <f t="shared" si="43"/>
        <v>64.635889740268098</v>
      </c>
      <c r="AE79">
        <f t="shared" si="44"/>
        <v>64.635889740268098</v>
      </c>
      <c r="AF79">
        <f t="shared" si="45"/>
        <v>64.635889740268098</v>
      </c>
    </row>
    <row r="80" spans="1:32" x14ac:dyDescent="0.3">
      <c r="A80">
        <v>4</v>
      </c>
      <c r="B80">
        <v>24</v>
      </c>
      <c r="C80" s="2">
        <f t="shared" si="46"/>
        <v>12.239156579199317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1"/>
        <v>5.4607858219358249E-2</v>
      </c>
      <c r="S80">
        <f t="shared" si="32"/>
        <v>1.8033759509693104E-2</v>
      </c>
      <c r="T80">
        <f t="shared" si="33"/>
        <v>4.4488327369396452E-2</v>
      </c>
      <c r="U80">
        <f t="shared" si="34"/>
        <v>0.10760686115085916</v>
      </c>
      <c r="V80">
        <f t="shared" si="35"/>
        <v>0.24806755915674372</v>
      </c>
      <c r="W80">
        <f t="shared" si="36"/>
        <v>0.51122041176830224</v>
      </c>
      <c r="X80">
        <f t="shared" si="37"/>
        <v>0.51122041176830224</v>
      </c>
      <c r="Y80">
        <f t="shared" si="38"/>
        <v>0.51122041176830224</v>
      </c>
      <c r="Z80">
        <f t="shared" si="39"/>
        <v>2747.5018885335312</v>
      </c>
      <c r="AA80">
        <f t="shared" si="40"/>
        <v>1098.7006598410162</v>
      </c>
      <c r="AB80">
        <f t="shared" si="41"/>
        <v>439.18002482347327</v>
      </c>
      <c r="AC80">
        <f t="shared" si="42"/>
        <v>175.37141100636882</v>
      </c>
      <c r="AD80">
        <f t="shared" si="43"/>
        <v>69.847059909717487</v>
      </c>
      <c r="AE80">
        <f t="shared" si="44"/>
        <v>69.847059909717487</v>
      </c>
      <c r="AF80">
        <f t="shared" si="45"/>
        <v>69.847059909717487</v>
      </c>
    </row>
    <row r="81" spans="1:32" x14ac:dyDescent="0.3">
      <c r="A81">
        <v>4</v>
      </c>
      <c r="B81">
        <v>25</v>
      </c>
      <c r="C81" s="2">
        <f t="shared" si="46"/>
        <v>13.585463802911244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1"/>
        <v>2.7303929109679125E-2</v>
      </c>
      <c r="S81">
        <f t="shared" si="32"/>
        <v>9.057082103522851E-3</v>
      </c>
      <c r="T81">
        <f t="shared" si="33"/>
        <v>2.2492165233378825E-2</v>
      </c>
      <c r="U81">
        <f t="shared" si="34"/>
        <v>5.5303766071326366E-2</v>
      </c>
      <c r="V81">
        <f t="shared" si="35"/>
        <v>0.13268338289531678</v>
      </c>
      <c r="W81">
        <f t="shared" si="36"/>
        <v>0.29997606113703879</v>
      </c>
      <c r="X81">
        <f t="shared" si="37"/>
        <v>0.29997606113703879</v>
      </c>
      <c r="Y81">
        <f t="shared" si="38"/>
        <v>0.29997606113703879</v>
      </c>
      <c r="Z81">
        <f t="shared" si="39"/>
        <v>5495.5038453129428</v>
      </c>
      <c r="AA81">
        <f t="shared" si="40"/>
        <v>2197.9014903510938</v>
      </c>
      <c r="AB81">
        <f t="shared" si="41"/>
        <v>878.8604766597914</v>
      </c>
      <c r="AC81">
        <f t="shared" si="42"/>
        <v>351.24389167786921</v>
      </c>
      <c r="AD81">
        <f t="shared" si="43"/>
        <v>140.19680742138519</v>
      </c>
      <c r="AE81">
        <f t="shared" si="44"/>
        <v>140.19680742138519</v>
      </c>
      <c r="AF81">
        <f t="shared" si="45"/>
        <v>140.19680742138519</v>
      </c>
    </row>
    <row r="82" spans="1:32" x14ac:dyDescent="0.3">
      <c r="A82">
        <v>4</v>
      </c>
      <c r="B82">
        <v>26</v>
      </c>
      <c r="C82" s="2">
        <f t="shared" si="46"/>
        <v>15.079864821231482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1"/>
        <v>2.5281415842295485E-2</v>
      </c>
      <c r="S82">
        <f t="shared" si="32"/>
        <v>8.3889531204041079E-3</v>
      </c>
      <c r="T82">
        <f t="shared" si="33"/>
        <v>2.084322170628583E-2</v>
      </c>
      <c r="U82">
        <f t="shared" si="34"/>
        <v>5.1312109580950227E-2</v>
      </c>
      <c r="V82">
        <f t="shared" si="35"/>
        <v>0.12347735589588404</v>
      </c>
      <c r="W82">
        <f t="shared" si="36"/>
        <v>0.28117367302441421</v>
      </c>
      <c r="X82">
        <f t="shared" si="37"/>
        <v>0.28117367302441421</v>
      </c>
      <c r="Y82">
        <f t="shared" si="38"/>
        <v>0.28117367302441421</v>
      </c>
      <c r="Z82">
        <f t="shared" si="39"/>
        <v>5935.1841564426677</v>
      </c>
      <c r="AA82">
        <f t="shared" si="40"/>
        <v>2373.7736183426359</v>
      </c>
      <c r="AB82">
        <f t="shared" si="41"/>
        <v>949.2093367120226</v>
      </c>
      <c r="AC82">
        <f t="shared" si="42"/>
        <v>379.38345787842195</v>
      </c>
      <c r="AD82">
        <f t="shared" si="43"/>
        <v>151.45268960609346</v>
      </c>
      <c r="AE82">
        <f t="shared" si="44"/>
        <v>151.45268960609346</v>
      </c>
      <c r="AF82">
        <f t="shared" si="45"/>
        <v>151.45268960609346</v>
      </c>
    </row>
    <row r="83" spans="1:32" x14ac:dyDescent="0.3">
      <c r="A83">
        <v>4</v>
      </c>
      <c r="B83">
        <v>27</v>
      </c>
      <c r="C83" s="2">
        <f t="shared" si="46"/>
        <v>16.738649951566945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1"/>
        <v>2.3408718372495817E-2</v>
      </c>
      <c r="S83">
        <f t="shared" si="32"/>
        <v>7.7699215585654846E-3</v>
      </c>
      <c r="T83">
        <f t="shared" si="33"/>
        <v>1.9313991780768536E-2</v>
      </c>
      <c r="U83">
        <f t="shared" si="34"/>
        <v>4.7601396492699344E-2</v>
      </c>
      <c r="V83">
        <f t="shared" si="35"/>
        <v>0.11486791190180834</v>
      </c>
      <c r="W83">
        <f t="shared" si="36"/>
        <v>0.26332327845229153</v>
      </c>
      <c r="X83">
        <f t="shared" si="37"/>
        <v>0.26332327845229153</v>
      </c>
      <c r="Y83">
        <f t="shared" si="38"/>
        <v>0.26332327845229153</v>
      </c>
      <c r="Z83">
        <f t="shared" si="39"/>
        <v>6410.0388922031343</v>
      </c>
      <c r="AA83">
        <f t="shared" si="40"/>
        <v>2563.7155159241593</v>
      </c>
      <c r="AB83">
        <f t="shared" si="41"/>
        <v>1025.186103943533</v>
      </c>
      <c r="AC83">
        <f t="shared" si="42"/>
        <v>409.77418530309825</v>
      </c>
      <c r="AD83">
        <f t="shared" si="43"/>
        <v>163.60903212490163</v>
      </c>
      <c r="AE83">
        <f t="shared" si="44"/>
        <v>163.60903212490163</v>
      </c>
      <c r="AF83">
        <f t="shared" si="45"/>
        <v>163.60903212490163</v>
      </c>
    </row>
    <row r="84" spans="1:32" x14ac:dyDescent="0.3">
      <c r="A84">
        <v>4</v>
      </c>
      <c r="B84">
        <v>28</v>
      </c>
      <c r="C84" s="2">
        <f t="shared" si="46"/>
        <v>18.579901446239312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1"/>
        <v>2.1674739233792421E-2</v>
      </c>
      <c r="S84">
        <f t="shared" si="32"/>
        <v>7.1964065228594665E-3</v>
      </c>
      <c r="T84">
        <f t="shared" si="33"/>
        <v>1.7895951371101448E-2</v>
      </c>
      <c r="U84">
        <f t="shared" si="34"/>
        <v>4.415287075265717E-2</v>
      </c>
      <c r="V84">
        <f t="shared" si="35"/>
        <v>0.1068223438878777</v>
      </c>
      <c r="W84">
        <f t="shared" si="36"/>
        <v>0.24640822127215523</v>
      </c>
      <c r="X84">
        <f t="shared" si="37"/>
        <v>0.24640822127215523</v>
      </c>
      <c r="Y84">
        <f t="shared" si="38"/>
        <v>0.24640822127215523</v>
      </c>
      <c r="Z84">
        <f t="shared" si="39"/>
        <v>6922.8820065840364</v>
      </c>
      <c r="AA84">
        <f t="shared" si="40"/>
        <v>2768.8527647109895</v>
      </c>
      <c r="AB84">
        <f t="shared" si="41"/>
        <v>1107.2410110492046</v>
      </c>
      <c r="AC84">
        <f t="shared" si="42"/>
        <v>442.59616715255925</v>
      </c>
      <c r="AD84">
        <f t="shared" si="43"/>
        <v>176.7378725700955</v>
      </c>
      <c r="AE84">
        <f t="shared" si="44"/>
        <v>176.7378725700955</v>
      </c>
      <c r="AF84">
        <f t="shared" si="45"/>
        <v>176.7378725700955</v>
      </c>
    </row>
    <row r="85" spans="1:32" x14ac:dyDescent="0.3">
      <c r="A85">
        <v>4</v>
      </c>
      <c r="B85">
        <v>29</v>
      </c>
      <c r="C85" s="2">
        <f t="shared" si="46"/>
        <v>20.623690605325638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1"/>
        <v>2.0069202994252241E-2</v>
      </c>
      <c r="S85">
        <f t="shared" si="32"/>
        <v>6.6650844293072442E-3</v>
      </c>
      <c r="T85">
        <f t="shared" si="33"/>
        <v>1.6581159430354764E-2</v>
      </c>
      <c r="U85">
        <f t="shared" si="34"/>
        <v>4.0948882200965153E-2</v>
      </c>
      <c r="V85">
        <f t="shared" si="35"/>
        <v>9.9308866799982853E-2</v>
      </c>
      <c r="W85">
        <f t="shared" si="36"/>
        <v>0.23040709356296851</v>
      </c>
      <c r="X85">
        <f t="shared" si="37"/>
        <v>0.23040709356296851</v>
      </c>
      <c r="Y85">
        <f t="shared" si="38"/>
        <v>0.23040709356296851</v>
      </c>
      <c r="Z85">
        <f t="shared" si="39"/>
        <v>7476.7525698928212</v>
      </c>
      <c r="AA85">
        <f t="shared" si="40"/>
        <v>2990.4009928441096</v>
      </c>
      <c r="AB85">
        <f t="shared" si="41"/>
        <v>1195.8603093305551</v>
      </c>
      <c r="AC85">
        <f t="shared" si="42"/>
        <v>478.04390406093614</v>
      </c>
      <c r="AD85">
        <f t="shared" si="43"/>
        <v>190.91701148363151</v>
      </c>
      <c r="AE85">
        <f t="shared" si="44"/>
        <v>190.91701148363151</v>
      </c>
      <c r="AF85">
        <f t="shared" si="45"/>
        <v>190.91701148363151</v>
      </c>
    </row>
    <row r="86" spans="1:32" x14ac:dyDescent="0.3">
      <c r="A86">
        <v>4</v>
      </c>
      <c r="B86">
        <v>30</v>
      </c>
      <c r="C86" s="2">
        <f t="shared" si="46"/>
        <v>22.892296571911462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1"/>
        <v>6.6897343314174136E-3</v>
      </c>
      <c r="S86">
        <f t="shared" si="32"/>
        <v>2.2265499382680964E-3</v>
      </c>
      <c r="T86">
        <f t="shared" si="33"/>
        <v>5.5572682349250835E-3</v>
      </c>
      <c r="U86">
        <f t="shared" si="34"/>
        <v>1.383646684882478E-2</v>
      </c>
      <c r="V86">
        <f t="shared" si="35"/>
        <v>3.4240064986893581E-2</v>
      </c>
      <c r="W86">
        <f t="shared" si="36"/>
        <v>8.345630427001749E-2</v>
      </c>
      <c r="X86">
        <f t="shared" si="37"/>
        <v>8.345630427001749E-2</v>
      </c>
      <c r="Y86">
        <f t="shared" si="38"/>
        <v>8.345630427001749E-2</v>
      </c>
      <c r="Z86">
        <f t="shared" si="39"/>
        <v>22431.257754261344</v>
      </c>
      <c r="AA86">
        <f t="shared" si="40"/>
        <v>8972.2030900016525</v>
      </c>
      <c r="AB86">
        <f t="shared" si="41"/>
        <v>3588.5812067407205</v>
      </c>
      <c r="AC86">
        <f t="shared" si="42"/>
        <v>1435.1324095293969</v>
      </c>
      <c r="AD86">
        <f t="shared" si="43"/>
        <v>573.75278078792201</v>
      </c>
      <c r="AE86">
        <f t="shared" si="44"/>
        <v>573.75278078792201</v>
      </c>
      <c r="AF86">
        <f t="shared" si="45"/>
        <v>573.75278078792201</v>
      </c>
    </row>
    <row r="87" spans="1:32" x14ac:dyDescent="0.3">
      <c r="A87">
        <v>5</v>
      </c>
      <c r="B87">
        <v>0</v>
      </c>
      <c r="C87" s="2">
        <f t="shared" si="46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1"/>
        <v>0</v>
      </c>
      <c r="S87">
        <f t="shared" si="32"/>
        <v>0</v>
      </c>
      <c r="T87">
        <f t="shared" si="33"/>
        <v>0</v>
      </c>
      <c r="U87">
        <f t="shared" si="34"/>
        <v>0</v>
      </c>
      <c r="V87">
        <f t="shared" si="35"/>
        <v>0</v>
      </c>
      <c r="W87">
        <f t="shared" si="36"/>
        <v>0</v>
      </c>
      <c r="X87">
        <f t="shared" si="37"/>
        <v>0</v>
      </c>
      <c r="Y87">
        <f t="shared" si="38"/>
        <v>0</v>
      </c>
      <c r="Z87" t="e">
        <f t="shared" si="39"/>
        <v>#DIV/0!</v>
      </c>
      <c r="AA87" t="e">
        <f t="shared" si="40"/>
        <v>#DIV/0!</v>
      </c>
      <c r="AB87" t="e">
        <f t="shared" si="41"/>
        <v>#DIV/0!</v>
      </c>
      <c r="AC87" t="e">
        <f t="shared" si="42"/>
        <v>#DIV/0!</v>
      </c>
      <c r="AD87" t="e">
        <f t="shared" si="43"/>
        <v>#DIV/0!</v>
      </c>
      <c r="AE87" t="e">
        <f t="shared" si="44"/>
        <v>#DIV/0!</v>
      </c>
      <c r="AF87" t="e">
        <f t="shared" si="45"/>
        <v>#DIV/0!</v>
      </c>
    </row>
    <row r="88" spans="1:32" x14ac:dyDescent="0.3">
      <c r="A88">
        <v>5</v>
      </c>
      <c r="B88">
        <v>1</v>
      </c>
      <c r="C88" s="2">
        <f t="shared" si="46"/>
        <v>1.1100000000000001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1"/>
        <v>1</v>
      </c>
      <c r="S88">
        <f t="shared" si="32"/>
        <v>0.28416790587957108</v>
      </c>
      <c r="T88">
        <f t="shared" si="33"/>
        <v>0.5682907530451039</v>
      </c>
      <c r="U88">
        <f t="shared" si="34"/>
        <v>0.88081463506676128</v>
      </c>
      <c r="V88">
        <f t="shared" si="35"/>
        <v>0.99590350417553475</v>
      </c>
      <c r="W88">
        <f t="shared" si="36"/>
        <v>0.99999971650848207</v>
      </c>
      <c r="X88">
        <f t="shared" si="37"/>
        <v>0.99999971650848207</v>
      </c>
      <c r="Y88">
        <f t="shared" si="38"/>
        <v>0.99999971650848207</v>
      </c>
      <c r="Z88">
        <f t="shared" si="39"/>
        <v>149.56166422666604</v>
      </c>
      <c r="AA88">
        <f t="shared" si="40"/>
        <v>59.522900004956071</v>
      </c>
      <c r="AB88">
        <f t="shared" si="41"/>
        <v>23.504682512214451</v>
      </c>
      <c r="AC88">
        <f t="shared" si="42"/>
        <v>9.0902594022392993</v>
      </c>
      <c r="AD88">
        <f t="shared" si="43"/>
        <v>3.3039810168946184</v>
      </c>
      <c r="AE88">
        <f t="shared" si="44"/>
        <v>3.3039810168946184</v>
      </c>
      <c r="AF88">
        <f t="shared" si="45"/>
        <v>3.3039810168946184</v>
      </c>
    </row>
    <row r="89" spans="1:32" x14ac:dyDescent="0.3">
      <c r="A89">
        <v>5</v>
      </c>
      <c r="B89">
        <v>2</v>
      </c>
      <c r="C89" s="2">
        <f t="shared" si="46"/>
        <v>1.2321000000000002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1"/>
        <v>0.92592592592592582</v>
      </c>
      <c r="S89">
        <f t="shared" si="32"/>
        <v>0.26616360247830539</v>
      </c>
      <c r="T89">
        <f t="shared" si="33"/>
        <v>0.54035197533916801</v>
      </c>
      <c r="U89">
        <f t="shared" si="34"/>
        <v>0.86003644684254532</v>
      </c>
      <c r="V89">
        <f t="shared" si="35"/>
        <v>0.99371131164511206</v>
      </c>
      <c r="W89">
        <f t="shared" si="36"/>
        <v>0.99999897354096445</v>
      </c>
      <c r="X89">
        <f t="shared" si="37"/>
        <v>0.99999897354096445</v>
      </c>
      <c r="Y89">
        <f t="shared" si="38"/>
        <v>0.99999897354096445</v>
      </c>
      <c r="Z89">
        <f t="shared" si="39"/>
        <v>161.56672632770028</v>
      </c>
      <c r="AA89">
        <f t="shared" si="40"/>
        <v>64.325056774168502</v>
      </c>
      <c r="AB89">
        <f t="shared" si="41"/>
        <v>25.425884225332261</v>
      </c>
      <c r="AC89">
        <f t="shared" si="42"/>
        <v>9.8596502058845896</v>
      </c>
      <c r="AD89">
        <f t="shared" si="43"/>
        <v>3.6145090329371152</v>
      </c>
      <c r="AE89">
        <f t="shared" si="44"/>
        <v>3.6145090329371152</v>
      </c>
      <c r="AF89">
        <f t="shared" si="45"/>
        <v>3.6145090329371152</v>
      </c>
    </row>
    <row r="90" spans="1:32" x14ac:dyDescent="0.3">
      <c r="A90">
        <v>5</v>
      </c>
      <c r="B90">
        <v>3</v>
      </c>
      <c r="C90" s="2">
        <f t="shared" si="46"/>
        <v>1.3676310000000003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1"/>
        <v>0.8573388203017831</v>
      </c>
      <c r="S90">
        <f t="shared" si="32"/>
        <v>0.24909769531018167</v>
      </c>
      <c r="T90">
        <f t="shared" si="33"/>
        <v>0.51290722283260681</v>
      </c>
      <c r="U90">
        <f t="shared" si="34"/>
        <v>0.83765541373243146</v>
      </c>
      <c r="V90">
        <f t="shared" si="35"/>
        <v>0.99067803199858695</v>
      </c>
      <c r="W90">
        <f t="shared" si="36"/>
        <v>0.99999671727623252</v>
      </c>
      <c r="X90">
        <f t="shared" si="37"/>
        <v>0.99999671727623252</v>
      </c>
      <c r="Y90">
        <f t="shared" si="38"/>
        <v>0.99999671727623252</v>
      </c>
      <c r="Z90">
        <f t="shared" si="39"/>
        <v>174.53218380118324</v>
      </c>
      <c r="AA90">
        <f t="shared" si="40"/>
        <v>69.511361756087055</v>
      </c>
      <c r="AB90">
        <f t="shared" si="41"/>
        <v>27.500719039866869</v>
      </c>
      <c r="AC90">
        <f t="shared" si="42"/>
        <v>10.690419274918613</v>
      </c>
      <c r="AD90">
        <f t="shared" si="43"/>
        <v>3.9493170219378722</v>
      </c>
      <c r="AE90">
        <f t="shared" si="44"/>
        <v>3.9493170219378722</v>
      </c>
      <c r="AF90">
        <f t="shared" si="45"/>
        <v>3.9493170219378722</v>
      </c>
    </row>
    <row r="91" spans="1:32" x14ac:dyDescent="0.3">
      <c r="A91">
        <v>5</v>
      </c>
      <c r="B91">
        <v>4</v>
      </c>
      <c r="C91" s="2">
        <f t="shared" si="46"/>
        <v>1.5180704100000004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1"/>
        <v>0.79383224102016947</v>
      </c>
      <c r="S91">
        <f t="shared" si="32"/>
        <v>0.23294948624241563</v>
      </c>
      <c r="T91">
        <f t="shared" si="33"/>
        <v>0.48606722872690744</v>
      </c>
      <c r="U91">
        <f t="shared" si="34"/>
        <v>0.81382615765742339</v>
      </c>
      <c r="V91">
        <f t="shared" si="35"/>
        <v>0.98661552513015194</v>
      </c>
      <c r="W91">
        <f t="shared" si="36"/>
        <v>0.99999059223650832</v>
      </c>
      <c r="X91">
        <f t="shared" si="37"/>
        <v>0.99999059223650832</v>
      </c>
      <c r="Y91">
        <f t="shared" si="38"/>
        <v>0.99999059223650832</v>
      </c>
      <c r="Z91">
        <f t="shared" si="39"/>
        <v>188.53486899383637</v>
      </c>
      <c r="AA91">
        <f t="shared" si="40"/>
        <v>75.112548649101811</v>
      </c>
      <c r="AB91">
        <f t="shared" si="41"/>
        <v>29.741482532957058</v>
      </c>
      <c r="AC91">
        <f t="shared" si="42"/>
        <v>11.587491570331792</v>
      </c>
      <c r="AD91">
        <f t="shared" si="43"/>
        <v>4.3104069380142827</v>
      </c>
      <c r="AE91">
        <f t="shared" si="44"/>
        <v>4.3104069380142827</v>
      </c>
      <c r="AF91">
        <f t="shared" si="45"/>
        <v>4.3104069380142827</v>
      </c>
    </row>
    <row r="92" spans="1:32" x14ac:dyDescent="0.3">
      <c r="A92">
        <v>5</v>
      </c>
      <c r="B92">
        <v>5</v>
      </c>
      <c r="C92" s="2">
        <f t="shared" si="46"/>
        <v>1.6850581551000006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1"/>
        <v>0.66152686751680789</v>
      </c>
      <c r="S92">
        <f t="shared" si="32"/>
        <v>0.1982066598910639</v>
      </c>
      <c r="T92">
        <f t="shared" si="33"/>
        <v>0.42541185579533358</v>
      </c>
      <c r="U92">
        <f t="shared" si="34"/>
        <v>0.7526475252749768</v>
      </c>
      <c r="V92">
        <f t="shared" si="35"/>
        <v>0.97179834273124521</v>
      </c>
      <c r="W92">
        <f t="shared" si="36"/>
        <v>0.99992125042019242</v>
      </c>
      <c r="X92">
        <f t="shared" si="37"/>
        <v>0.99992125042019242</v>
      </c>
      <c r="Y92">
        <f t="shared" si="38"/>
        <v>0.99992125042019242</v>
      </c>
      <c r="Z92">
        <f t="shared" si="39"/>
        <v>226.34208613926219</v>
      </c>
      <c r="AA92">
        <f t="shared" si="40"/>
        <v>90.235670109129842</v>
      </c>
      <c r="AB92">
        <f t="shared" si="41"/>
        <v>35.79132984845063</v>
      </c>
      <c r="AC92">
        <f t="shared" si="42"/>
        <v>14.009008867751312</v>
      </c>
      <c r="AD92">
        <f t="shared" si="43"/>
        <v>5.2835660104945772</v>
      </c>
      <c r="AE92">
        <f t="shared" si="44"/>
        <v>5.2835660104945772</v>
      </c>
      <c r="AF92">
        <f t="shared" si="45"/>
        <v>5.2835660104945772</v>
      </c>
    </row>
    <row r="93" spans="1:32" x14ac:dyDescent="0.3">
      <c r="A93">
        <v>5</v>
      </c>
      <c r="B93">
        <v>6</v>
      </c>
      <c r="C93" s="2">
        <f t="shared" si="46"/>
        <v>1.8704145521610007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1"/>
        <v>0.61252487733037764</v>
      </c>
      <c r="S93">
        <f t="shared" si="32"/>
        <v>0.18495144068770342</v>
      </c>
      <c r="T93">
        <f t="shared" si="33"/>
        <v>0.40121096873902184</v>
      </c>
      <c r="U93">
        <f t="shared" si="34"/>
        <v>0.72531072290032994</v>
      </c>
      <c r="V93">
        <f t="shared" si="35"/>
        <v>0.96293706721144745</v>
      </c>
      <c r="W93">
        <f t="shared" si="36"/>
        <v>0.99983083897722935</v>
      </c>
      <c r="X93">
        <f t="shared" si="37"/>
        <v>0.99983083897722935</v>
      </c>
      <c r="Y93">
        <f t="shared" si="38"/>
        <v>0.99983083897722935</v>
      </c>
      <c r="Z93">
        <f t="shared" si="39"/>
        <v>244.48953820321441</v>
      </c>
      <c r="AA93">
        <f t="shared" si="40"/>
        <v>97.49473767674894</v>
      </c>
      <c r="AB93">
        <f t="shared" si="41"/>
        <v>38.695177673658279</v>
      </c>
      <c r="AC93">
        <f t="shared" si="42"/>
        <v>15.17112606669763</v>
      </c>
      <c r="AD93">
        <f t="shared" si="43"/>
        <v>5.750047253820723</v>
      </c>
      <c r="AE93">
        <f t="shared" si="44"/>
        <v>5.750047253820723</v>
      </c>
      <c r="AF93">
        <f t="shared" si="45"/>
        <v>5.750047253820723</v>
      </c>
    </row>
    <row r="94" spans="1:32" x14ac:dyDescent="0.3">
      <c r="A94">
        <v>5</v>
      </c>
      <c r="B94">
        <v>7</v>
      </c>
      <c r="C94" s="2">
        <f t="shared" si="46"/>
        <v>2.0761601528987108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1"/>
        <v>0.56715266419479404</v>
      </c>
      <c r="S94">
        <f t="shared" si="32"/>
        <v>0.17248674748250425</v>
      </c>
      <c r="T94">
        <f t="shared" si="33"/>
        <v>0.37791369264995112</v>
      </c>
      <c r="U94">
        <f t="shared" si="34"/>
        <v>0.6973714026243254</v>
      </c>
      <c r="V94">
        <f t="shared" si="35"/>
        <v>0.95233059736071357</v>
      </c>
      <c r="W94">
        <f t="shared" si="36"/>
        <v>0.99966014523833491</v>
      </c>
      <c r="X94">
        <f t="shared" si="37"/>
        <v>0.99966014523833491</v>
      </c>
      <c r="Y94">
        <f t="shared" si="38"/>
        <v>0.99966014523833491</v>
      </c>
      <c r="Z94">
        <f t="shared" si="39"/>
        <v>264.08878010450962</v>
      </c>
      <c r="AA94">
        <f t="shared" si="40"/>
        <v>105.33451468303706</v>
      </c>
      <c r="AB94">
        <f t="shared" si="41"/>
        <v>41.831292461893817</v>
      </c>
      <c r="AC94">
        <f t="shared" si="42"/>
        <v>16.426104142903039</v>
      </c>
      <c r="AD94">
        <f t="shared" si="43"/>
        <v>6.2535280152469372</v>
      </c>
      <c r="AE94">
        <f t="shared" si="44"/>
        <v>6.2535280152469372</v>
      </c>
      <c r="AF94">
        <f t="shared" si="45"/>
        <v>6.2535280152469372</v>
      </c>
    </row>
    <row r="95" spans="1:32" x14ac:dyDescent="0.3">
      <c r="A95">
        <v>5</v>
      </c>
      <c r="B95">
        <v>8</v>
      </c>
      <c r="C95" s="2">
        <f t="shared" si="46"/>
        <v>2.3045377697175691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1"/>
        <v>0.52514135573592036</v>
      </c>
      <c r="S95">
        <f t="shared" si="32"/>
        <v>0.16077890783183635</v>
      </c>
      <c r="T95">
        <f t="shared" si="33"/>
        <v>0.35555143398285494</v>
      </c>
      <c r="U95">
        <f t="shared" si="34"/>
        <v>0.66902932000230586</v>
      </c>
      <c r="V95">
        <f t="shared" si="35"/>
        <v>0.93988883499380504</v>
      </c>
      <c r="W95">
        <f t="shared" si="36"/>
        <v>0.99935713146711214</v>
      </c>
      <c r="X95">
        <f t="shared" si="37"/>
        <v>0.99935713146711214</v>
      </c>
      <c r="Y95">
        <f t="shared" si="38"/>
        <v>0.99935713146711214</v>
      </c>
      <c r="Z95">
        <f t="shared" si="39"/>
        <v>285.25595550153179</v>
      </c>
      <c r="AA95">
        <f t="shared" si="40"/>
        <v>113.80145908276268</v>
      </c>
      <c r="AB95">
        <f t="shared" si="41"/>
        <v>45.21825870710763</v>
      </c>
      <c r="AC95">
        <f t="shared" si="42"/>
        <v>17.781380760847213</v>
      </c>
      <c r="AD95">
        <f t="shared" si="43"/>
        <v>6.7969980193215278</v>
      </c>
      <c r="AE95">
        <f t="shared" si="44"/>
        <v>6.7969980193215278</v>
      </c>
      <c r="AF95">
        <f t="shared" si="45"/>
        <v>6.7969980193215278</v>
      </c>
    </row>
    <row r="96" spans="1:32" x14ac:dyDescent="0.3">
      <c r="A96">
        <v>5</v>
      </c>
      <c r="B96">
        <v>9</v>
      </c>
      <c r="C96" s="2">
        <f t="shared" si="46"/>
        <v>2.558036924386502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1"/>
        <v>0.48624199605177809</v>
      </c>
      <c r="S96">
        <f t="shared" si="32"/>
        <v>0.14979366414966377</v>
      </c>
      <c r="T96">
        <f t="shared" si="33"/>
        <v>0.33414432082010592</v>
      </c>
      <c r="U96">
        <f t="shared" si="34"/>
        <v>0.64047661107156628</v>
      </c>
      <c r="V96">
        <f t="shared" si="35"/>
        <v>0.92556186265487073</v>
      </c>
      <c r="W96">
        <f t="shared" si="36"/>
        <v>0.99884830868511576</v>
      </c>
      <c r="X96">
        <f t="shared" si="37"/>
        <v>0.99884830868511576</v>
      </c>
      <c r="Y96">
        <f t="shared" si="38"/>
        <v>0.99884830868511576</v>
      </c>
      <c r="Z96">
        <f t="shared" si="39"/>
        <v>308.11649951003403</v>
      </c>
      <c r="AA96">
        <f t="shared" si="40"/>
        <v>122.94574537576555</v>
      </c>
      <c r="AB96">
        <f t="shared" si="41"/>
        <v>48.876147414267074</v>
      </c>
      <c r="AC96">
        <f t="shared" si="42"/>
        <v>19.244987830863611</v>
      </c>
      <c r="AD96">
        <f t="shared" si="43"/>
        <v>7.3836829153028312</v>
      </c>
      <c r="AE96">
        <f t="shared" si="44"/>
        <v>7.3836829153028312</v>
      </c>
      <c r="AF96">
        <f t="shared" si="45"/>
        <v>7.3836829153028312</v>
      </c>
    </row>
    <row r="97" spans="1:32" x14ac:dyDescent="0.3">
      <c r="A97">
        <v>5</v>
      </c>
      <c r="B97">
        <v>10</v>
      </c>
      <c r="C97" s="2">
        <f t="shared" si="46"/>
        <v>2.8394209860690176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1"/>
        <v>0.37403230465521392</v>
      </c>
      <c r="S97">
        <f t="shared" si="32"/>
        <v>0.11730988121705888</v>
      </c>
      <c r="T97">
        <f t="shared" si="33"/>
        <v>0.26841256718538231</v>
      </c>
      <c r="U97">
        <f t="shared" si="34"/>
        <v>0.54389862261737931</v>
      </c>
      <c r="V97">
        <f t="shared" si="35"/>
        <v>0.86278503436281473</v>
      </c>
      <c r="W97">
        <f t="shared" si="36"/>
        <v>0.99403459024697649</v>
      </c>
      <c r="X97">
        <f t="shared" si="37"/>
        <v>0.99403459024697649</v>
      </c>
      <c r="Y97">
        <f t="shared" si="38"/>
        <v>0.99403459024697649</v>
      </c>
      <c r="Z97">
        <f t="shared" ref="Z97:Z127" si="47">SQRT((1-D97)/D97^2)</f>
        <v>400.70166480795109</v>
      </c>
      <c r="AA97">
        <f t="shared" ref="AA97:AA127" si="48">SQRT((1-E97)/E97^2)</f>
        <v>159.98000935853088</v>
      </c>
      <c r="AB97">
        <f t="shared" ref="AB97:AB127" si="49">SQRT((1-F97)/F97^2)</f>
        <v>63.690353691339169</v>
      </c>
      <c r="AC97">
        <f t="shared" si="42"/>
        <v>25.171961159688241</v>
      </c>
      <c r="AD97">
        <f t="shared" si="43"/>
        <v>9.7579689596213353</v>
      </c>
      <c r="AE97">
        <f t="shared" si="44"/>
        <v>9.7579689596213353</v>
      </c>
      <c r="AF97">
        <f t="shared" si="45"/>
        <v>9.7579689596213353</v>
      </c>
    </row>
    <row r="98" spans="1:32" x14ac:dyDescent="0.3">
      <c r="A98">
        <v>5</v>
      </c>
      <c r="B98">
        <v>11</v>
      </c>
      <c r="C98" s="2">
        <f t="shared" si="46"/>
        <v>3.1517572945366097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0">IF(B98=0,0,
IF(B98=1,1,
R97/IF(B98=5,1.2,
IF(B98=10,1.3,
IF(B98=15,1.6,
IF(B98=20,1.7,
IF(B98=25,2,
IF(B98=30,3,
1.08))))))))</f>
        <v>0.34632620801408692</v>
      </c>
      <c r="S98">
        <f t="shared" ref="S98:S129" si="51">1-(1-D98)^S$1</f>
        <v>0.10910379541277471</v>
      </c>
      <c r="T98">
        <f t="shared" ref="T98:T129" si="52">1-(1-E98)^T$1</f>
        <v>0.25122775624726457</v>
      </c>
      <c r="U98">
        <f t="shared" ref="U98:U129" si="53">1-(1-F98)^U$1</f>
        <v>0.51638418953624177</v>
      </c>
      <c r="V98">
        <f t="shared" ref="V98:V129" si="54">1-(1-G98)^V$1</f>
        <v>0.84060080796228265</v>
      </c>
      <c r="W98">
        <f t="shared" ref="W98:W129" si="55">1-(1-H98)^W$1</f>
        <v>0.99111918355054207</v>
      </c>
      <c r="X98">
        <f t="shared" ref="X98:X129" si="56">1-(1-I98)^X$1</f>
        <v>0.99111918355054207</v>
      </c>
      <c r="Y98">
        <f t="shared" ref="Y98:Y129" si="57">1-(1-J98)^Y$1</f>
        <v>0.99111918355054207</v>
      </c>
      <c r="Z98">
        <f t="shared" si="47"/>
        <v>432.7978460831165</v>
      </c>
      <c r="AA98">
        <f t="shared" si="48"/>
        <v>172.81853066003441</v>
      </c>
      <c r="AB98">
        <f t="shared" si="49"/>
        <v>68.825885431052612</v>
      </c>
      <c r="AC98">
        <f t="shared" si="42"/>
        <v>27.22648990374493</v>
      </c>
      <c r="AD98">
        <f t="shared" si="43"/>
        <v>10.580624794619146</v>
      </c>
      <c r="AE98">
        <f t="shared" si="44"/>
        <v>10.580624794619146</v>
      </c>
      <c r="AF98">
        <f t="shared" si="45"/>
        <v>10.580624794619146</v>
      </c>
    </row>
    <row r="99" spans="1:32" x14ac:dyDescent="0.3">
      <c r="A99">
        <v>5</v>
      </c>
      <c r="B99">
        <v>12</v>
      </c>
      <c r="C99" s="2">
        <f t="shared" si="46"/>
        <v>3.498450596935637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0"/>
        <v>0.32067241482785824</v>
      </c>
      <c r="S99">
        <f t="shared" si="51"/>
        <v>0.10143893324416275</v>
      </c>
      <c r="T99">
        <f t="shared" si="52"/>
        <v>0.23496353039437479</v>
      </c>
      <c r="U99">
        <f t="shared" si="53"/>
        <v>0.48946129108879255</v>
      </c>
      <c r="V99">
        <f t="shared" si="54"/>
        <v>0.81694726390564854</v>
      </c>
      <c r="W99">
        <f t="shared" si="55"/>
        <v>0.98719889333699928</v>
      </c>
      <c r="X99">
        <f t="shared" si="56"/>
        <v>0.98719889333699928</v>
      </c>
      <c r="Y99">
        <f t="shared" si="57"/>
        <v>0.98719889333699928</v>
      </c>
      <c r="Z99">
        <f t="shared" si="47"/>
        <v>467.461718292081</v>
      </c>
      <c r="AA99">
        <f t="shared" si="48"/>
        <v>186.68412469839834</v>
      </c>
      <c r="AB99">
        <f t="shared" si="49"/>
        <v>74.372236995256202</v>
      </c>
      <c r="AC99">
        <f t="shared" si="42"/>
        <v>29.445322233895411</v>
      </c>
      <c r="AD99">
        <f t="shared" si="43"/>
        <v>11.468932998889491</v>
      </c>
      <c r="AE99">
        <f t="shared" si="44"/>
        <v>11.468932998889491</v>
      </c>
      <c r="AF99">
        <f t="shared" si="45"/>
        <v>11.468932998889491</v>
      </c>
    </row>
    <row r="100" spans="1:32" x14ac:dyDescent="0.3">
      <c r="A100">
        <v>5</v>
      </c>
      <c r="B100">
        <v>13</v>
      </c>
      <c r="C100" s="2">
        <f t="shared" si="46"/>
        <v>3.8832801625985574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0"/>
        <v>0.29691890261838721</v>
      </c>
      <c r="S100">
        <f t="shared" si="51"/>
        <v>9.428423758418869E-2</v>
      </c>
      <c r="T100">
        <f t="shared" si="52"/>
        <v>0.21959565913227486</v>
      </c>
      <c r="U100">
        <f t="shared" si="53"/>
        <v>0.46322618054746145</v>
      </c>
      <c r="V100">
        <f t="shared" si="54"/>
        <v>0.79199808241665248</v>
      </c>
      <c r="W100">
        <f t="shared" si="55"/>
        <v>0.98208357606660879</v>
      </c>
      <c r="X100">
        <f t="shared" si="56"/>
        <v>0.98208357606660879</v>
      </c>
      <c r="Y100">
        <f t="shared" si="57"/>
        <v>0.98208357606660879</v>
      </c>
      <c r="Z100">
        <f t="shared" si="47"/>
        <v>504.89869697471141</v>
      </c>
      <c r="AA100">
        <f t="shared" si="48"/>
        <v>201.6589579621745</v>
      </c>
      <c r="AB100">
        <f t="shared" si="49"/>
        <v>80.362275686703256</v>
      </c>
      <c r="AC100">
        <f t="shared" si="42"/>
        <v>31.841607011842658</v>
      </c>
      <c r="AD100">
        <f t="shared" si="43"/>
        <v>12.428159242107688</v>
      </c>
      <c r="AE100">
        <f t="shared" si="44"/>
        <v>12.428159242107688</v>
      </c>
      <c r="AF100">
        <f t="shared" si="45"/>
        <v>12.428159242107688</v>
      </c>
    </row>
    <row r="101" spans="1:32" x14ac:dyDescent="0.3">
      <c r="A101">
        <v>5</v>
      </c>
      <c r="B101">
        <v>14</v>
      </c>
      <c r="C101" s="2">
        <f t="shared" si="46"/>
        <v>4.3104409804843993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0"/>
        <v>0.27492490983183998</v>
      </c>
      <c r="S101">
        <f t="shared" si="51"/>
        <v>8.760975761931844E-2</v>
      </c>
      <c r="T101">
        <f t="shared" si="52"/>
        <v>0.20509663713700554</v>
      </c>
      <c r="U101">
        <f t="shared" si="53"/>
        <v>0.43775901792908745</v>
      </c>
      <c r="V101">
        <f t="shared" si="54"/>
        <v>0.76594287395381921</v>
      </c>
      <c r="W101">
        <f t="shared" si="55"/>
        <v>0.97558985850330704</v>
      </c>
      <c r="X101">
        <f t="shared" si="56"/>
        <v>0.97558985850330704</v>
      </c>
      <c r="Y101">
        <f t="shared" si="57"/>
        <v>0.97558985850330704</v>
      </c>
      <c r="Z101">
        <f t="shared" si="47"/>
        <v>545.33063089430038</v>
      </c>
      <c r="AA101">
        <f t="shared" si="48"/>
        <v>217.83177020862911</v>
      </c>
      <c r="AB101">
        <f t="shared" si="49"/>
        <v>86.831498060238204</v>
      </c>
      <c r="AC101">
        <f t="shared" si="42"/>
        <v>34.429544635868851</v>
      </c>
      <c r="AD101">
        <f t="shared" si="43"/>
        <v>13.463989193474202</v>
      </c>
      <c r="AE101">
        <f t="shared" si="44"/>
        <v>13.463989193474202</v>
      </c>
      <c r="AF101">
        <f t="shared" si="45"/>
        <v>13.463989193474202</v>
      </c>
    </row>
    <row r="102" spans="1:32" x14ac:dyDescent="0.3">
      <c r="A102">
        <v>5</v>
      </c>
      <c r="B102">
        <v>15</v>
      </c>
      <c r="C102" s="2">
        <f t="shared" si="46"/>
        <v>4.7845894883376836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0"/>
        <v>0.17182806864489997</v>
      </c>
      <c r="S102">
        <f t="shared" si="51"/>
        <v>5.5675074163236471E-2</v>
      </c>
      <c r="T102">
        <f t="shared" si="52"/>
        <v>0.13353682951909851</v>
      </c>
      <c r="U102">
        <f t="shared" si="53"/>
        <v>0.30170427097397468</v>
      </c>
      <c r="V102">
        <f t="shared" si="54"/>
        <v>0.59451213777897172</v>
      </c>
      <c r="W102">
        <f t="shared" si="55"/>
        <v>0.89852791264171261</v>
      </c>
      <c r="X102">
        <f t="shared" si="56"/>
        <v>0.89852791264171261</v>
      </c>
      <c r="Y102">
        <f t="shared" si="57"/>
        <v>0.89852791264171261</v>
      </c>
      <c r="Z102">
        <f t="shared" si="47"/>
        <v>872.82923296836384</v>
      </c>
      <c r="AA102">
        <f t="shared" si="48"/>
        <v>348.83139213319004</v>
      </c>
      <c r="AB102">
        <f t="shared" si="49"/>
        <v>139.23180240842731</v>
      </c>
      <c r="AC102">
        <f t="shared" si="42"/>
        <v>55.39082343004619</v>
      </c>
      <c r="AD102">
        <f t="shared" si="43"/>
        <v>21.851512350938815</v>
      </c>
      <c r="AE102">
        <f t="shared" si="44"/>
        <v>21.851512350938815</v>
      </c>
      <c r="AF102">
        <f t="shared" si="45"/>
        <v>21.851512350938815</v>
      </c>
    </row>
    <row r="103" spans="1:32" x14ac:dyDescent="0.3">
      <c r="A103">
        <v>5</v>
      </c>
      <c r="B103">
        <v>16</v>
      </c>
      <c r="C103" s="2">
        <f t="shared" si="46"/>
        <v>5.3108943320548292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0"/>
        <v>0.15910006356009254</v>
      </c>
      <c r="S103">
        <f t="shared" si="51"/>
        <v>5.1657341872527351E-2</v>
      </c>
      <c r="T103">
        <f t="shared" si="52"/>
        <v>0.12427583201194725</v>
      </c>
      <c r="U103">
        <f t="shared" si="53"/>
        <v>0.2828161254010324</v>
      </c>
      <c r="V103">
        <f t="shared" si="54"/>
        <v>0.56622902441035805</v>
      </c>
      <c r="W103">
        <f t="shared" si="55"/>
        <v>0.87934918351055014</v>
      </c>
      <c r="X103">
        <f t="shared" si="56"/>
        <v>0.87934918351055014</v>
      </c>
      <c r="Y103">
        <f t="shared" si="57"/>
        <v>0.87934918351055014</v>
      </c>
      <c r="Z103">
        <f t="shared" si="47"/>
        <v>942.69559367678289</v>
      </c>
      <c r="AA103">
        <f t="shared" si="48"/>
        <v>376.77795874986299</v>
      </c>
      <c r="AB103">
        <f t="shared" si="49"/>
        <v>150.41048514725205</v>
      </c>
      <c r="AC103">
        <f t="shared" si="42"/>
        <v>59.862438397279696</v>
      </c>
      <c r="AD103">
        <f t="shared" si="43"/>
        <v>23.640523652899681</v>
      </c>
      <c r="AE103">
        <f t="shared" si="44"/>
        <v>23.640523652899681</v>
      </c>
      <c r="AF103">
        <f t="shared" si="45"/>
        <v>23.640523652899681</v>
      </c>
    </row>
    <row r="104" spans="1:32" x14ac:dyDescent="0.3">
      <c r="A104">
        <v>5</v>
      </c>
      <c r="B104">
        <v>17</v>
      </c>
      <c r="C104" s="2">
        <f t="shared" si="46"/>
        <v>5.8950927085808607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0"/>
        <v>0.14731487366675233</v>
      </c>
      <c r="S104">
        <f t="shared" si="51"/>
        <v>4.7922285532148945E-2</v>
      </c>
      <c r="T104">
        <f t="shared" si="52"/>
        <v>0.1156143823514757</v>
      </c>
      <c r="U104">
        <f t="shared" si="53"/>
        <v>0.26488119865818227</v>
      </c>
      <c r="V104">
        <f t="shared" si="54"/>
        <v>0.53832232708971284</v>
      </c>
      <c r="W104">
        <f t="shared" si="55"/>
        <v>0.85844883928416615</v>
      </c>
      <c r="X104">
        <f t="shared" si="56"/>
        <v>0.85844883928416615</v>
      </c>
      <c r="Y104">
        <f t="shared" si="57"/>
        <v>0.85844883928416615</v>
      </c>
      <c r="Z104">
        <f t="shared" si="47"/>
        <v>1018.1512616057363</v>
      </c>
      <c r="AA104">
        <f t="shared" si="48"/>
        <v>406.96024659571594</v>
      </c>
      <c r="AB104">
        <f t="shared" si="49"/>
        <v>162.48345219307447</v>
      </c>
      <c r="AC104">
        <f t="shared" si="42"/>
        <v>64.691756388991109</v>
      </c>
      <c r="AD104">
        <f t="shared" si="43"/>
        <v>25.572587860573996</v>
      </c>
      <c r="AE104">
        <f t="shared" si="44"/>
        <v>25.572587860573996</v>
      </c>
      <c r="AF104">
        <f t="shared" si="45"/>
        <v>25.572587860573996</v>
      </c>
    </row>
    <row r="105" spans="1:32" x14ac:dyDescent="0.3">
      <c r="A105">
        <v>5</v>
      </c>
      <c r="B105">
        <v>18</v>
      </c>
      <c r="C105" s="2">
        <f t="shared" si="46"/>
        <v>6.5435529065247557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0"/>
        <v>0.13640266080254845</v>
      </c>
      <c r="S105">
        <f t="shared" si="51"/>
        <v>4.4451048164407037E-2</v>
      </c>
      <c r="T105">
        <f t="shared" si="52"/>
        <v>0.10751969799339656</v>
      </c>
      <c r="U105">
        <f t="shared" si="53"/>
        <v>0.24788330619993915</v>
      </c>
      <c r="V105">
        <f t="shared" si="54"/>
        <v>0.51091834053376839</v>
      </c>
      <c r="W105">
        <f t="shared" si="55"/>
        <v>0.83595611749448784</v>
      </c>
      <c r="X105">
        <f t="shared" si="56"/>
        <v>0.83595611749448784</v>
      </c>
      <c r="Y105">
        <f t="shared" si="57"/>
        <v>0.83595611749448784</v>
      </c>
      <c r="Z105">
        <f t="shared" si="47"/>
        <v>1099.6433814542418</v>
      </c>
      <c r="AA105">
        <f t="shared" si="48"/>
        <v>439.55711367392115</v>
      </c>
      <c r="AB105">
        <f t="shared" si="49"/>
        <v>175.52224706140109</v>
      </c>
      <c r="AC105">
        <f t="shared" si="42"/>
        <v>69.907395631252555</v>
      </c>
      <c r="AD105">
        <f t="shared" si="43"/>
        <v>27.659154545031871</v>
      </c>
      <c r="AE105">
        <f t="shared" si="44"/>
        <v>27.659154545031871</v>
      </c>
      <c r="AF105">
        <f t="shared" si="45"/>
        <v>27.659154545031871</v>
      </c>
    </row>
    <row r="106" spans="1:32" x14ac:dyDescent="0.3">
      <c r="A106">
        <v>5</v>
      </c>
      <c r="B106">
        <v>19</v>
      </c>
      <c r="C106" s="2">
        <f t="shared" si="46"/>
        <v>7.2633437262424794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0"/>
        <v>0.12629876000235968</v>
      </c>
      <c r="S106">
        <f t="shared" si="51"/>
        <v>4.1225882448122753E-2</v>
      </c>
      <c r="T106">
        <f t="shared" si="52"/>
        <v>9.9959906120793418E-2</v>
      </c>
      <c r="U106">
        <f t="shared" si="53"/>
        <v>0.23180142723133601</v>
      </c>
      <c r="V106">
        <f t="shared" si="54"/>
        <v>0.48412657110787949</v>
      </c>
      <c r="W106">
        <f t="shared" si="55"/>
        <v>0.81202742529080751</v>
      </c>
      <c r="X106">
        <f t="shared" si="56"/>
        <v>0.81202742529080751</v>
      </c>
      <c r="Y106">
        <f t="shared" si="57"/>
        <v>0.81202742529080751</v>
      </c>
      <c r="Z106">
        <f t="shared" si="47"/>
        <v>1187.6548694882215</v>
      </c>
      <c r="AA106">
        <f t="shared" si="48"/>
        <v>474.76172660516397</v>
      </c>
      <c r="AB106">
        <f t="shared" si="49"/>
        <v>189.60413669085338</v>
      </c>
      <c r="AC106">
        <f t="shared" si="42"/>
        <v>75.540263654659597</v>
      </c>
      <c r="AD106">
        <f t="shared" si="43"/>
        <v>29.912588802551134</v>
      </c>
      <c r="AE106">
        <f t="shared" si="44"/>
        <v>29.912588802551134</v>
      </c>
      <c r="AF106">
        <f t="shared" si="45"/>
        <v>29.912588802551134</v>
      </c>
    </row>
    <row r="107" spans="1:32" x14ac:dyDescent="0.3">
      <c r="A107">
        <v>5</v>
      </c>
      <c r="B107">
        <v>20</v>
      </c>
      <c r="C107" s="2">
        <f t="shared" si="46"/>
        <v>8.0623115361291529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0"/>
        <v>7.4293388236682162E-2</v>
      </c>
      <c r="S107">
        <f t="shared" si="51"/>
        <v>2.4456256916380092E-2</v>
      </c>
      <c r="T107">
        <f t="shared" si="52"/>
        <v>6.004539826862787E-2</v>
      </c>
      <c r="U107">
        <f t="shared" si="53"/>
        <v>0.14354481465784852</v>
      </c>
      <c r="V107">
        <f t="shared" si="54"/>
        <v>0.32178256783475512</v>
      </c>
      <c r="W107">
        <f t="shared" si="55"/>
        <v>0.6233471533248911</v>
      </c>
      <c r="X107">
        <f t="shared" si="56"/>
        <v>0.6233471533248911</v>
      </c>
      <c r="Y107">
        <f t="shared" si="57"/>
        <v>0.6233471533248911</v>
      </c>
      <c r="Z107">
        <f t="shared" si="47"/>
        <v>2019.363395153307</v>
      </c>
      <c r="AA107">
        <f t="shared" si="48"/>
        <v>807.44522801235371</v>
      </c>
      <c r="AB107">
        <f t="shared" si="49"/>
        <v>322.6777657455039</v>
      </c>
      <c r="AC107">
        <f t="shared" si="42"/>
        <v>128.77029053431065</v>
      </c>
      <c r="AD107">
        <f t="shared" si="43"/>
        <v>51.206063441609857</v>
      </c>
      <c r="AE107">
        <f t="shared" si="44"/>
        <v>51.206063441609857</v>
      </c>
      <c r="AF107">
        <f t="shared" si="45"/>
        <v>51.206063441609857</v>
      </c>
    </row>
    <row r="108" spans="1:32" x14ac:dyDescent="0.3">
      <c r="A108">
        <v>5</v>
      </c>
      <c r="B108">
        <v>21</v>
      </c>
      <c r="C108" s="2">
        <f t="shared" si="46"/>
        <v>8.9491658051033607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0"/>
        <v>6.8790174293224218E-2</v>
      </c>
      <c r="S108">
        <f t="shared" si="51"/>
        <v>2.2664964487980499E-2</v>
      </c>
      <c r="T108">
        <f t="shared" si="52"/>
        <v>5.5721494350957967E-2</v>
      </c>
      <c r="U108">
        <f t="shared" si="53"/>
        <v>0.13364349091075722</v>
      </c>
      <c r="V108">
        <f t="shared" si="54"/>
        <v>0.30192008077713572</v>
      </c>
      <c r="W108">
        <f t="shared" si="55"/>
        <v>0.59482878116799753</v>
      </c>
      <c r="X108">
        <f t="shared" si="56"/>
        <v>0.59482878116799753</v>
      </c>
      <c r="Y108">
        <f t="shared" si="57"/>
        <v>0.59482878116799753</v>
      </c>
      <c r="Z108">
        <f t="shared" si="47"/>
        <v>2180.9524763039158</v>
      </c>
      <c r="AA108">
        <f t="shared" si="48"/>
        <v>872.08087011201019</v>
      </c>
      <c r="AB108">
        <f t="shared" si="49"/>
        <v>348.53204673203862</v>
      </c>
      <c r="AC108">
        <f t="shared" si="42"/>
        <v>139.11206359832667</v>
      </c>
      <c r="AD108">
        <f t="shared" si="43"/>
        <v>55.342926262144871</v>
      </c>
      <c r="AE108">
        <f t="shared" si="44"/>
        <v>55.342926262144871</v>
      </c>
      <c r="AF108">
        <f t="shared" si="45"/>
        <v>55.342926262144871</v>
      </c>
    </row>
    <row r="109" spans="1:32" x14ac:dyDescent="0.3">
      <c r="A109">
        <v>5</v>
      </c>
      <c r="B109">
        <v>22</v>
      </c>
      <c r="C109" s="2">
        <f t="shared" si="46"/>
        <v>9.9335740436647306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0"/>
        <v>6.3694605827059464E-2</v>
      </c>
      <c r="S109">
        <f t="shared" si="51"/>
        <v>2.1003486542905625E-2</v>
      </c>
      <c r="T109">
        <f t="shared" si="52"/>
        <v>5.1700502809993276E-2</v>
      </c>
      <c r="U109">
        <f t="shared" si="53"/>
        <v>0.12437562736509478</v>
      </c>
      <c r="V109">
        <f t="shared" si="54"/>
        <v>0.28302124710974219</v>
      </c>
      <c r="W109">
        <f t="shared" si="55"/>
        <v>0.56654224922994922</v>
      </c>
      <c r="X109">
        <f t="shared" si="56"/>
        <v>0.56654224922994922</v>
      </c>
      <c r="Y109">
        <f t="shared" si="57"/>
        <v>0.56654224922994922</v>
      </c>
      <c r="Z109">
        <f t="shared" si="47"/>
        <v>2355.4686832397942</v>
      </c>
      <c r="AA109">
        <f t="shared" si="48"/>
        <v>941.88736181086517</v>
      </c>
      <c r="AB109">
        <f t="shared" si="49"/>
        <v>376.45466576409899</v>
      </c>
      <c r="AC109">
        <f t="shared" si="42"/>
        <v>150.28116735178531</v>
      </c>
      <c r="AD109">
        <f t="shared" si="43"/>
        <v>59.810709759279412</v>
      </c>
      <c r="AE109">
        <f t="shared" si="44"/>
        <v>59.810709759279412</v>
      </c>
      <c r="AF109">
        <f t="shared" si="45"/>
        <v>59.810709759279412</v>
      </c>
    </row>
    <row r="110" spans="1:32" x14ac:dyDescent="0.3">
      <c r="A110">
        <v>5</v>
      </c>
      <c r="B110">
        <v>23</v>
      </c>
      <c r="C110" s="2">
        <f t="shared" si="46"/>
        <v>11.026267188467852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0"/>
        <v>5.897648687690691E-2</v>
      </c>
      <c r="S110">
        <f t="shared" si="51"/>
        <v>1.946261315079334E-2</v>
      </c>
      <c r="T110">
        <f t="shared" si="52"/>
        <v>4.796240367336535E-2</v>
      </c>
      <c r="U110">
        <f t="shared" si="53"/>
        <v>0.11570768139979637</v>
      </c>
      <c r="V110">
        <f t="shared" si="54"/>
        <v>0.26507578165186452</v>
      </c>
      <c r="W110">
        <f t="shared" si="55"/>
        <v>0.53863063224761865</v>
      </c>
      <c r="X110">
        <f t="shared" si="56"/>
        <v>0.53863063224761865</v>
      </c>
      <c r="Y110">
        <f t="shared" si="57"/>
        <v>0.53863063224761865</v>
      </c>
      <c r="Z110">
        <f t="shared" si="47"/>
        <v>2543.9461860761526</v>
      </c>
      <c r="AA110">
        <f t="shared" si="48"/>
        <v>1017.2783712080845</v>
      </c>
      <c r="AB110">
        <f t="shared" si="49"/>
        <v>406.61109021503989</v>
      </c>
      <c r="AC110">
        <f t="shared" si="42"/>
        <v>162.34378908447957</v>
      </c>
      <c r="AD110">
        <f t="shared" si="43"/>
        <v>64.635889740268098</v>
      </c>
      <c r="AE110">
        <f t="shared" si="44"/>
        <v>64.635889740268098</v>
      </c>
      <c r="AF110">
        <f t="shared" si="45"/>
        <v>64.635889740268098</v>
      </c>
    </row>
    <row r="111" spans="1:32" x14ac:dyDescent="0.3">
      <c r="A111">
        <v>5</v>
      </c>
      <c r="B111">
        <v>24</v>
      </c>
      <c r="C111" s="2">
        <f t="shared" si="46"/>
        <v>12.239156579199317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0"/>
        <v>5.4607858219358249E-2</v>
      </c>
      <c r="S111">
        <f t="shared" si="51"/>
        <v>1.8033759509693104E-2</v>
      </c>
      <c r="T111">
        <f t="shared" si="52"/>
        <v>4.4488327369396452E-2</v>
      </c>
      <c r="U111">
        <f t="shared" si="53"/>
        <v>0.10760686115085916</v>
      </c>
      <c r="V111">
        <f t="shared" si="54"/>
        <v>0.24806755915674372</v>
      </c>
      <c r="W111">
        <f t="shared" si="55"/>
        <v>0.51122041176830224</v>
      </c>
      <c r="X111">
        <f t="shared" si="56"/>
        <v>0.51122041176830224</v>
      </c>
      <c r="Y111">
        <f t="shared" si="57"/>
        <v>0.51122041176830224</v>
      </c>
      <c r="Z111">
        <f t="shared" si="47"/>
        <v>2747.5018885335312</v>
      </c>
      <c r="AA111">
        <f t="shared" si="48"/>
        <v>1098.7006598410162</v>
      </c>
      <c r="AB111">
        <f t="shared" si="49"/>
        <v>439.18002482347327</v>
      </c>
      <c r="AC111">
        <f t="shared" si="42"/>
        <v>175.37141100636882</v>
      </c>
      <c r="AD111">
        <f t="shared" si="43"/>
        <v>69.847059909717487</v>
      </c>
      <c r="AE111">
        <f t="shared" si="44"/>
        <v>69.847059909717487</v>
      </c>
      <c r="AF111">
        <f t="shared" si="45"/>
        <v>69.847059909717487</v>
      </c>
    </row>
    <row r="112" spans="1:32" x14ac:dyDescent="0.3">
      <c r="A112">
        <v>5</v>
      </c>
      <c r="B112">
        <v>25</v>
      </c>
      <c r="C112" s="2">
        <f t="shared" si="46"/>
        <v>13.585463802911244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0"/>
        <v>2.7303929109679125E-2</v>
      </c>
      <c r="S112">
        <f t="shared" si="51"/>
        <v>9.057082103522851E-3</v>
      </c>
      <c r="T112">
        <f t="shared" si="52"/>
        <v>2.2492165233378825E-2</v>
      </c>
      <c r="U112">
        <f t="shared" si="53"/>
        <v>5.5303766071326366E-2</v>
      </c>
      <c r="V112">
        <f t="shared" si="54"/>
        <v>0.13268338289531678</v>
      </c>
      <c r="W112">
        <f t="shared" si="55"/>
        <v>0.29997606113703879</v>
      </c>
      <c r="X112">
        <f t="shared" si="56"/>
        <v>0.29997606113703879</v>
      </c>
      <c r="Y112">
        <f t="shared" si="57"/>
        <v>0.29997606113703879</v>
      </c>
      <c r="Z112">
        <f t="shared" si="47"/>
        <v>5495.5038453129428</v>
      </c>
      <c r="AA112">
        <f t="shared" si="48"/>
        <v>2197.9014903510938</v>
      </c>
      <c r="AB112">
        <f t="shared" si="49"/>
        <v>878.8604766597914</v>
      </c>
      <c r="AC112">
        <f t="shared" si="42"/>
        <v>351.24389167786921</v>
      </c>
      <c r="AD112">
        <f t="shared" si="43"/>
        <v>140.19680742138519</v>
      </c>
      <c r="AE112">
        <f t="shared" si="44"/>
        <v>140.19680742138519</v>
      </c>
      <c r="AF112">
        <f t="shared" si="45"/>
        <v>140.19680742138519</v>
      </c>
    </row>
    <row r="113" spans="1:32" x14ac:dyDescent="0.3">
      <c r="A113">
        <v>5</v>
      </c>
      <c r="B113">
        <v>26</v>
      </c>
      <c r="C113" s="2">
        <f t="shared" si="46"/>
        <v>15.079864821231482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0"/>
        <v>2.5281415842295485E-2</v>
      </c>
      <c r="S113">
        <f t="shared" si="51"/>
        <v>8.3889531204041079E-3</v>
      </c>
      <c r="T113">
        <f t="shared" si="52"/>
        <v>2.084322170628583E-2</v>
      </c>
      <c r="U113">
        <f t="shared" si="53"/>
        <v>5.1312109580950227E-2</v>
      </c>
      <c r="V113">
        <f t="shared" si="54"/>
        <v>0.12347735589588404</v>
      </c>
      <c r="W113">
        <f t="shared" si="55"/>
        <v>0.28117367302441421</v>
      </c>
      <c r="X113">
        <f t="shared" si="56"/>
        <v>0.28117367302441421</v>
      </c>
      <c r="Y113">
        <f t="shared" si="57"/>
        <v>0.28117367302441421</v>
      </c>
      <c r="Z113">
        <f t="shared" si="47"/>
        <v>5935.1841564426677</v>
      </c>
      <c r="AA113">
        <f t="shared" si="48"/>
        <v>2373.7736183426359</v>
      </c>
      <c r="AB113">
        <f t="shared" si="49"/>
        <v>949.2093367120226</v>
      </c>
      <c r="AC113">
        <f t="shared" si="42"/>
        <v>379.38345787842195</v>
      </c>
      <c r="AD113">
        <f t="shared" si="43"/>
        <v>151.45268960609346</v>
      </c>
      <c r="AE113">
        <f t="shared" si="44"/>
        <v>151.45268960609346</v>
      </c>
      <c r="AF113">
        <f t="shared" si="45"/>
        <v>151.45268960609346</v>
      </c>
    </row>
    <row r="114" spans="1:32" x14ac:dyDescent="0.3">
      <c r="A114">
        <v>5</v>
      </c>
      <c r="B114">
        <v>27</v>
      </c>
      <c r="C114" s="2">
        <f t="shared" si="46"/>
        <v>16.738649951566945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0"/>
        <v>2.3408718372495817E-2</v>
      </c>
      <c r="S114">
        <f t="shared" si="51"/>
        <v>7.7699215585654846E-3</v>
      </c>
      <c r="T114">
        <f t="shared" si="52"/>
        <v>1.9313991780768536E-2</v>
      </c>
      <c r="U114">
        <f t="shared" si="53"/>
        <v>4.7601396492699344E-2</v>
      </c>
      <c r="V114">
        <f t="shared" si="54"/>
        <v>0.11486791190180834</v>
      </c>
      <c r="W114">
        <f t="shared" si="55"/>
        <v>0.26332327845229153</v>
      </c>
      <c r="X114">
        <f t="shared" si="56"/>
        <v>0.26332327845229153</v>
      </c>
      <c r="Y114">
        <f t="shared" si="57"/>
        <v>0.26332327845229153</v>
      </c>
      <c r="Z114">
        <f t="shared" si="47"/>
        <v>6410.0388922031343</v>
      </c>
      <c r="AA114">
        <f t="shared" si="48"/>
        <v>2563.7155159241593</v>
      </c>
      <c r="AB114">
        <f t="shared" si="49"/>
        <v>1025.186103943533</v>
      </c>
      <c r="AC114">
        <f t="shared" si="42"/>
        <v>409.77418530309825</v>
      </c>
      <c r="AD114">
        <f t="shared" si="43"/>
        <v>163.60903212490163</v>
      </c>
      <c r="AE114">
        <f t="shared" si="44"/>
        <v>163.60903212490163</v>
      </c>
      <c r="AF114">
        <f t="shared" si="45"/>
        <v>163.60903212490163</v>
      </c>
    </row>
    <row r="115" spans="1:32" x14ac:dyDescent="0.3">
      <c r="A115">
        <v>5</v>
      </c>
      <c r="B115">
        <v>28</v>
      </c>
      <c r="C115" s="2">
        <f t="shared" si="46"/>
        <v>18.579901446239312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0"/>
        <v>2.1674739233792421E-2</v>
      </c>
      <c r="S115">
        <f t="shared" si="51"/>
        <v>7.1964065228594665E-3</v>
      </c>
      <c r="T115">
        <f t="shared" si="52"/>
        <v>1.7895951371101448E-2</v>
      </c>
      <c r="U115">
        <f t="shared" si="53"/>
        <v>4.415287075265717E-2</v>
      </c>
      <c r="V115">
        <f t="shared" si="54"/>
        <v>0.1068223438878777</v>
      </c>
      <c r="W115">
        <f t="shared" si="55"/>
        <v>0.24640822127215523</v>
      </c>
      <c r="X115">
        <f t="shared" si="56"/>
        <v>0.24640822127215523</v>
      </c>
      <c r="Y115">
        <f t="shared" si="57"/>
        <v>0.24640822127215523</v>
      </c>
      <c r="Z115">
        <f t="shared" si="47"/>
        <v>6922.8820065840364</v>
      </c>
      <c r="AA115">
        <f t="shared" si="48"/>
        <v>2768.8527647109895</v>
      </c>
      <c r="AB115">
        <f t="shared" si="49"/>
        <v>1107.2410110492046</v>
      </c>
      <c r="AC115">
        <f t="shared" si="42"/>
        <v>442.59616715255925</v>
      </c>
      <c r="AD115">
        <f t="shared" si="43"/>
        <v>176.7378725700955</v>
      </c>
      <c r="AE115">
        <f t="shared" si="44"/>
        <v>176.7378725700955</v>
      </c>
      <c r="AF115">
        <f t="shared" si="45"/>
        <v>176.7378725700955</v>
      </c>
    </row>
    <row r="116" spans="1:32" x14ac:dyDescent="0.3">
      <c r="A116">
        <v>5</v>
      </c>
      <c r="B116">
        <v>29</v>
      </c>
      <c r="C116" s="2">
        <f t="shared" si="46"/>
        <v>20.623690605325638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0"/>
        <v>2.0069202994252241E-2</v>
      </c>
      <c r="S116">
        <f t="shared" si="51"/>
        <v>6.6650844293072442E-3</v>
      </c>
      <c r="T116">
        <f t="shared" si="52"/>
        <v>1.6581159430354764E-2</v>
      </c>
      <c r="U116">
        <f t="shared" si="53"/>
        <v>4.0948882200965153E-2</v>
      </c>
      <c r="V116">
        <f t="shared" si="54"/>
        <v>9.9308866799982853E-2</v>
      </c>
      <c r="W116">
        <f t="shared" si="55"/>
        <v>0.23040709356296851</v>
      </c>
      <c r="X116">
        <f t="shared" si="56"/>
        <v>0.23040709356296851</v>
      </c>
      <c r="Y116">
        <f t="shared" si="57"/>
        <v>0.23040709356296851</v>
      </c>
      <c r="Z116">
        <f t="shared" si="47"/>
        <v>7476.7525698928212</v>
      </c>
      <c r="AA116">
        <f t="shared" si="48"/>
        <v>2990.4009928441096</v>
      </c>
      <c r="AB116">
        <f t="shared" si="49"/>
        <v>1195.8603093305551</v>
      </c>
      <c r="AC116">
        <f t="shared" si="42"/>
        <v>478.04390406093614</v>
      </c>
      <c r="AD116">
        <f t="shared" si="43"/>
        <v>190.91701148363151</v>
      </c>
      <c r="AE116">
        <f t="shared" si="44"/>
        <v>190.91701148363151</v>
      </c>
      <c r="AF116">
        <f t="shared" si="45"/>
        <v>190.91701148363151</v>
      </c>
    </row>
    <row r="117" spans="1:32" x14ac:dyDescent="0.3">
      <c r="A117">
        <v>5</v>
      </c>
      <c r="B117">
        <v>30</v>
      </c>
      <c r="C117" s="2">
        <f t="shared" si="46"/>
        <v>22.892296571911462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0"/>
        <v>6.6897343314174136E-3</v>
      </c>
      <c r="S117">
        <f t="shared" si="51"/>
        <v>2.2265499382680964E-3</v>
      </c>
      <c r="T117">
        <f t="shared" si="52"/>
        <v>5.5572682349250835E-3</v>
      </c>
      <c r="U117">
        <f t="shared" si="53"/>
        <v>1.383646684882478E-2</v>
      </c>
      <c r="V117">
        <f t="shared" si="54"/>
        <v>3.4240064986893581E-2</v>
      </c>
      <c r="W117">
        <f t="shared" si="55"/>
        <v>8.345630427001749E-2</v>
      </c>
      <c r="X117">
        <f t="shared" si="56"/>
        <v>8.345630427001749E-2</v>
      </c>
      <c r="Y117">
        <f t="shared" si="57"/>
        <v>8.345630427001749E-2</v>
      </c>
      <c r="Z117">
        <f t="shared" si="47"/>
        <v>22431.257754261344</v>
      </c>
      <c r="AA117">
        <f t="shared" si="48"/>
        <v>8972.2030900016525</v>
      </c>
      <c r="AB117">
        <f t="shared" si="49"/>
        <v>3588.5812067407205</v>
      </c>
      <c r="AC117">
        <f t="shared" si="42"/>
        <v>1435.1324095293969</v>
      </c>
      <c r="AD117">
        <f t="shared" si="43"/>
        <v>573.75278078792201</v>
      </c>
      <c r="AE117">
        <f t="shared" si="44"/>
        <v>573.75278078792201</v>
      </c>
      <c r="AF117">
        <f t="shared" si="45"/>
        <v>573.75278078792201</v>
      </c>
    </row>
    <row r="118" spans="1:32" x14ac:dyDescent="0.3">
      <c r="A118">
        <v>6</v>
      </c>
      <c r="B118">
        <v>0</v>
      </c>
      <c r="C118" s="2">
        <f t="shared" si="46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0"/>
        <v>0</v>
      </c>
      <c r="S118">
        <f t="shared" si="51"/>
        <v>0</v>
      </c>
      <c r="T118">
        <f t="shared" si="52"/>
        <v>0</v>
      </c>
      <c r="U118">
        <f t="shared" si="53"/>
        <v>0</v>
      </c>
      <c r="V118">
        <f t="shared" si="54"/>
        <v>0</v>
      </c>
      <c r="W118">
        <f t="shared" si="55"/>
        <v>0</v>
      </c>
      <c r="X118">
        <f t="shared" si="56"/>
        <v>0</v>
      </c>
      <c r="Y118">
        <f t="shared" si="57"/>
        <v>0</v>
      </c>
      <c r="Z118" t="e">
        <f t="shared" si="47"/>
        <v>#DIV/0!</v>
      </c>
      <c r="AA118" t="e">
        <f t="shared" si="48"/>
        <v>#DIV/0!</v>
      </c>
      <c r="AB118" t="e">
        <f t="shared" si="49"/>
        <v>#DIV/0!</v>
      </c>
      <c r="AC118" t="e">
        <f t="shared" si="42"/>
        <v>#DIV/0!</v>
      </c>
      <c r="AD118" t="e">
        <f t="shared" si="43"/>
        <v>#DIV/0!</v>
      </c>
      <c r="AE118" t="e">
        <f t="shared" si="44"/>
        <v>#DIV/0!</v>
      </c>
      <c r="AF118" t="e">
        <f t="shared" si="45"/>
        <v>#DIV/0!</v>
      </c>
    </row>
    <row r="119" spans="1:32" x14ac:dyDescent="0.3">
      <c r="A119">
        <v>6</v>
      </c>
      <c r="B119">
        <v>1</v>
      </c>
      <c r="C119" s="2">
        <f t="shared" si="46"/>
        <v>1.1100000000000001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0"/>
        <v>1</v>
      </c>
      <c r="S119">
        <f t="shared" si="51"/>
        <v>0.28416790587957108</v>
      </c>
      <c r="T119">
        <f t="shared" si="52"/>
        <v>0.5682907530451039</v>
      </c>
      <c r="U119">
        <f t="shared" si="53"/>
        <v>0.88081463506676128</v>
      </c>
      <c r="V119">
        <f t="shared" si="54"/>
        <v>0.99590350417553475</v>
      </c>
      <c r="W119">
        <f t="shared" si="55"/>
        <v>0.99999971650848207</v>
      </c>
      <c r="X119">
        <f t="shared" si="56"/>
        <v>0.99999971650848207</v>
      </c>
      <c r="Y119">
        <f t="shared" si="57"/>
        <v>0.99999971650848207</v>
      </c>
      <c r="Z119">
        <f t="shared" si="47"/>
        <v>149.56166422666604</v>
      </c>
      <c r="AA119">
        <f t="shared" si="48"/>
        <v>59.522900004956071</v>
      </c>
      <c r="AB119">
        <f t="shared" si="49"/>
        <v>23.504682512214451</v>
      </c>
      <c r="AC119">
        <f t="shared" si="42"/>
        <v>9.0902594022392993</v>
      </c>
      <c r="AD119">
        <f t="shared" si="43"/>
        <v>3.3039810168946184</v>
      </c>
      <c r="AE119">
        <f t="shared" si="44"/>
        <v>3.3039810168946184</v>
      </c>
      <c r="AF119">
        <f t="shared" si="45"/>
        <v>3.3039810168946184</v>
      </c>
    </row>
    <row r="120" spans="1:32" x14ac:dyDescent="0.3">
      <c r="A120">
        <v>6</v>
      </c>
      <c r="B120">
        <v>2</v>
      </c>
      <c r="C120" s="2">
        <f t="shared" si="46"/>
        <v>1.2321000000000002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0"/>
        <v>0.92592592592592582</v>
      </c>
      <c r="S120">
        <f t="shared" si="51"/>
        <v>0.26616360247830539</v>
      </c>
      <c r="T120">
        <f t="shared" si="52"/>
        <v>0.54035197533916801</v>
      </c>
      <c r="U120">
        <f t="shared" si="53"/>
        <v>0.86003644684254532</v>
      </c>
      <c r="V120">
        <f t="shared" si="54"/>
        <v>0.99371131164511206</v>
      </c>
      <c r="W120">
        <f t="shared" si="55"/>
        <v>0.99999897354096445</v>
      </c>
      <c r="X120">
        <f t="shared" si="56"/>
        <v>0.99999897354096445</v>
      </c>
      <c r="Y120">
        <f t="shared" si="57"/>
        <v>0.99999897354096445</v>
      </c>
      <c r="Z120">
        <f t="shared" si="47"/>
        <v>161.56672632770028</v>
      </c>
      <c r="AA120">
        <f t="shared" si="48"/>
        <v>64.325056774168502</v>
      </c>
      <c r="AB120">
        <f t="shared" si="49"/>
        <v>25.425884225332261</v>
      </c>
      <c r="AC120">
        <f t="shared" si="42"/>
        <v>9.8596502058845896</v>
      </c>
      <c r="AD120">
        <f t="shared" si="43"/>
        <v>3.6145090329371152</v>
      </c>
      <c r="AE120">
        <f t="shared" si="44"/>
        <v>3.6145090329371152</v>
      </c>
      <c r="AF120">
        <f t="shared" si="45"/>
        <v>3.6145090329371152</v>
      </c>
    </row>
    <row r="121" spans="1:32" x14ac:dyDescent="0.3">
      <c r="A121">
        <v>6</v>
      </c>
      <c r="B121">
        <v>3</v>
      </c>
      <c r="C121" s="2">
        <f t="shared" si="46"/>
        <v>1.3676310000000003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0"/>
        <v>0.8573388203017831</v>
      </c>
      <c r="S121">
        <f t="shared" si="51"/>
        <v>0.24909769531018167</v>
      </c>
      <c r="T121">
        <f t="shared" si="52"/>
        <v>0.51290722283260681</v>
      </c>
      <c r="U121">
        <f t="shared" si="53"/>
        <v>0.83765541373243146</v>
      </c>
      <c r="V121">
        <f t="shared" si="54"/>
        <v>0.99067803199858695</v>
      </c>
      <c r="W121">
        <f t="shared" si="55"/>
        <v>0.99999671727623252</v>
      </c>
      <c r="X121">
        <f t="shared" si="56"/>
        <v>0.99999671727623252</v>
      </c>
      <c r="Y121">
        <f t="shared" si="57"/>
        <v>0.99999671727623252</v>
      </c>
      <c r="Z121">
        <f t="shared" si="47"/>
        <v>174.53218380118324</v>
      </c>
      <c r="AA121">
        <f t="shared" si="48"/>
        <v>69.511361756087055</v>
      </c>
      <c r="AB121">
        <f t="shared" si="49"/>
        <v>27.500719039866869</v>
      </c>
      <c r="AC121">
        <f t="shared" si="42"/>
        <v>10.690419274918613</v>
      </c>
      <c r="AD121">
        <f t="shared" si="43"/>
        <v>3.9493170219378722</v>
      </c>
      <c r="AE121">
        <f t="shared" si="44"/>
        <v>3.9493170219378722</v>
      </c>
      <c r="AF121">
        <f t="shared" si="45"/>
        <v>3.9493170219378722</v>
      </c>
    </row>
    <row r="122" spans="1:32" x14ac:dyDescent="0.3">
      <c r="A122">
        <v>6</v>
      </c>
      <c r="B122">
        <v>4</v>
      </c>
      <c r="C122" s="2">
        <f t="shared" si="46"/>
        <v>1.5180704100000004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0"/>
        <v>0.79383224102016947</v>
      </c>
      <c r="S122">
        <f t="shared" si="51"/>
        <v>0.23294948624241563</v>
      </c>
      <c r="T122">
        <f t="shared" si="52"/>
        <v>0.48606722872690744</v>
      </c>
      <c r="U122">
        <f t="shared" si="53"/>
        <v>0.81382615765742339</v>
      </c>
      <c r="V122">
        <f t="shared" si="54"/>
        <v>0.98661552513015194</v>
      </c>
      <c r="W122">
        <f t="shared" si="55"/>
        <v>0.99999059223650832</v>
      </c>
      <c r="X122">
        <f t="shared" si="56"/>
        <v>0.99999059223650832</v>
      </c>
      <c r="Y122">
        <f t="shared" si="57"/>
        <v>0.99999059223650832</v>
      </c>
      <c r="Z122">
        <f t="shared" si="47"/>
        <v>188.53486899383637</v>
      </c>
      <c r="AA122">
        <f t="shared" si="48"/>
        <v>75.112548649101811</v>
      </c>
      <c r="AB122">
        <f t="shared" si="49"/>
        <v>29.741482532957058</v>
      </c>
      <c r="AC122">
        <f t="shared" si="42"/>
        <v>11.587491570331792</v>
      </c>
      <c r="AD122">
        <f t="shared" si="43"/>
        <v>4.3104069380142827</v>
      </c>
      <c r="AE122">
        <f t="shared" si="44"/>
        <v>4.3104069380142827</v>
      </c>
      <c r="AF122">
        <f t="shared" si="45"/>
        <v>4.3104069380142827</v>
      </c>
    </row>
    <row r="123" spans="1:32" x14ac:dyDescent="0.3">
      <c r="A123">
        <v>6</v>
      </c>
      <c r="B123">
        <v>5</v>
      </c>
      <c r="C123" s="2">
        <f t="shared" si="46"/>
        <v>1.6850581551000006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0"/>
        <v>0.66152686751680789</v>
      </c>
      <c r="S123">
        <f t="shared" si="51"/>
        <v>0.1982066598910639</v>
      </c>
      <c r="T123">
        <f t="shared" si="52"/>
        <v>0.42541185579533358</v>
      </c>
      <c r="U123">
        <f t="shared" si="53"/>
        <v>0.7526475252749768</v>
      </c>
      <c r="V123">
        <f t="shared" si="54"/>
        <v>0.97179834273124521</v>
      </c>
      <c r="W123">
        <f t="shared" si="55"/>
        <v>0.99992125042019242</v>
      </c>
      <c r="X123">
        <f t="shared" si="56"/>
        <v>0.99992125042019242</v>
      </c>
      <c r="Y123">
        <f t="shared" si="57"/>
        <v>0.99992125042019242</v>
      </c>
      <c r="Z123">
        <f t="shared" si="47"/>
        <v>226.34208613926219</v>
      </c>
      <c r="AA123">
        <f t="shared" si="48"/>
        <v>90.235670109129842</v>
      </c>
      <c r="AB123">
        <f t="shared" si="49"/>
        <v>35.79132984845063</v>
      </c>
      <c r="AC123">
        <f t="shared" si="42"/>
        <v>14.009008867751312</v>
      </c>
      <c r="AD123">
        <f t="shared" si="43"/>
        <v>5.2835660104945772</v>
      </c>
      <c r="AE123">
        <f t="shared" si="44"/>
        <v>5.2835660104945772</v>
      </c>
      <c r="AF123">
        <f t="shared" si="45"/>
        <v>5.2835660104945772</v>
      </c>
    </row>
    <row r="124" spans="1:32" x14ac:dyDescent="0.3">
      <c r="A124">
        <v>6</v>
      </c>
      <c r="B124">
        <v>6</v>
      </c>
      <c r="C124" s="2">
        <f t="shared" si="46"/>
        <v>1.8704145521610007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0"/>
        <v>0.61252487733037764</v>
      </c>
      <c r="S124">
        <f t="shared" si="51"/>
        <v>0.18495144068770342</v>
      </c>
      <c r="T124">
        <f t="shared" si="52"/>
        <v>0.40121096873902184</v>
      </c>
      <c r="U124">
        <f t="shared" si="53"/>
        <v>0.72531072290032994</v>
      </c>
      <c r="V124">
        <f t="shared" si="54"/>
        <v>0.96293706721144745</v>
      </c>
      <c r="W124">
        <f t="shared" si="55"/>
        <v>0.99983083897722935</v>
      </c>
      <c r="X124">
        <f t="shared" si="56"/>
        <v>0.99983083897722935</v>
      </c>
      <c r="Y124">
        <f t="shared" si="57"/>
        <v>0.99983083897722935</v>
      </c>
      <c r="Z124">
        <f t="shared" si="47"/>
        <v>244.48953820321441</v>
      </c>
      <c r="AA124">
        <f t="shared" si="48"/>
        <v>97.49473767674894</v>
      </c>
      <c r="AB124">
        <f t="shared" si="49"/>
        <v>38.695177673658279</v>
      </c>
      <c r="AC124">
        <f t="shared" si="42"/>
        <v>15.17112606669763</v>
      </c>
      <c r="AD124">
        <f t="shared" si="43"/>
        <v>5.750047253820723</v>
      </c>
      <c r="AE124">
        <f t="shared" si="44"/>
        <v>5.750047253820723</v>
      </c>
      <c r="AF124">
        <f t="shared" si="45"/>
        <v>5.750047253820723</v>
      </c>
    </row>
    <row r="125" spans="1:32" x14ac:dyDescent="0.3">
      <c r="A125">
        <v>6</v>
      </c>
      <c r="B125">
        <v>7</v>
      </c>
      <c r="C125" s="2">
        <f t="shared" si="46"/>
        <v>2.0761601528987108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0"/>
        <v>0.56715266419479404</v>
      </c>
      <c r="S125">
        <f t="shared" si="51"/>
        <v>0.17248674748250425</v>
      </c>
      <c r="T125">
        <f t="shared" si="52"/>
        <v>0.37791369264995112</v>
      </c>
      <c r="U125">
        <f t="shared" si="53"/>
        <v>0.6973714026243254</v>
      </c>
      <c r="V125">
        <f t="shared" si="54"/>
        <v>0.95233059736071357</v>
      </c>
      <c r="W125">
        <f t="shared" si="55"/>
        <v>0.99966014523833491</v>
      </c>
      <c r="X125">
        <f t="shared" si="56"/>
        <v>0.99966014523833491</v>
      </c>
      <c r="Y125">
        <f t="shared" si="57"/>
        <v>0.99966014523833491</v>
      </c>
      <c r="Z125">
        <f t="shared" si="47"/>
        <v>264.08878010450962</v>
      </c>
      <c r="AA125">
        <f t="shared" si="48"/>
        <v>105.33451468303706</v>
      </c>
      <c r="AB125">
        <f t="shared" si="49"/>
        <v>41.831292461893817</v>
      </c>
      <c r="AC125">
        <f t="shared" si="42"/>
        <v>16.426104142903039</v>
      </c>
      <c r="AD125">
        <f t="shared" si="43"/>
        <v>6.2535280152469372</v>
      </c>
      <c r="AE125">
        <f t="shared" si="44"/>
        <v>6.2535280152469372</v>
      </c>
      <c r="AF125">
        <f t="shared" si="45"/>
        <v>6.2535280152469372</v>
      </c>
    </row>
    <row r="126" spans="1:32" x14ac:dyDescent="0.3">
      <c r="A126">
        <v>6</v>
      </c>
      <c r="B126">
        <v>8</v>
      </c>
      <c r="C126" s="2">
        <f t="shared" si="46"/>
        <v>2.3045377697175691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0"/>
        <v>0.52514135573592036</v>
      </c>
      <c r="S126">
        <f t="shared" si="51"/>
        <v>0.16077890783183635</v>
      </c>
      <c r="T126">
        <f t="shared" si="52"/>
        <v>0.35555143398285494</v>
      </c>
      <c r="U126">
        <f t="shared" si="53"/>
        <v>0.66902932000230586</v>
      </c>
      <c r="V126">
        <f t="shared" si="54"/>
        <v>0.93988883499380504</v>
      </c>
      <c r="W126">
        <f t="shared" si="55"/>
        <v>0.99935713146711214</v>
      </c>
      <c r="X126">
        <f t="shared" si="56"/>
        <v>0.99935713146711214</v>
      </c>
      <c r="Y126">
        <f t="shared" si="57"/>
        <v>0.99935713146711214</v>
      </c>
      <c r="Z126">
        <f t="shared" si="47"/>
        <v>285.25595550153179</v>
      </c>
      <c r="AA126">
        <f t="shared" si="48"/>
        <v>113.80145908276268</v>
      </c>
      <c r="AB126">
        <f t="shared" si="49"/>
        <v>45.21825870710763</v>
      </c>
      <c r="AC126">
        <f t="shared" si="42"/>
        <v>17.781380760847213</v>
      </c>
      <c r="AD126">
        <f t="shared" si="43"/>
        <v>6.7969980193215278</v>
      </c>
      <c r="AE126">
        <f t="shared" si="44"/>
        <v>6.7969980193215278</v>
      </c>
      <c r="AF126">
        <f t="shared" si="45"/>
        <v>6.7969980193215278</v>
      </c>
    </row>
    <row r="127" spans="1:32" x14ac:dyDescent="0.3">
      <c r="A127">
        <v>6</v>
      </c>
      <c r="B127">
        <v>9</v>
      </c>
      <c r="C127" s="2">
        <f t="shared" si="46"/>
        <v>2.558036924386502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0"/>
        <v>0.48624199605177809</v>
      </c>
      <c r="S127">
        <f t="shared" si="51"/>
        <v>0.14979366414966377</v>
      </c>
      <c r="T127">
        <f t="shared" si="52"/>
        <v>0.33414432082010592</v>
      </c>
      <c r="U127">
        <f t="shared" si="53"/>
        <v>0.64047661107156628</v>
      </c>
      <c r="V127">
        <f t="shared" si="54"/>
        <v>0.92556186265487073</v>
      </c>
      <c r="W127">
        <f t="shared" si="55"/>
        <v>0.99884830868511576</v>
      </c>
      <c r="X127">
        <f t="shared" si="56"/>
        <v>0.99884830868511576</v>
      </c>
      <c r="Y127">
        <f t="shared" si="57"/>
        <v>0.99884830868511576</v>
      </c>
      <c r="Z127">
        <f t="shared" si="47"/>
        <v>308.11649951003403</v>
      </c>
      <c r="AA127">
        <f t="shared" si="48"/>
        <v>122.94574537576555</v>
      </c>
      <c r="AB127">
        <f t="shared" si="49"/>
        <v>48.876147414267074</v>
      </c>
      <c r="AC127">
        <f t="shared" si="42"/>
        <v>19.244987830863611</v>
      </c>
      <c r="AD127">
        <f t="shared" si="43"/>
        <v>7.3836829153028312</v>
      </c>
      <c r="AE127">
        <f t="shared" si="44"/>
        <v>7.3836829153028312</v>
      </c>
      <c r="AF127">
        <f t="shared" si="45"/>
        <v>7.3836829153028312</v>
      </c>
    </row>
    <row r="128" spans="1:32" x14ac:dyDescent="0.3">
      <c r="A128">
        <v>6</v>
      </c>
      <c r="B128">
        <v>10</v>
      </c>
      <c r="C128" s="2">
        <f t="shared" si="46"/>
        <v>2.8394209860690176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0"/>
        <v>0.37403230465521392</v>
      </c>
      <c r="S128">
        <f t="shared" si="51"/>
        <v>0.11730988121705888</v>
      </c>
      <c r="T128">
        <f t="shared" si="52"/>
        <v>0.26841256718538231</v>
      </c>
      <c r="U128">
        <f t="shared" si="53"/>
        <v>0.54389862261737931</v>
      </c>
      <c r="V128">
        <f t="shared" si="54"/>
        <v>0.86278503436281473</v>
      </c>
      <c r="W128">
        <f t="shared" si="55"/>
        <v>0.99403459024697649</v>
      </c>
      <c r="X128">
        <f t="shared" si="56"/>
        <v>0.99403459024697649</v>
      </c>
      <c r="Y128">
        <f t="shared" si="57"/>
        <v>0.99403459024697649</v>
      </c>
      <c r="Z128">
        <f t="shared" ref="Z128:Z148" si="58">SQRT((1-D128)/D128^2)</f>
        <v>400.70166480795109</v>
      </c>
      <c r="AA128">
        <f t="shared" ref="AA128:AA148" si="59">SQRT((1-E128)/E128^2)</f>
        <v>159.98000935853088</v>
      </c>
      <c r="AB128">
        <f t="shared" ref="AB128:AB148" si="60">SQRT((1-F128)/F128^2)</f>
        <v>63.690353691339169</v>
      </c>
      <c r="AC128">
        <f t="shared" si="42"/>
        <v>25.171961159688241</v>
      </c>
      <c r="AD128">
        <f t="shared" si="43"/>
        <v>9.7579689596213353</v>
      </c>
      <c r="AE128">
        <f t="shared" si="44"/>
        <v>9.7579689596213353</v>
      </c>
      <c r="AF128">
        <f t="shared" si="45"/>
        <v>9.7579689596213353</v>
      </c>
    </row>
    <row r="129" spans="1:32" x14ac:dyDescent="0.3">
      <c r="A129">
        <v>6</v>
      </c>
      <c r="B129">
        <v>11</v>
      </c>
      <c r="C129" s="2">
        <f t="shared" si="46"/>
        <v>3.1517572945366097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0"/>
        <v>0.34632620801408692</v>
      </c>
      <c r="S129">
        <f t="shared" si="51"/>
        <v>0.10910379541277471</v>
      </c>
      <c r="T129">
        <f t="shared" si="52"/>
        <v>0.25122775624726457</v>
      </c>
      <c r="U129">
        <f t="shared" si="53"/>
        <v>0.51638418953624177</v>
      </c>
      <c r="V129">
        <f t="shared" si="54"/>
        <v>0.84060080796228265</v>
      </c>
      <c r="W129">
        <f t="shared" si="55"/>
        <v>0.99111918355054207</v>
      </c>
      <c r="X129">
        <f t="shared" si="56"/>
        <v>0.99111918355054207</v>
      </c>
      <c r="Y129">
        <f t="shared" si="57"/>
        <v>0.99111918355054207</v>
      </c>
      <c r="Z129">
        <f t="shared" si="58"/>
        <v>432.7978460831165</v>
      </c>
      <c r="AA129">
        <f t="shared" si="59"/>
        <v>172.81853066003441</v>
      </c>
      <c r="AB129">
        <f t="shared" si="60"/>
        <v>68.825885431052612</v>
      </c>
      <c r="AC129">
        <f t="shared" si="42"/>
        <v>27.22648990374493</v>
      </c>
      <c r="AD129">
        <f t="shared" si="43"/>
        <v>10.580624794619146</v>
      </c>
      <c r="AE129">
        <f t="shared" si="44"/>
        <v>10.580624794619146</v>
      </c>
      <c r="AF129">
        <f t="shared" si="45"/>
        <v>10.580624794619146</v>
      </c>
    </row>
    <row r="130" spans="1:32" x14ac:dyDescent="0.3">
      <c r="A130">
        <v>6</v>
      </c>
      <c r="B130">
        <v>12</v>
      </c>
      <c r="C130" s="2">
        <f t="shared" si="46"/>
        <v>3.498450596935637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1">IF(B130=0,0,
IF(B130=1,1,
R129/IF(B130=5,1.2,
IF(B130=10,1.3,
IF(B130=15,1.6,
IF(B130=20,1.7,
IF(B130=25,2,
IF(B130=30,3,
1.08))))))))</f>
        <v>0.32067241482785824</v>
      </c>
      <c r="S130">
        <f t="shared" ref="S130:S148" si="62">1-(1-D130)^S$1</f>
        <v>0.10143893324416275</v>
      </c>
      <c r="T130">
        <f t="shared" ref="T130:T148" si="63">1-(1-E130)^T$1</f>
        <v>0.23496353039437479</v>
      </c>
      <c r="U130">
        <f t="shared" ref="U130:U148" si="64">1-(1-F130)^U$1</f>
        <v>0.48946129108879255</v>
      </c>
      <c r="V130">
        <f t="shared" ref="V130:V148" si="65">1-(1-G130)^V$1</f>
        <v>0.81694726390564854</v>
      </c>
      <c r="W130">
        <f t="shared" ref="W130:W148" si="66">1-(1-H130)^W$1</f>
        <v>0.98719889333699928</v>
      </c>
      <c r="X130">
        <f t="shared" ref="X130:X148" si="67">1-(1-I130)^X$1</f>
        <v>0.98719889333699928</v>
      </c>
      <c r="Y130">
        <f t="shared" ref="Y130:Y148" si="68">1-(1-J130)^Y$1</f>
        <v>0.98719889333699928</v>
      </c>
      <c r="Z130">
        <f t="shared" si="58"/>
        <v>467.461718292081</v>
      </c>
      <c r="AA130">
        <f t="shared" si="59"/>
        <v>186.68412469839834</v>
      </c>
      <c r="AB130">
        <f t="shared" si="60"/>
        <v>74.372236995256202</v>
      </c>
      <c r="AC130">
        <f t="shared" ref="AC130:AC148" si="69">SQRT((1-G130)/G130^2)</f>
        <v>29.445322233895411</v>
      </c>
      <c r="AD130">
        <f t="shared" ref="AD130:AD148" si="70">SQRT((1-H130)/H130^2)</f>
        <v>11.468932998889491</v>
      </c>
      <c r="AE130">
        <f t="shared" ref="AE130:AE148" si="71">SQRT((1-I130)/I130^2)</f>
        <v>11.468932998889491</v>
      </c>
      <c r="AF130">
        <f t="shared" ref="AF130:AF148" si="72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3">IF(B131=0,1,C130*(1.09+MIN(4,A131)*0.005))</f>
        <v>3.8832801625985574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1"/>
        <v>0.29691890261838721</v>
      </c>
      <c r="S131">
        <f t="shared" si="62"/>
        <v>9.428423758418869E-2</v>
      </c>
      <c r="T131">
        <f t="shared" si="63"/>
        <v>0.21959565913227486</v>
      </c>
      <c r="U131">
        <f t="shared" si="64"/>
        <v>0.46322618054746145</v>
      </c>
      <c r="V131">
        <f t="shared" si="65"/>
        <v>0.79199808241665248</v>
      </c>
      <c r="W131">
        <f t="shared" si="66"/>
        <v>0.98208357606660879</v>
      </c>
      <c r="X131">
        <f t="shared" si="67"/>
        <v>0.98208357606660879</v>
      </c>
      <c r="Y131">
        <f t="shared" si="68"/>
        <v>0.98208357606660879</v>
      </c>
      <c r="Z131">
        <f t="shared" si="58"/>
        <v>504.89869697471141</v>
      </c>
      <c r="AA131">
        <f t="shared" si="59"/>
        <v>201.6589579621745</v>
      </c>
      <c r="AB131">
        <f t="shared" si="60"/>
        <v>80.362275686703256</v>
      </c>
      <c r="AC131">
        <f t="shared" si="69"/>
        <v>31.841607011842658</v>
      </c>
      <c r="AD131">
        <f t="shared" si="70"/>
        <v>12.428159242107688</v>
      </c>
      <c r="AE131">
        <f t="shared" si="71"/>
        <v>12.428159242107688</v>
      </c>
      <c r="AF131">
        <f t="shared" si="72"/>
        <v>12.428159242107688</v>
      </c>
    </row>
    <row r="132" spans="1:32" x14ac:dyDescent="0.3">
      <c r="A132">
        <v>6</v>
      </c>
      <c r="B132">
        <v>14</v>
      </c>
      <c r="C132" s="2">
        <f t="shared" si="73"/>
        <v>4.3104409804843993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1"/>
        <v>0.27492490983183998</v>
      </c>
      <c r="S132">
        <f t="shared" si="62"/>
        <v>8.760975761931844E-2</v>
      </c>
      <c r="T132">
        <f t="shared" si="63"/>
        <v>0.20509663713700554</v>
      </c>
      <c r="U132">
        <f t="shared" si="64"/>
        <v>0.43775901792908745</v>
      </c>
      <c r="V132">
        <f t="shared" si="65"/>
        <v>0.76594287395381921</v>
      </c>
      <c r="W132">
        <f t="shared" si="66"/>
        <v>0.97558985850330704</v>
      </c>
      <c r="X132">
        <f t="shared" si="67"/>
        <v>0.97558985850330704</v>
      </c>
      <c r="Y132">
        <f t="shared" si="68"/>
        <v>0.97558985850330704</v>
      </c>
      <c r="Z132">
        <f t="shared" si="58"/>
        <v>545.33063089430038</v>
      </c>
      <c r="AA132">
        <f t="shared" si="59"/>
        <v>217.83177020862911</v>
      </c>
      <c r="AB132">
        <f t="shared" si="60"/>
        <v>86.831498060238204</v>
      </c>
      <c r="AC132">
        <f t="shared" si="69"/>
        <v>34.429544635868851</v>
      </c>
      <c r="AD132">
        <f t="shared" si="70"/>
        <v>13.463989193474202</v>
      </c>
      <c r="AE132">
        <f t="shared" si="71"/>
        <v>13.463989193474202</v>
      </c>
      <c r="AF132">
        <f t="shared" si="72"/>
        <v>13.463989193474202</v>
      </c>
    </row>
    <row r="133" spans="1:32" x14ac:dyDescent="0.3">
      <c r="A133">
        <v>6</v>
      </c>
      <c r="B133">
        <v>15</v>
      </c>
      <c r="C133" s="2">
        <f t="shared" si="73"/>
        <v>4.7845894883376836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1"/>
        <v>0.17182806864489997</v>
      </c>
      <c r="S133">
        <f t="shared" si="62"/>
        <v>5.5675074163236471E-2</v>
      </c>
      <c r="T133">
        <f t="shared" si="63"/>
        <v>0.13353682951909851</v>
      </c>
      <c r="U133">
        <f t="shared" si="64"/>
        <v>0.30170427097397468</v>
      </c>
      <c r="V133">
        <f t="shared" si="65"/>
        <v>0.59451213777897172</v>
      </c>
      <c r="W133">
        <f t="shared" si="66"/>
        <v>0.89852791264171261</v>
      </c>
      <c r="X133">
        <f t="shared" si="67"/>
        <v>0.89852791264171261</v>
      </c>
      <c r="Y133">
        <f t="shared" si="68"/>
        <v>0.89852791264171261</v>
      </c>
      <c r="Z133">
        <f t="shared" si="58"/>
        <v>872.82923296836384</v>
      </c>
      <c r="AA133">
        <f t="shared" si="59"/>
        <v>348.83139213319004</v>
      </c>
      <c r="AB133">
        <f t="shared" si="60"/>
        <v>139.23180240842731</v>
      </c>
      <c r="AC133">
        <f t="shared" si="69"/>
        <v>55.39082343004619</v>
      </c>
      <c r="AD133">
        <f t="shared" si="70"/>
        <v>21.851512350938815</v>
      </c>
      <c r="AE133">
        <f t="shared" si="71"/>
        <v>21.851512350938815</v>
      </c>
      <c r="AF133">
        <f t="shared" si="72"/>
        <v>21.851512350938815</v>
      </c>
    </row>
    <row r="134" spans="1:32" x14ac:dyDescent="0.3">
      <c r="A134">
        <v>6</v>
      </c>
      <c r="B134">
        <v>16</v>
      </c>
      <c r="C134" s="2">
        <f t="shared" si="73"/>
        <v>5.3108943320548292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1"/>
        <v>0.15910006356009254</v>
      </c>
      <c r="S134">
        <f t="shared" si="62"/>
        <v>5.1657341872527351E-2</v>
      </c>
      <c r="T134">
        <f t="shared" si="63"/>
        <v>0.12427583201194725</v>
      </c>
      <c r="U134">
        <f t="shared" si="64"/>
        <v>0.2828161254010324</v>
      </c>
      <c r="V134">
        <f t="shared" si="65"/>
        <v>0.56622902441035805</v>
      </c>
      <c r="W134">
        <f t="shared" si="66"/>
        <v>0.87934918351055014</v>
      </c>
      <c r="X134">
        <f t="shared" si="67"/>
        <v>0.87934918351055014</v>
      </c>
      <c r="Y134">
        <f t="shared" si="68"/>
        <v>0.87934918351055014</v>
      </c>
      <c r="Z134">
        <f t="shared" si="58"/>
        <v>942.69559367678289</v>
      </c>
      <c r="AA134">
        <f t="shared" si="59"/>
        <v>376.77795874986299</v>
      </c>
      <c r="AB134">
        <f t="shared" si="60"/>
        <v>150.41048514725205</v>
      </c>
      <c r="AC134">
        <f t="shared" si="69"/>
        <v>59.862438397279696</v>
      </c>
      <c r="AD134">
        <f t="shared" si="70"/>
        <v>23.640523652899681</v>
      </c>
      <c r="AE134">
        <f t="shared" si="71"/>
        <v>23.640523652899681</v>
      </c>
      <c r="AF134">
        <f t="shared" si="72"/>
        <v>23.640523652899681</v>
      </c>
    </row>
    <row r="135" spans="1:32" x14ac:dyDescent="0.3">
      <c r="A135">
        <v>6</v>
      </c>
      <c r="B135">
        <v>17</v>
      </c>
      <c r="C135" s="2">
        <f t="shared" si="73"/>
        <v>5.8950927085808607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1"/>
        <v>0.14731487366675233</v>
      </c>
      <c r="S135">
        <f t="shared" si="62"/>
        <v>4.7922285532148945E-2</v>
      </c>
      <c r="T135">
        <f t="shared" si="63"/>
        <v>0.1156143823514757</v>
      </c>
      <c r="U135">
        <f t="shared" si="64"/>
        <v>0.26488119865818227</v>
      </c>
      <c r="V135">
        <f t="shared" si="65"/>
        <v>0.53832232708971284</v>
      </c>
      <c r="W135">
        <f t="shared" si="66"/>
        <v>0.85844883928416615</v>
      </c>
      <c r="X135">
        <f t="shared" si="67"/>
        <v>0.85844883928416615</v>
      </c>
      <c r="Y135">
        <f t="shared" si="68"/>
        <v>0.85844883928416615</v>
      </c>
      <c r="Z135">
        <f t="shared" si="58"/>
        <v>1018.1512616057363</v>
      </c>
      <c r="AA135">
        <f t="shared" si="59"/>
        <v>406.96024659571594</v>
      </c>
      <c r="AB135">
        <f t="shared" si="60"/>
        <v>162.48345219307447</v>
      </c>
      <c r="AC135">
        <f t="shared" si="69"/>
        <v>64.691756388991109</v>
      </c>
      <c r="AD135">
        <f t="shared" si="70"/>
        <v>25.572587860573996</v>
      </c>
      <c r="AE135">
        <f t="shared" si="71"/>
        <v>25.572587860573996</v>
      </c>
      <c r="AF135">
        <f t="shared" si="72"/>
        <v>25.572587860573996</v>
      </c>
    </row>
    <row r="136" spans="1:32" x14ac:dyDescent="0.3">
      <c r="A136">
        <v>6</v>
      </c>
      <c r="B136">
        <v>18</v>
      </c>
      <c r="C136" s="2">
        <f t="shared" si="73"/>
        <v>6.5435529065247557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1"/>
        <v>0.13640266080254845</v>
      </c>
      <c r="S136">
        <f t="shared" si="62"/>
        <v>4.4451048164407037E-2</v>
      </c>
      <c r="T136">
        <f t="shared" si="63"/>
        <v>0.10751969799339656</v>
      </c>
      <c r="U136">
        <f t="shared" si="64"/>
        <v>0.24788330619993915</v>
      </c>
      <c r="V136">
        <f t="shared" si="65"/>
        <v>0.51091834053376839</v>
      </c>
      <c r="W136">
        <f t="shared" si="66"/>
        <v>0.83595611749448784</v>
      </c>
      <c r="X136">
        <f t="shared" si="67"/>
        <v>0.83595611749448784</v>
      </c>
      <c r="Y136">
        <f t="shared" si="68"/>
        <v>0.83595611749448784</v>
      </c>
      <c r="Z136">
        <f t="shared" si="58"/>
        <v>1099.6433814542418</v>
      </c>
      <c r="AA136">
        <f t="shared" si="59"/>
        <v>439.55711367392115</v>
      </c>
      <c r="AB136">
        <f t="shared" si="60"/>
        <v>175.52224706140109</v>
      </c>
      <c r="AC136">
        <f t="shared" si="69"/>
        <v>69.907395631252555</v>
      </c>
      <c r="AD136">
        <f t="shared" si="70"/>
        <v>27.659154545031871</v>
      </c>
      <c r="AE136">
        <f t="shared" si="71"/>
        <v>27.659154545031871</v>
      </c>
      <c r="AF136">
        <f t="shared" si="72"/>
        <v>27.659154545031871</v>
      </c>
    </row>
    <row r="137" spans="1:32" x14ac:dyDescent="0.3">
      <c r="A137">
        <v>6</v>
      </c>
      <c r="B137">
        <v>19</v>
      </c>
      <c r="C137" s="2">
        <f t="shared" si="73"/>
        <v>7.2633437262424794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1"/>
        <v>0.12629876000235968</v>
      </c>
      <c r="S137">
        <f t="shared" si="62"/>
        <v>4.1225882448122753E-2</v>
      </c>
      <c r="T137">
        <f t="shared" si="63"/>
        <v>9.9959906120793418E-2</v>
      </c>
      <c r="U137">
        <f t="shared" si="64"/>
        <v>0.23180142723133601</v>
      </c>
      <c r="V137">
        <f t="shared" si="65"/>
        <v>0.48412657110787949</v>
      </c>
      <c r="W137">
        <f t="shared" si="66"/>
        <v>0.81202742529080751</v>
      </c>
      <c r="X137">
        <f t="shared" si="67"/>
        <v>0.81202742529080751</v>
      </c>
      <c r="Y137">
        <f t="shared" si="68"/>
        <v>0.81202742529080751</v>
      </c>
      <c r="Z137">
        <f t="shared" si="58"/>
        <v>1187.6548694882215</v>
      </c>
      <c r="AA137">
        <f t="shared" si="59"/>
        <v>474.76172660516397</v>
      </c>
      <c r="AB137">
        <f t="shared" si="60"/>
        <v>189.60413669085338</v>
      </c>
      <c r="AC137">
        <f t="shared" si="69"/>
        <v>75.540263654659597</v>
      </c>
      <c r="AD137">
        <f t="shared" si="70"/>
        <v>29.912588802551134</v>
      </c>
      <c r="AE137">
        <f t="shared" si="71"/>
        <v>29.912588802551134</v>
      </c>
      <c r="AF137">
        <f t="shared" si="72"/>
        <v>29.912588802551134</v>
      </c>
    </row>
    <row r="138" spans="1:32" x14ac:dyDescent="0.3">
      <c r="A138">
        <v>6</v>
      </c>
      <c r="B138">
        <v>20</v>
      </c>
      <c r="C138" s="2">
        <f t="shared" si="73"/>
        <v>8.0623115361291529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1"/>
        <v>7.4293388236682162E-2</v>
      </c>
      <c r="S138">
        <f t="shared" si="62"/>
        <v>2.4456256916380092E-2</v>
      </c>
      <c r="T138">
        <f t="shared" si="63"/>
        <v>6.004539826862787E-2</v>
      </c>
      <c r="U138">
        <f t="shared" si="64"/>
        <v>0.14354481465784852</v>
      </c>
      <c r="V138">
        <f t="shared" si="65"/>
        <v>0.32178256783475512</v>
      </c>
      <c r="W138">
        <f t="shared" si="66"/>
        <v>0.6233471533248911</v>
      </c>
      <c r="X138">
        <f t="shared" si="67"/>
        <v>0.6233471533248911</v>
      </c>
      <c r="Y138">
        <f t="shared" si="68"/>
        <v>0.6233471533248911</v>
      </c>
      <c r="Z138">
        <f t="shared" si="58"/>
        <v>2019.363395153307</v>
      </c>
      <c r="AA138">
        <f t="shared" si="59"/>
        <v>807.44522801235371</v>
      </c>
      <c r="AB138">
        <f t="shared" si="60"/>
        <v>322.6777657455039</v>
      </c>
      <c r="AC138">
        <f t="shared" si="69"/>
        <v>128.77029053431065</v>
      </c>
      <c r="AD138">
        <f t="shared" si="70"/>
        <v>51.206063441609857</v>
      </c>
      <c r="AE138">
        <f t="shared" si="71"/>
        <v>51.206063441609857</v>
      </c>
      <c r="AF138">
        <f t="shared" si="72"/>
        <v>51.206063441609857</v>
      </c>
    </row>
    <row r="139" spans="1:32" x14ac:dyDescent="0.3">
      <c r="A139">
        <v>6</v>
      </c>
      <c r="B139">
        <v>21</v>
      </c>
      <c r="C139" s="2">
        <f t="shared" si="73"/>
        <v>8.9491658051033607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1"/>
        <v>6.8790174293224218E-2</v>
      </c>
      <c r="S139">
        <f t="shared" si="62"/>
        <v>2.2664964487980499E-2</v>
      </c>
      <c r="T139">
        <f t="shared" si="63"/>
        <v>5.5721494350957967E-2</v>
      </c>
      <c r="U139">
        <f t="shared" si="64"/>
        <v>0.13364349091075722</v>
      </c>
      <c r="V139">
        <f t="shared" si="65"/>
        <v>0.30192008077713572</v>
      </c>
      <c r="W139">
        <f t="shared" si="66"/>
        <v>0.59482878116799753</v>
      </c>
      <c r="X139">
        <f t="shared" si="67"/>
        <v>0.59482878116799753</v>
      </c>
      <c r="Y139">
        <f t="shared" si="68"/>
        <v>0.59482878116799753</v>
      </c>
      <c r="Z139">
        <f t="shared" si="58"/>
        <v>2180.9524763039158</v>
      </c>
      <c r="AA139">
        <f t="shared" si="59"/>
        <v>872.08087011201019</v>
      </c>
      <c r="AB139">
        <f t="shared" si="60"/>
        <v>348.53204673203862</v>
      </c>
      <c r="AC139">
        <f t="shared" si="69"/>
        <v>139.11206359832667</v>
      </c>
      <c r="AD139">
        <f t="shared" si="70"/>
        <v>55.342926262144871</v>
      </c>
      <c r="AE139">
        <f t="shared" si="71"/>
        <v>55.342926262144871</v>
      </c>
      <c r="AF139">
        <f t="shared" si="72"/>
        <v>55.342926262144871</v>
      </c>
    </row>
    <row r="140" spans="1:32" x14ac:dyDescent="0.3">
      <c r="A140">
        <v>6</v>
      </c>
      <c r="B140">
        <v>22</v>
      </c>
      <c r="C140" s="2">
        <f t="shared" si="73"/>
        <v>9.9335740436647306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1"/>
        <v>6.3694605827059464E-2</v>
      </c>
      <c r="S140">
        <f t="shared" si="62"/>
        <v>2.1003486542905625E-2</v>
      </c>
      <c r="T140">
        <f t="shared" si="63"/>
        <v>5.1700502809993276E-2</v>
      </c>
      <c r="U140">
        <f t="shared" si="64"/>
        <v>0.12437562736509478</v>
      </c>
      <c r="V140">
        <f t="shared" si="65"/>
        <v>0.28302124710974219</v>
      </c>
      <c r="W140">
        <f t="shared" si="66"/>
        <v>0.56654224922994922</v>
      </c>
      <c r="X140">
        <f t="shared" si="67"/>
        <v>0.56654224922994922</v>
      </c>
      <c r="Y140">
        <f t="shared" si="68"/>
        <v>0.56654224922994922</v>
      </c>
      <c r="Z140">
        <f t="shared" si="58"/>
        <v>2355.4686832397942</v>
      </c>
      <c r="AA140">
        <f t="shared" si="59"/>
        <v>941.88736181086517</v>
      </c>
      <c r="AB140">
        <f t="shared" si="60"/>
        <v>376.45466576409899</v>
      </c>
      <c r="AC140">
        <f t="shared" si="69"/>
        <v>150.28116735178531</v>
      </c>
      <c r="AD140">
        <f t="shared" si="70"/>
        <v>59.810709759279412</v>
      </c>
      <c r="AE140">
        <f t="shared" si="71"/>
        <v>59.810709759279412</v>
      </c>
      <c r="AF140">
        <f t="shared" si="72"/>
        <v>59.810709759279412</v>
      </c>
    </row>
    <row r="141" spans="1:32" x14ac:dyDescent="0.3">
      <c r="A141">
        <v>6</v>
      </c>
      <c r="B141">
        <v>23</v>
      </c>
      <c r="C141" s="2">
        <f t="shared" si="73"/>
        <v>11.026267188467852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1"/>
        <v>5.897648687690691E-2</v>
      </c>
      <c r="S141">
        <f t="shared" si="62"/>
        <v>1.946261315079334E-2</v>
      </c>
      <c r="T141">
        <f t="shared" si="63"/>
        <v>4.796240367336535E-2</v>
      </c>
      <c r="U141">
        <f t="shared" si="64"/>
        <v>0.11570768139979637</v>
      </c>
      <c r="V141">
        <f t="shared" si="65"/>
        <v>0.26507578165186452</v>
      </c>
      <c r="W141">
        <f t="shared" si="66"/>
        <v>0.53863063224761865</v>
      </c>
      <c r="X141">
        <f t="shared" si="67"/>
        <v>0.53863063224761865</v>
      </c>
      <c r="Y141">
        <f t="shared" si="68"/>
        <v>0.53863063224761865</v>
      </c>
      <c r="Z141">
        <f t="shared" si="58"/>
        <v>2543.9461860761526</v>
      </c>
      <c r="AA141">
        <f t="shared" si="59"/>
        <v>1017.2783712080845</v>
      </c>
      <c r="AB141">
        <f t="shared" si="60"/>
        <v>406.61109021503989</v>
      </c>
      <c r="AC141">
        <f t="shared" si="69"/>
        <v>162.34378908447957</v>
      </c>
      <c r="AD141">
        <f t="shared" si="70"/>
        <v>64.635889740268098</v>
      </c>
      <c r="AE141">
        <f t="shared" si="71"/>
        <v>64.635889740268098</v>
      </c>
      <c r="AF141">
        <f t="shared" si="72"/>
        <v>64.635889740268098</v>
      </c>
    </row>
    <row r="142" spans="1:32" x14ac:dyDescent="0.3">
      <c r="A142">
        <v>6</v>
      </c>
      <c r="B142">
        <v>24</v>
      </c>
      <c r="C142" s="2">
        <f t="shared" si="73"/>
        <v>12.239156579199317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1"/>
        <v>5.4607858219358249E-2</v>
      </c>
      <c r="S142">
        <f t="shared" si="62"/>
        <v>1.8033759509693104E-2</v>
      </c>
      <c r="T142">
        <f t="shared" si="63"/>
        <v>4.4488327369396452E-2</v>
      </c>
      <c r="U142">
        <f t="shared" si="64"/>
        <v>0.10760686115085916</v>
      </c>
      <c r="V142">
        <f t="shared" si="65"/>
        <v>0.24806755915674372</v>
      </c>
      <c r="W142">
        <f t="shared" si="66"/>
        <v>0.51122041176830224</v>
      </c>
      <c r="X142">
        <f t="shared" si="67"/>
        <v>0.51122041176830224</v>
      </c>
      <c r="Y142">
        <f t="shared" si="68"/>
        <v>0.51122041176830224</v>
      </c>
      <c r="Z142">
        <f t="shared" si="58"/>
        <v>2747.5018885335312</v>
      </c>
      <c r="AA142">
        <f t="shared" si="59"/>
        <v>1098.7006598410162</v>
      </c>
      <c r="AB142">
        <f t="shared" si="60"/>
        <v>439.18002482347327</v>
      </c>
      <c r="AC142">
        <f t="shared" si="69"/>
        <v>175.37141100636882</v>
      </c>
      <c r="AD142">
        <f t="shared" si="70"/>
        <v>69.847059909717487</v>
      </c>
      <c r="AE142">
        <f t="shared" si="71"/>
        <v>69.847059909717487</v>
      </c>
      <c r="AF142">
        <f t="shared" si="72"/>
        <v>69.847059909717487</v>
      </c>
    </row>
    <row r="143" spans="1:32" x14ac:dyDescent="0.3">
      <c r="A143">
        <v>6</v>
      </c>
      <c r="B143">
        <v>25</v>
      </c>
      <c r="C143" s="2">
        <f t="shared" si="73"/>
        <v>13.585463802911244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1"/>
        <v>2.7303929109679125E-2</v>
      </c>
      <c r="S143">
        <f t="shared" si="62"/>
        <v>9.057082103522851E-3</v>
      </c>
      <c r="T143">
        <f t="shared" si="63"/>
        <v>2.2492165233378825E-2</v>
      </c>
      <c r="U143">
        <f t="shared" si="64"/>
        <v>5.5303766071326366E-2</v>
      </c>
      <c r="V143">
        <f t="shared" si="65"/>
        <v>0.13268338289531678</v>
      </c>
      <c r="W143">
        <f t="shared" si="66"/>
        <v>0.29997606113703879</v>
      </c>
      <c r="X143">
        <f t="shared" si="67"/>
        <v>0.29997606113703879</v>
      </c>
      <c r="Y143">
        <f t="shared" si="68"/>
        <v>0.29997606113703879</v>
      </c>
      <c r="Z143">
        <f t="shared" si="58"/>
        <v>5495.5038453129428</v>
      </c>
      <c r="AA143">
        <f t="shared" si="59"/>
        <v>2197.9014903510938</v>
      </c>
      <c r="AB143">
        <f t="shared" si="60"/>
        <v>878.8604766597914</v>
      </c>
      <c r="AC143">
        <f t="shared" si="69"/>
        <v>351.24389167786921</v>
      </c>
      <c r="AD143">
        <f t="shared" si="70"/>
        <v>140.19680742138519</v>
      </c>
      <c r="AE143">
        <f t="shared" si="71"/>
        <v>140.19680742138519</v>
      </c>
      <c r="AF143">
        <f t="shared" si="72"/>
        <v>140.19680742138519</v>
      </c>
    </row>
    <row r="144" spans="1:32" x14ac:dyDescent="0.3">
      <c r="A144">
        <v>6</v>
      </c>
      <c r="B144">
        <v>26</v>
      </c>
      <c r="C144" s="2">
        <f t="shared" si="73"/>
        <v>15.079864821231482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1"/>
        <v>2.5281415842295485E-2</v>
      </c>
      <c r="S144">
        <f t="shared" si="62"/>
        <v>8.3889531204041079E-3</v>
      </c>
      <c r="T144">
        <f t="shared" si="63"/>
        <v>2.084322170628583E-2</v>
      </c>
      <c r="U144">
        <f t="shared" si="64"/>
        <v>5.1312109580950227E-2</v>
      </c>
      <c r="V144">
        <f t="shared" si="65"/>
        <v>0.12347735589588404</v>
      </c>
      <c r="W144">
        <f t="shared" si="66"/>
        <v>0.28117367302441421</v>
      </c>
      <c r="X144">
        <f t="shared" si="67"/>
        <v>0.28117367302441421</v>
      </c>
      <c r="Y144">
        <f t="shared" si="68"/>
        <v>0.28117367302441421</v>
      </c>
      <c r="Z144">
        <f t="shared" si="58"/>
        <v>5935.1841564426677</v>
      </c>
      <c r="AA144">
        <f t="shared" si="59"/>
        <v>2373.7736183426359</v>
      </c>
      <c r="AB144">
        <f t="shared" si="60"/>
        <v>949.2093367120226</v>
      </c>
      <c r="AC144">
        <f t="shared" si="69"/>
        <v>379.38345787842195</v>
      </c>
      <c r="AD144">
        <f t="shared" si="70"/>
        <v>151.45268960609346</v>
      </c>
      <c r="AE144">
        <f t="shared" si="71"/>
        <v>151.45268960609346</v>
      </c>
      <c r="AF144">
        <f t="shared" si="72"/>
        <v>151.45268960609346</v>
      </c>
    </row>
    <row r="145" spans="1:32" x14ac:dyDescent="0.3">
      <c r="A145">
        <v>6</v>
      </c>
      <c r="B145">
        <v>27</v>
      </c>
      <c r="C145" s="2">
        <f t="shared" si="73"/>
        <v>16.738649951566945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1"/>
        <v>2.3408718372495817E-2</v>
      </c>
      <c r="S145">
        <f t="shared" si="62"/>
        <v>7.7699215585654846E-3</v>
      </c>
      <c r="T145">
        <f t="shared" si="63"/>
        <v>1.9313991780768536E-2</v>
      </c>
      <c r="U145">
        <f t="shared" si="64"/>
        <v>4.7601396492699344E-2</v>
      </c>
      <c r="V145">
        <f t="shared" si="65"/>
        <v>0.11486791190180834</v>
      </c>
      <c r="W145">
        <f t="shared" si="66"/>
        <v>0.26332327845229153</v>
      </c>
      <c r="X145">
        <f t="shared" si="67"/>
        <v>0.26332327845229153</v>
      </c>
      <c r="Y145">
        <f t="shared" si="68"/>
        <v>0.26332327845229153</v>
      </c>
      <c r="Z145">
        <f t="shared" si="58"/>
        <v>6410.0388922031343</v>
      </c>
      <c r="AA145">
        <f t="shared" si="59"/>
        <v>2563.7155159241593</v>
      </c>
      <c r="AB145">
        <f t="shared" si="60"/>
        <v>1025.186103943533</v>
      </c>
      <c r="AC145">
        <f t="shared" si="69"/>
        <v>409.77418530309825</v>
      </c>
      <c r="AD145">
        <f t="shared" si="70"/>
        <v>163.60903212490163</v>
      </c>
      <c r="AE145">
        <f t="shared" si="71"/>
        <v>163.60903212490163</v>
      </c>
      <c r="AF145">
        <f t="shared" si="72"/>
        <v>163.60903212490163</v>
      </c>
    </row>
    <row r="146" spans="1:32" x14ac:dyDescent="0.3">
      <c r="A146">
        <v>6</v>
      </c>
      <c r="B146">
        <v>28</v>
      </c>
      <c r="C146" s="2">
        <f t="shared" si="73"/>
        <v>18.579901446239312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1"/>
        <v>2.1674739233792421E-2</v>
      </c>
      <c r="S146">
        <f t="shared" si="62"/>
        <v>7.1964065228594665E-3</v>
      </c>
      <c r="T146">
        <f t="shared" si="63"/>
        <v>1.7895951371101448E-2</v>
      </c>
      <c r="U146">
        <f t="shared" si="64"/>
        <v>4.415287075265717E-2</v>
      </c>
      <c r="V146">
        <f t="shared" si="65"/>
        <v>0.1068223438878777</v>
      </c>
      <c r="W146">
        <f t="shared" si="66"/>
        <v>0.24640822127215523</v>
      </c>
      <c r="X146">
        <f t="shared" si="67"/>
        <v>0.24640822127215523</v>
      </c>
      <c r="Y146">
        <f t="shared" si="68"/>
        <v>0.24640822127215523</v>
      </c>
      <c r="Z146">
        <f t="shared" si="58"/>
        <v>6922.8820065840364</v>
      </c>
      <c r="AA146">
        <f t="shared" si="59"/>
        <v>2768.8527647109895</v>
      </c>
      <c r="AB146">
        <f t="shared" si="60"/>
        <v>1107.2410110492046</v>
      </c>
      <c r="AC146">
        <f t="shared" si="69"/>
        <v>442.59616715255925</v>
      </c>
      <c r="AD146">
        <f t="shared" si="70"/>
        <v>176.7378725700955</v>
      </c>
      <c r="AE146">
        <f t="shared" si="71"/>
        <v>176.7378725700955</v>
      </c>
      <c r="AF146">
        <f t="shared" si="72"/>
        <v>176.7378725700955</v>
      </c>
    </row>
    <row r="147" spans="1:32" x14ac:dyDescent="0.3">
      <c r="A147">
        <v>6</v>
      </c>
      <c r="B147">
        <v>29</v>
      </c>
      <c r="C147" s="2">
        <f t="shared" si="73"/>
        <v>20.623690605325638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1"/>
        <v>2.0069202994252241E-2</v>
      </c>
      <c r="S147">
        <f t="shared" si="62"/>
        <v>6.6650844293072442E-3</v>
      </c>
      <c r="T147">
        <f t="shared" si="63"/>
        <v>1.6581159430354764E-2</v>
      </c>
      <c r="U147">
        <f t="shared" si="64"/>
        <v>4.0948882200965153E-2</v>
      </c>
      <c r="V147">
        <f t="shared" si="65"/>
        <v>9.9308866799982853E-2</v>
      </c>
      <c r="W147">
        <f t="shared" si="66"/>
        <v>0.23040709356296851</v>
      </c>
      <c r="X147">
        <f t="shared" si="67"/>
        <v>0.23040709356296851</v>
      </c>
      <c r="Y147">
        <f t="shared" si="68"/>
        <v>0.23040709356296851</v>
      </c>
      <c r="Z147">
        <f t="shared" si="58"/>
        <v>7476.7525698928212</v>
      </c>
      <c r="AA147">
        <f t="shared" si="59"/>
        <v>2990.4009928441096</v>
      </c>
      <c r="AB147">
        <f t="shared" si="60"/>
        <v>1195.8603093305551</v>
      </c>
      <c r="AC147">
        <f t="shared" si="69"/>
        <v>478.04390406093614</v>
      </c>
      <c r="AD147">
        <f t="shared" si="70"/>
        <v>190.91701148363151</v>
      </c>
      <c r="AE147">
        <f t="shared" si="71"/>
        <v>190.91701148363151</v>
      </c>
      <c r="AF147">
        <f t="shared" si="72"/>
        <v>190.91701148363151</v>
      </c>
    </row>
    <row r="148" spans="1:32" x14ac:dyDescent="0.3">
      <c r="A148">
        <v>6</v>
      </c>
      <c r="B148">
        <v>30</v>
      </c>
      <c r="C148" s="2">
        <f t="shared" si="73"/>
        <v>22.892296571911462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1"/>
        <v>6.6897343314174136E-3</v>
      </c>
      <c r="S148">
        <f t="shared" si="62"/>
        <v>2.2265499382680964E-3</v>
      </c>
      <c r="T148">
        <f t="shared" si="63"/>
        <v>5.5572682349250835E-3</v>
      </c>
      <c r="U148">
        <f t="shared" si="64"/>
        <v>1.383646684882478E-2</v>
      </c>
      <c r="V148">
        <f t="shared" si="65"/>
        <v>3.4240064986893581E-2</v>
      </c>
      <c r="W148">
        <f t="shared" si="66"/>
        <v>8.345630427001749E-2</v>
      </c>
      <c r="X148">
        <f t="shared" si="67"/>
        <v>8.345630427001749E-2</v>
      </c>
      <c r="Y148">
        <f t="shared" si="68"/>
        <v>8.345630427001749E-2</v>
      </c>
      <c r="Z148">
        <f t="shared" si="58"/>
        <v>22431.257754261344</v>
      </c>
      <c r="AA148">
        <f t="shared" si="59"/>
        <v>8972.2030900016525</v>
      </c>
      <c r="AB148">
        <f t="shared" si="60"/>
        <v>3588.5812067407205</v>
      </c>
      <c r="AC148">
        <f t="shared" si="69"/>
        <v>1435.1324095293969</v>
      </c>
      <c r="AD148">
        <f t="shared" si="70"/>
        <v>573.75278078792201</v>
      </c>
      <c r="AE148">
        <f t="shared" si="71"/>
        <v>573.75278078792201</v>
      </c>
      <c r="AF148">
        <f t="shared" si="72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Z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I5" sqref="AI5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28" width="9" style="3"/>
    <col min="36" max="36" width="9" style="6"/>
    <col min="38" max="38" width="9" hidden="1" customWidth="1" outlineLevel="1"/>
    <col min="39" max="39" width="9" collapsed="1"/>
    <col min="43" max="43" width="9" hidden="1" customWidth="1" outlineLevel="1"/>
    <col min="44" max="44" width="9" collapsed="1"/>
    <col min="48" max="48" width="17.75" hidden="1" customWidth="1" outlineLevel="1"/>
    <col min="49" max="51" width="9" hidden="1" customWidth="1" outlineLevel="1"/>
    <col min="52" max="52" width="9" collapsed="1"/>
  </cols>
  <sheetData>
    <row r="1" spans="1:51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s="3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6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147</v>
      </c>
      <c r="AR1" t="s">
        <v>146</v>
      </c>
      <c r="AS1" t="s">
        <v>165</v>
      </c>
      <c r="AT1" t="s">
        <v>163</v>
      </c>
      <c r="AV1" t="s">
        <v>140</v>
      </c>
      <c r="AW1" t="s">
        <v>47</v>
      </c>
      <c r="AX1" t="s">
        <v>38</v>
      </c>
      <c r="AY1" t="s">
        <v>39</v>
      </c>
    </row>
    <row r="2" spans="1:51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1</v>
      </c>
      <c r="Z2">
        <v>0</v>
      </c>
      <c r="AA2">
        <v>0</v>
      </c>
      <c r="AB2" s="3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6">
        <v>1.0204801539999999</v>
      </c>
      <c r="AK2">
        <v>1.06</v>
      </c>
      <c r="AL2" t="s">
        <v>125</v>
      </c>
      <c r="AM2" s="1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S2">
        <v>500</v>
      </c>
      <c r="AT2">
        <v>3</v>
      </c>
      <c r="AV2" t="s">
        <v>32</v>
      </c>
      <c r="AW2">
        <v>0</v>
      </c>
    </row>
    <row r="3" spans="1:51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1</v>
      </c>
      <c r="Z3">
        <v>0</v>
      </c>
      <c r="AA3">
        <v>0</v>
      </c>
      <c r="AB3" s="3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6">
        <v>1.0204801539999999</v>
      </c>
      <c r="AK3">
        <v>1.06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S3">
        <f t="shared" ref="AS3:AS6" si="13">AS2+500</f>
        <v>1000</v>
      </c>
      <c r="AT3">
        <v>3</v>
      </c>
      <c r="AV3" t="s">
        <v>33</v>
      </c>
      <c r="AW3">
        <v>1</v>
      </c>
      <c r="AX3" t="s">
        <v>40</v>
      </c>
      <c r="AY3" t="s">
        <v>41</v>
      </c>
    </row>
    <row r="4" spans="1:51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14">K4/1.5</f>
        <v>370.37037037037038</v>
      </c>
      <c r="K4">
        <f t="shared" si="14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7">
        <f t="shared" ref="Q4:R4" si="15">R4/2.5</f>
        <v>8.1632653061224497E-2</v>
      </c>
      <c r="R4">
        <f t="shared" si="15"/>
        <v>0.20408163265306123</v>
      </c>
      <c r="S4">
        <f>R3/1.4</f>
        <v>0.51020408163265307</v>
      </c>
      <c r="T4">
        <f t="shared" ref="T4:U4" si="16">S4*2.5</f>
        <v>1.2755102040816326</v>
      </c>
      <c r="U4">
        <f t="shared" si="16"/>
        <v>3.1887755102040813</v>
      </c>
      <c r="V4">
        <f t="shared" ref="V4:W4" si="17">U4*1</f>
        <v>3.1887755102040813</v>
      </c>
      <c r="W4">
        <f t="shared" si="17"/>
        <v>3.1887755102040813</v>
      </c>
      <c r="X4" s="5">
        <v>9</v>
      </c>
      <c r="Y4">
        <v>3</v>
      </c>
      <c r="Z4">
        <v>1</v>
      </c>
      <c r="AA4">
        <v>0</v>
      </c>
      <c r="AB4" s="3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6">
        <v>1.0204801539999999</v>
      </c>
      <c r="AK4">
        <v>1.06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S4">
        <f t="shared" si="13"/>
        <v>1500</v>
      </c>
      <c r="AT4">
        <v>3</v>
      </c>
      <c r="AV4" t="s">
        <v>34</v>
      </c>
      <c r="AW4">
        <v>2</v>
      </c>
      <c r="AX4" t="s">
        <v>43</v>
      </c>
      <c r="AY4" t="s">
        <v>41</v>
      </c>
    </row>
    <row r="5" spans="1:51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18">K5/1.5</f>
        <v>411.52263374485597</v>
      </c>
      <c r="K5">
        <f t="shared" si="18"/>
        <v>617.28395061728395</v>
      </c>
      <c r="L5">
        <f t="shared" si="18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19">R5/2.5</f>
        <v>2.3323615160349857E-2</v>
      </c>
      <c r="R5">
        <f t="shared" si="19"/>
        <v>5.830903790087464E-2</v>
      </c>
      <c r="S5">
        <f t="shared" si="19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9</v>
      </c>
      <c r="Y5">
        <v>3</v>
      </c>
      <c r="Z5">
        <v>1</v>
      </c>
      <c r="AA5">
        <v>0</v>
      </c>
      <c r="AB5" s="3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6">
        <v>1.0204801539999999</v>
      </c>
      <c r="AK5">
        <v>1.06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S5">
        <f t="shared" si="13"/>
        <v>2000</v>
      </c>
      <c r="AT5">
        <v>3</v>
      </c>
      <c r="AV5" t="s">
        <v>36</v>
      </c>
      <c r="AW5">
        <v>3</v>
      </c>
      <c r="AX5" t="s">
        <v>44</v>
      </c>
    </row>
    <row r="6" spans="1:51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20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21">K6/1.5</f>
        <v>457.24737082761777</v>
      </c>
      <c r="K6">
        <f t="shared" si="21"/>
        <v>685.87105624142669</v>
      </c>
      <c r="L6">
        <f t="shared" si="21"/>
        <v>1028.80658436214</v>
      </c>
      <c r="M6">
        <f t="shared" si="21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22">R6/2.5</f>
        <v>6.6638900458142443E-3</v>
      </c>
      <c r="R6">
        <f t="shared" si="22"/>
        <v>1.665972511453561E-2</v>
      </c>
      <c r="S6">
        <f t="shared" si="22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27</v>
      </c>
      <c r="Y6">
        <v>9</v>
      </c>
      <c r="Z6">
        <v>3</v>
      </c>
      <c r="AA6">
        <v>1</v>
      </c>
      <c r="AB6" s="3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6">
        <v>1.0204801539999999</v>
      </c>
      <c r="AK6">
        <v>1.06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S6">
        <f t="shared" si="13"/>
        <v>2500</v>
      </c>
      <c r="AT6">
        <v>3</v>
      </c>
      <c r="AV6" t="s">
        <v>37</v>
      </c>
      <c r="AW6">
        <v>4</v>
      </c>
    </row>
    <row r="7" spans="1:51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20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23">K7/1.5</f>
        <v>457.24737082761777</v>
      </c>
      <c r="K7">
        <f t="shared" si="23"/>
        <v>685.87105624142669</v>
      </c>
      <c r="L7">
        <f t="shared" si="23"/>
        <v>1028.80658436214</v>
      </c>
      <c r="M7">
        <f t="shared" si="23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24">R7/2.5</f>
        <v>6.6638900458142443E-3</v>
      </c>
      <c r="R7">
        <f t="shared" ref="R7:R8" si="25">S7/2.5</f>
        <v>1.665972511453561E-2</v>
      </c>
      <c r="S7">
        <f t="shared" ref="S7:S8" si="26">T7/2.5</f>
        <v>4.1649312786339029E-2</v>
      </c>
      <c r="T7">
        <f t="shared" ref="T7:T8" si="27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64</v>
      </c>
      <c r="Y7">
        <v>16</v>
      </c>
      <c r="Z7">
        <v>4</v>
      </c>
      <c r="AA7">
        <v>1</v>
      </c>
      <c r="AB7" s="3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6">
        <v>1.0204801539999999</v>
      </c>
      <c r="AK7">
        <v>1.06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  <c r="AS7">
        <v>2500</v>
      </c>
      <c r="AT7">
        <v>3</v>
      </c>
    </row>
    <row r="8" spans="1:51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20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28">K8/1.5</f>
        <v>457.24737082761777</v>
      </c>
      <c r="K8">
        <f t="shared" si="28"/>
        <v>685.87105624142669</v>
      </c>
      <c r="L8">
        <f t="shared" si="28"/>
        <v>1028.80658436214</v>
      </c>
      <c r="M8">
        <f t="shared" si="28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24"/>
        <v>6.6638900458142443E-3</v>
      </c>
      <c r="R8">
        <f t="shared" si="25"/>
        <v>1.665972511453561E-2</v>
      </c>
      <c r="S8">
        <f t="shared" si="26"/>
        <v>4.1649312786339029E-2</v>
      </c>
      <c r="T8">
        <f t="shared" si="27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125</v>
      </c>
      <c r="Y8">
        <v>25</v>
      </c>
      <c r="Z8">
        <v>5</v>
      </c>
      <c r="AA8">
        <v>1</v>
      </c>
      <c r="AB8" s="3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6">
        <v>1.0204801539999999</v>
      </c>
      <c r="AK8">
        <v>1.06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  <c r="AS8">
        <v>2500</v>
      </c>
      <c r="AT8">
        <v>3</v>
      </c>
    </row>
  </sheetData>
  <phoneticPr fontId="1" type="noConversion"/>
  <dataValidations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selection activeCell="B3" sqref="B3"/>
    </sheetView>
    <sheetView workbookViewId="1">
      <selection activeCell="C1" sqref="C1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Q1" t="s">
        <v>147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Q2">
        <f>VLOOKUP(C2,InnerGradeTable!$A:$AQ,MATCH(InnerGradeTable!$AQ$1,InnerGradeTable!$A$1:$AQ$1,0),0)</f>
        <v>200</v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Q3">
        <f>VLOOKUP(C3,InnerGradeTable!$A:$AQ,MATCH(InnerGradeTable!$AQ$1,InnerGradeTable!$A$1:$AQ$1,0),0)</f>
        <v>400</v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Q4">
        <f>VLOOKUP(C4,InnerGradeTable!$A:$AQ,MATCH(InnerGradeTable!$AQ$1,InnerGradeTable!$A$1:$AQ$1,0),0)</f>
        <v>600</v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Q5">
        <f>VLOOKUP(C5,InnerGradeTable!$A:$AQ,MATCH(InnerGradeTable!$AQ$1,InnerGradeTable!$A$1:$AQ$1,0),0)</f>
        <v>800</v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Q6">
        <f>VLOOKUP(C6,InnerGradeTable!$A:$AQ,MATCH(InnerGradeTable!$AQ$1,InnerGradeTable!$A$1:$AQ$1,0),0)</f>
        <v>1000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Q7">
        <f>VLOOKUP(C7,InnerGradeTable!$A:$AQ,MATCH(InnerGradeTable!$AQ$1,InnerGradeTable!$A$1:$AQ$1,0),0)</f>
        <v>1000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Q8">
        <f>VLOOKUP(C8,InnerGradeTable!$A:$AQ,MATCH(InnerGradeTable!$AQ$1,InnerGradeTable!$A$1:$AQ$1,0),0)</f>
        <v>1000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3</v>
      </c>
      <c r="E9" s="8">
        <v>10</v>
      </c>
      <c r="F9">
        <v>15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1.0204801539999999</v>
      </c>
      <c r="L9">
        <v>1.06</v>
      </c>
      <c r="M9" t="s">
        <v>125</v>
      </c>
      <c r="N9" s="1">
        <f t="shared" ca="1" si="3"/>
        <v>0</v>
      </c>
      <c r="O9" t="str">
        <f t="shared" ca="1" si="2"/>
        <v/>
      </c>
      <c r="Q9">
        <f>VLOOKUP(C9,InnerGradeTable!$A:$AQ,MATCH(InnerGradeTable!$AQ$1,InnerGradeTable!$A$1:$AQ$1,0),0)</f>
        <v>200</v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3</v>
      </c>
      <c r="E10" s="8">
        <v>10</v>
      </c>
      <c r="F10">
        <v>24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1.0204801539999999</v>
      </c>
      <c r="L10">
        <v>1.06</v>
      </c>
      <c r="M10" t="s">
        <v>125</v>
      </c>
      <c r="N10" s="1">
        <f t="shared" ca="1" si="3"/>
        <v>0</v>
      </c>
      <c r="O10" t="str">
        <f t="shared" ca="1" si="2"/>
        <v/>
      </c>
      <c r="Q10">
        <f>VLOOKUP(C10,InnerGradeTable!$A:$AQ,MATCH(InnerGradeTable!$AQ$1,InnerGradeTable!$A$1:$AQ$1,0),0)</f>
        <v>400</v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3</v>
      </c>
      <c r="E11" s="8">
        <v>10</v>
      </c>
      <c r="F11">
        <v>39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1.0204801539999999</v>
      </c>
      <c r="L11">
        <v>1.06</v>
      </c>
      <c r="M11" t="s">
        <v>125</v>
      </c>
      <c r="N11" s="1">
        <f t="shared" ca="1" si="3"/>
        <v>0</v>
      </c>
      <c r="O11" t="str">
        <f t="shared" ca="1" si="2"/>
        <v/>
      </c>
      <c r="Q11">
        <f>VLOOKUP(C11,InnerGradeTable!$A:$AQ,MATCH(InnerGradeTable!$AQ$1,InnerGradeTable!$A$1:$AQ$1,0),0)</f>
        <v>600</v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3</v>
      </c>
      <c r="E12" s="8">
        <v>10</v>
      </c>
      <c r="F12">
        <v>62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1.0204801539999999</v>
      </c>
      <c r="L12">
        <v>1.06</v>
      </c>
      <c r="M12" t="s">
        <v>125</v>
      </c>
      <c r="N12" s="1">
        <f t="shared" ca="1" si="3"/>
        <v>0</v>
      </c>
      <c r="O12" t="str">
        <f t="shared" ca="1" si="2"/>
        <v/>
      </c>
      <c r="Q12">
        <f>VLOOKUP(C12,InnerGradeTable!$A:$AQ,MATCH(InnerGradeTable!$AQ$1,InnerGradeTable!$A$1:$AQ$1,0),0)</f>
        <v>800</v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3</v>
      </c>
      <c r="E13" s="8">
        <v>10</v>
      </c>
      <c r="F13">
        <v>100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1.0204801539999999</v>
      </c>
      <c r="L13">
        <v>1.06</v>
      </c>
      <c r="M13" t="s">
        <v>35</v>
      </c>
      <c r="N13" s="1">
        <f t="shared" ca="1" si="3"/>
        <v>3</v>
      </c>
      <c r="O13">
        <f t="shared" ca="1" si="2"/>
        <v>-20</v>
      </c>
      <c r="Q13">
        <f>VLOOKUP(C13,InnerGradeTable!$A:$AQ,MATCH(InnerGradeTable!$AQ$1,InnerGradeTable!$A$1:$AQ$1,0),0)</f>
        <v>1000</v>
      </c>
    </row>
    <row r="14" spans="1:24" x14ac:dyDescent="0.3">
      <c r="A14">
        <v>0</v>
      </c>
      <c r="B14" t="s">
        <v>106</v>
      </c>
      <c r="C14">
        <v>5</v>
      </c>
      <c r="D14">
        <v>3</v>
      </c>
      <c r="E14" s="8">
        <v>10</v>
      </c>
      <c r="F14">
        <v>100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1.0204801539999999</v>
      </c>
      <c r="L14">
        <v>1.06</v>
      </c>
      <c r="M14" t="s">
        <v>35</v>
      </c>
      <c r="N14" s="1">
        <f t="shared" ca="1" si="3"/>
        <v>3</v>
      </c>
      <c r="O14">
        <f t="shared" ca="1" si="2"/>
        <v>-10</v>
      </c>
      <c r="Q14">
        <f>VLOOKUP(C14,InnerGradeTable!$A:$AQ,MATCH(InnerGradeTable!$AQ$1,InnerGradeTable!$A$1:$AQ$1,0),0)</f>
        <v>1000</v>
      </c>
    </row>
    <row r="15" spans="1:24" x14ac:dyDescent="0.3">
      <c r="A15">
        <v>0</v>
      </c>
      <c r="B15" t="s">
        <v>106</v>
      </c>
      <c r="C15">
        <v>6</v>
      </c>
      <c r="D15">
        <v>3</v>
      </c>
      <c r="E15" s="8">
        <v>10</v>
      </c>
      <c r="F15">
        <v>100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1.0204801539999999</v>
      </c>
      <c r="L15">
        <v>1.06</v>
      </c>
      <c r="M15" t="s">
        <v>35</v>
      </c>
      <c r="N15" s="1">
        <f t="shared" ca="1" si="3"/>
        <v>3</v>
      </c>
      <c r="O15">
        <f t="shared" ca="1" si="2"/>
        <v>-5</v>
      </c>
      <c r="Q15">
        <f>VLOOKUP(C15,InnerGradeTable!$A:$AQ,MATCH(InnerGradeTable!$AQ$1,InnerGradeTable!$A$1:$AQ$1,0),0)</f>
        <v>1000</v>
      </c>
    </row>
    <row r="16" spans="1:24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  <c r="Q16">
        <f>VLOOKUP(C16,InnerGradeTable!$A:$AQ,MATCH(InnerGradeTable!$AQ$1,InnerGradeTable!$A$1:$AQ$1,0),0)</f>
        <v>200</v>
      </c>
    </row>
    <row r="17" spans="1:17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  <c r="Q17">
        <f>VLOOKUP(C17,InnerGradeTable!$A:$AQ,MATCH(InnerGradeTable!$AQ$1,InnerGradeTable!$A$1:$AQ$1,0),0)</f>
        <v>400</v>
      </c>
    </row>
    <row r="18" spans="1:17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  <c r="Q18">
        <f>VLOOKUP(C18,InnerGradeTable!$A:$AQ,MATCH(InnerGradeTable!$AQ$1,InnerGradeTable!$A$1:$AQ$1,0),0)</f>
        <v>600</v>
      </c>
    </row>
    <row r="19" spans="1:17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  <c r="Q19">
        <f>VLOOKUP(C19,InnerGradeTable!$A:$AQ,MATCH(InnerGradeTable!$AQ$1,InnerGradeTable!$A$1:$AQ$1,0),0)</f>
        <v>800</v>
      </c>
    </row>
    <row r="20" spans="1:17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  <c r="Q20">
        <f>VLOOKUP(C20,InnerGradeTable!$A:$AQ,MATCH(InnerGradeTable!$AQ$1,InnerGradeTable!$A$1:$AQ$1,0),0)</f>
        <v>1000</v>
      </c>
    </row>
    <row r="21" spans="1:17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  <c r="Q21">
        <f>VLOOKUP(C21,InnerGradeTable!$A:$AQ,MATCH(InnerGradeTable!$AQ$1,InnerGradeTable!$A$1:$AQ$1,0),0)</f>
        <v>1000</v>
      </c>
    </row>
    <row r="22" spans="1:17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  <c r="Q22">
        <f>VLOOKUP(C22,InnerGradeTable!$A:$AQ,MATCH(InnerGradeTable!$AQ$1,InnerGradeTable!$A$1:$AQ$1,0),0)</f>
        <v>1000</v>
      </c>
    </row>
    <row r="23" spans="1:17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  <c r="Q23">
        <f>VLOOKUP(C23,InnerGradeTable!$A:$AQ,MATCH(InnerGradeTable!$AQ$1,InnerGradeTable!$A$1:$AQ$1,0),0)</f>
        <v>200</v>
      </c>
    </row>
    <row r="24" spans="1:17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  <c r="Q24">
        <f>VLOOKUP(C24,InnerGradeTable!$A:$AQ,MATCH(InnerGradeTable!$AQ$1,InnerGradeTable!$A$1:$AQ$1,0),0)</f>
        <v>400</v>
      </c>
    </row>
    <row r="25" spans="1:17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  <c r="Q25">
        <f>VLOOKUP(C25,InnerGradeTable!$A:$AQ,MATCH(InnerGradeTable!$AQ$1,InnerGradeTable!$A$1:$AQ$1,0),0)</f>
        <v>600</v>
      </c>
    </row>
    <row r="26" spans="1:17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  <c r="Q26">
        <f>VLOOKUP(C26,InnerGradeTable!$A:$AQ,MATCH(InnerGradeTable!$AQ$1,InnerGradeTable!$A$1:$AQ$1,0),0)</f>
        <v>800</v>
      </c>
    </row>
    <row r="27" spans="1:17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  <c r="Q27">
        <f>VLOOKUP(C27,InnerGradeTable!$A:$AQ,MATCH(InnerGradeTable!$AQ$1,InnerGradeTable!$A$1:$AQ$1,0),0)</f>
        <v>1000</v>
      </c>
    </row>
    <row r="28" spans="1:17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  <c r="Q28">
        <f>VLOOKUP(C28,InnerGradeTable!$A:$AQ,MATCH(InnerGradeTable!$AQ$1,InnerGradeTable!$A$1:$AQ$1,0),0)</f>
        <v>1000</v>
      </c>
    </row>
    <row r="29" spans="1:17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  <c r="Q29">
        <f>VLOOKUP(C29,InnerGradeTable!$A:$AQ,MATCH(InnerGradeTable!$AQ$1,InnerGradeTable!$A$1:$AQ$1,0),0)</f>
        <v>1000</v>
      </c>
    </row>
    <row r="30" spans="1:17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  <c r="Q30">
        <f>VLOOKUP(C30,InnerGradeTable!$A:$AQ,MATCH(InnerGradeTable!$AQ$1,InnerGradeTable!$A$1:$AQ$1,0),0)</f>
        <v>200</v>
      </c>
    </row>
    <row r="31" spans="1:17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  <c r="Q31">
        <f>VLOOKUP(C31,InnerGradeTable!$A:$AQ,MATCH(InnerGradeTable!$AQ$1,InnerGradeTable!$A$1:$AQ$1,0),0)</f>
        <v>400</v>
      </c>
    </row>
    <row r="32" spans="1:17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  <c r="Q32">
        <f>VLOOKUP(C32,InnerGradeTable!$A:$AQ,MATCH(InnerGradeTable!$AQ$1,InnerGradeTable!$A$1:$AQ$1,0),0)</f>
        <v>600</v>
      </c>
    </row>
    <row r="33" spans="1:17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  <c r="Q33">
        <f>VLOOKUP(C33,InnerGradeTable!$A:$AQ,MATCH(InnerGradeTable!$AQ$1,InnerGradeTable!$A$1:$AQ$1,0),0)</f>
        <v>800</v>
      </c>
    </row>
    <row r="34" spans="1:17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5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6">IF(N34=0,"",
IF(C34&lt;=3,0,
IF(C34=4,-20,
IF(C34=5,-10,
IF(C34=6,-5,
"없음")))))</f>
        <v>-20</v>
      </c>
      <c r="Q34">
        <f>VLOOKUP(C34,InnerGradeTable!$A:$AQ,MATCH(InnerGradeTable!$AQ$1,InnerGradeTable!$A$1:$AQ$1,0),0)</f>
        <v>1000</v>
      </c>
    </row>
    <row r="35" spans="1:17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5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6"/>
        <v>-10</v>
      </c>
      <c r="Q35">
        <f>VLOOKUP(C35,InnerGradeTable!$A:$AQ,MATCH(InnerGradeTable!$AQ$1,InnerGradeTable!$A$1:$AQ$1,0),0)</f>
        <v>1000</v>
      </c>
    </row>
    <row r="36" spans="1:17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5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6"/>
        <v>-5</v>
      </c>
      <c r="Q36">
        <f>VLOOKUP(C36,InnerGradeTable!$A:$AQ,MATCH(InnerGradeTable!$AQ$1,InnerGradeTable!$A$1:$AQ$1,0),0)</f>
        <v>1000</v>
      </c>
    </row>
    <row r="37" spans="1:17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5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6"/>
        <v/>
      </c>
      <c r="Q37">
        <f>VLOOKUP(C37,InnerGradeTable!$A:$AQ,MATCH(InnerGradeTable!$AQ$1,InnerGradeTable!$A$1:$AQ$1,0),0)</f>
        <v>200</v>
      </c>
    </row>
    <row r="38" spans="1:17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5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6"/>
        <v/>
      </c>
      <c r="Q38">
        <f>VLOOKUP(C38,InnerGradeTable!$A:$AQ,MATCH(InnerGradeTable!$AQ$1,InnerGradeTable!$A$1:$AQ$1,0),0)</f>
        <v>400</v>
      </c>
    </row>
    <row r="39" spans="1:17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5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6"/>
        <v/>
      </c>
      <c r="Q39">
        <f>VLOOKUP(C39,InnerGradeTable!$A:$AQ,MATCH(InnerGradeTable!$AQ$1,InnerGradeTable!$A$1:$AQ$1,0),0)</f>
        <v>600</v>
      </c>
    </row>
    <row r="40" spans="1:17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5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6"/>
        <v/>
      </c>
      <c r="Q40">
        <f>VLOOKUP(C40,InnerGradeTable!$A:$AQ,MATCH(InnerGradeTable!$AQ$1,InnerGradeTable!$A$1:$AQ$1,0),0)</f>
        <v>800</v>
      </c>
    </row>
    <row r="41" spans="1:17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5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6"/>
        <v>-20</v>
      </c>
      <c r="Q41">
        <f>VLOOKUP(C41,InnerGradeTable!$A:$AQ,MATCH(InnerGradeTable!$AQ$1,InnerGradeTable!$A$1:$AQ$1,0),0)</f>
        <v>1000</v>
      </c>
    </row>
    <row r="42" spans="1:17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5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6"/>
        <v>-10</v>
      </c>
      <c r="Q42">
        <f>VLOOKUP(C42,InnerGradeTable!$A:$AQ,MATCH(InnerGradeTable!$AQ$1,InnerGradeTable!$A$1:$AQ$1,0),0)</f>
        <v>1000</v>
      </c>
    </row>
    <row r="43" spans="1:17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5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6"/>
        <v>-5</v>
      </c>
      <c r="Q43">
        <f>VLOOKUP(C43,InnerGradeTable!$A:$AQ,MATCH(InnerGradeTable!$AQ$1,InnerGradeTable!$A$1:$AQ$1,0),0)</f>
        <v>1000</v>
      </c>
    </row>
    <row r="44" spans="1:17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5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6"/>
        <v/>
      </c>
      <c r="Q44">
        <f>VLOOKUP(C44,InnerGradeTable!$A:$AQ,MATCH(InnerGradeTable!$AQ$1,InnerGradeTable!$A$1:$AQ$1,0),0)</f>
        <v>200</v>
      </c>
    </row>
    <row r="45" spans="1:17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5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6"/>
        <v/>
      </c>
      <c r="Q45">
        <f>VLOOKUP(C45,InnerGradeTable!$A:$AQ,MATCH(InnerGradeTable!$AQ$1,InnerGradeTable!$A$1:$AQ$1,0),0)</f>
        <v>400</v>
      </c>
    </row>
    <row r="46" spans="1:17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5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6"/>
        <v/>
      </c>
      <c r="Q46">
        <f>VLOOKUP(C46,InnerGradeTable!$A:$AQ,MATCH(InnerGradeTable!$AQ$1,InnerGradeTable!$A$1:$AQ$1,0),0)</f>
        <v>600</v>
      </c>
    </row>
    <row r="47" spans="1:17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5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6"/>
        <v/>
      </c>
      <c r="Q47">
        <f>VLOOKUP(C47,InnerGradeTable!$A:$AQ,MATCH(InnerGradeTable!$AQ$1,InnerGradeTable!$A$1:$AQ$1,0),0)</f>
        <v>800</v>
      </c>
    </row>
    <row r="48" spans="1:17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5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6"/>
        <v>-20</v>
      </c>
      <c r="Q48">
        <f>VLOOKUP(C48,InnerGradeTable!$A:$AQ,MATCH(InnerGradeTable!$AQ$1,InnerGradeTable!$A$1:$AQ$1,0),0)</f>
        <v>1000</v>
      </c>
    </row>
    <row r="49" spans="1:17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5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6"/>
        <v>-10</v>
      </c>
      <c r="Q49">
        <f>VLOOKUP(C49,InnerGradeTable!$A:$AQ,MATCH(InnerGradeTable!$AQ$1,InnerGradeTable!$A$1:$AQ$1,0),0)</f>
        <v>1000</v>
      </c>
    </row>
    <row r="50" spans="1:17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5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6"/>
        <v>-5</v>
      </c>
      <c r="Q50">
        <f>VLOOKUP(C50,InnerGradeTable!$A:$AQ,MATCH(InnerGradeTable!$AQ$1,InnerGradeTable!$A$1:$AQ$1,0),0)</f>
        <v>1000</v>
      </c>
    </row>
    <row r="51" spans="1:17" x14ac:dyDescent="0.3">
      <c r="A51">
        <v>1</v>
      </c>
      <c r="B51" t="s">
        <v>112</v>
      </c>
      <c r="C51">
        <v>0</v>
      </c>
      <c r="D51">
        <v>3</v>
      </c>
      <c r="E51" s="8">
        <v>50</v>
      </c>
      <c r="F51">
        <v>75</v>
      </c>
      <c r="G51" t="s">
        <v>125</v>
      </c>
      <c r="H51" s="1">
        <f t="shared" ca="1" si="4"/>
        <v>0</v>
      </c>
      <c r="I51" t="str">
        <f t="shared" ca="1" si="5"/>
        <v/>
      </c>
      <c r="K51" s="3">
        <v>1.0204801539999999</v>
      </c>
      <c r="L51">
        <v>1.06</v>
      </c>
      <c r="M51" t="s">
        <v>125</v>
      </c>
      <c r="N51" s="1">
        <f t="shared" ca="1" si="3"/>
        <v>0</v>
      </c>
      <c r="O51" t="str">
        <f t="shared" ca="1" si="6"/>
        <v/>
      </c>
      <c r="Q51">
        <f>VLOOKUP(C51,InnerGradeTable!$A:$AQ,MATCH(InnerGradeTable!$AQ$1,InnerGradeTable!$A$1:$AQ$1,0),0)</f>
        <v>200</v>
      </c>
    </row>
    <row r="52" spans="1:17" x14ac:dyDescent="0.3">
      <c r="A52">
        <v>1</v>
      </c>
      <c r="B52" t="s">
        <v>112</v>
      </c>
      <c r="C52">
        <v>1</v>
      </c>
      <c r="D52">
        <v>3</v>
      </c>
      <c r="E52" s="8">
        <v>50</v>
      </c>
      <c r="F52">
        <v>120</v>
      </c>
      <c r="G52" t="s">
        <v>125</v>
      </c>
      <c r="H52" s="1">
        <f t="shared" ca="1" si="4"/>
        <v>0</v>
      </c>
      <c r="I52" t="str">
        <f t="shared" ca="1" si="5"/>
        <v/>
      </c>
      <c r="K52" s="3">
        <v>1.0204801539999999</v>
      </c>
      <c r="L52">
        <v>1.06</v>
      </c>
      <c r="M52" t="s">
        <v>125</v>
      </c>
      <c r="N52" s="1">
        <f t="shared" ca="1" si="3"/>
        <v>0</v>
      </c>
      <c r="O52" t="str">
        <f t="shared" ca="1" si="6"/>
        <v/>
      </c>
      <c r="Q52">
        <f>VLOOKUP(C52,InnerGradeTable!$A:$AQ,MATCH(InnerGradeTable!$AQ$1,InnerGradeTable!$A$1:$AQ$1,0),0)</f>
        <v>400</v>
      </c>
    </row>
    <row r="53" spans="1:17" x14ac:dyDescent="0.3">
      <c r="A53">
        <v>1</v>
      </c>
      <c r="B53" t="s">
        <v>112</v>
      </c>
      <c r="C53">
        <v>2</v>
      </c>
      <c r="D53">
        <v>3</v>
      </c>
      <c r="E53" s="8">
        <v>50</v>
      </c>
      <c r="F53">
        <v>192</v>
      </c>
      <c r="G53" t="s">
        <v>125</v>
      </c>
      <c r="H53" s="1">
        <f t="shared" ca="1" si="4"/>
        <v>0</v>
      </c>
      <c r="I53" t="str">
        <f t="shared" ca="1" si="5"/>
        <v/>
      </c>
      <c r="K53" s="3">
        <v>1.0204801539999999</v>
      </c>
      <c r="L53">
        <v>1.06</v>
      </c>
      <c r="M53" t="s">
        <v>125</v>
      </c>
      <c r="N53" s="1">
        <f t="shared" ca="1" si="3"/>
        <v>0</v>
      </c>
      <c r="O53" t="str">
        <f t="shared" ca="1" si="6"/>
        <v/>
      </c>
      <c r="Q53">
        <f>VLOOKUP(C53,InnerGradeTable!$A:$AQ,MATCH(InnerGradeTable!$AQ$1,InnerGradeTable!$A$1:$AQ$1,0),0)</f>
        <v>600</v>
      </c>
    </row>
    <row r="54" spans="1:17" x14ac:dyDescent="0.3">
      <c r="A54">
        <v>1</v>
      </c>
      <c r="B54" t="s">
        <v>112</v>
      </c>
      <c r="C54">
        <v>3</v>
      </c>
      <c r="D54">
        <v>3</v>
      </c>
      <c r="E54" s="8">
        <v>50</v>
      </c>
      <c r="F54">
        <v>307</v>
      </c>
      <c r="G54" t="s">
        <v>125</v>
      </c>
      <c r="H54" s="1">
        <f t="shared" ca="1" si="4"/>
        <v>0</v>
      </c>
      <c r="I54" t="str">
        <f t="shared" ca="1" si="5"/>
        <v/>
      </c>
      <c r="K54" s="3">
        <v>1.0204801539999999</v>
      </c>
      <c r="L54">
        <v>1.06</v>
      </c>
      <c r="M54" t="s">
        <v>125</v>
      </c>
      <c r="N54" s="1">
        <f t="shared" ca="1" si="3"/>
        <v>0</v>
      </c>
      <c r="O54" t="str">
        <f t="shared" ca="1" si="6"/>
        <v/>
      </c>
      <c r="Q54">
        <f>VLOOKUP(C54,InnerGradeTable!$A:$AQ,MATCH(InnerGradeTable!$AQ$1,InnerGradeTable!$A$1:$AQ$1,0),0)</f>
        <v>800</v>
      </c>
    </row>
    <row r="55" spans="1:17" x14ac:dyDescent="0.3">
      <c r="A55">
        <v>1</v>
      </c>
      <c r="B55" t="s">
        <v>112</v>
      </c>
      <c r="C55">
        <v>4</v>
      </c>
      <c r="D55">
        <v>3</v>
      </c>
      <c r="E55" s="8">
        <v>50</v>
      </c>
      <c r="F55">
        <v>500</v>
      </c>
      <c r="G55" t="s">
        <v>35</v>
      </c>
      <c r="H55" s="1">
        <f t="shared" ca="1" si="4"/>
        <v>3</v>
      </c>
      <c r="I55">
        <f t="shared" ca="1" si="5"/>
        <v>-20</v>
      </c>
      <c r="K55" s="3">
        <v>1.0204801539999999</v>
      </c>
      <c r="L55">
        <v>1.06</v>
      </c>
      <c r="M55" t="s">
        <v>35</v>
      </c>
      <c r="N55" s="1">
        <f t="shared" ca="1" si="3"/>
        <v>3</v>
      </c>
      <c r="O55">
        <f t="shared" ca="1" si="6"/>
        <v>-20</v>
      </c>
      <c r="Q55">
        <f>VLOOKUP(C55,InnerGradeTable!$A:$AQ,MATCH(InnerGradeTable!$AQ$1,InnerGradeTable!$A$1:$AQ$1,0),0)</f>
        <v>1000</v>
      </c>
    </row>
    <row r="56" spans="1:17" x14ac:dyDescent="0.3">
      <c r="A56">
        <v>1</v>
      </c>
      <c r="B56" t="s">
        <v>112</v>
      </c>
      <c r="C56">
        <v>5</v>
      </c>
      <c r="D56">
        <v>3</v>
      </c>
      <c r="E56" s="8">
        <v>50</v>
      </c>
      <c r="F56">
        <v>500</v>
      </c>
      <c r="G56" t="s">
        <v>35</v>
      </c>
      <c r="H56" s="1">
        <f t="shared" ca="1" si="4"/>
        <v>3</v>
      </c>
      <c r="I56">
        <f t="shared" ca="1" si="5"/>
        <v>-10</v>
      </c>
      <c r="K56" s="3">
        <v>1.0204801539999999</v>
      </c>
      <c r="L56">
        <v>1.06</v>
      </c>
      <c r="M56" t="s">
        <v>35</v>
      </c>
      <c r="N56" s="1">
        <f t="shared" ca="1" si="3"/>
        <v>3</v>
      </c>
      <c r="O56">
        <f t="shared" ca="1" si="6"/>
        <v>-10</v>
      </c>
      <c r="Q56">
        <f>VLOOKUP(C56,InnerGradeTable!$A:$AQ,MATCH(InnerGradeTable!$AQ$1,InnerGradeTable!$A$1:$AQ$1,0),0)</f>
        <v>1000</v>
      </c>
    </row>
    <row r="57" spans="1:17" x14ac:dyDescent="0.3">
      <c r="A57">
        <v>1</v>
      </c>
      <c r="B57" t="s">
        <v>112</v>
      </c>
      <c r="C57">
        <v>6</v>
      </c>
      <c r="D57">
        <v>3</v>
      </c>
      <c r="E57" s="8">
        <v>50</v>
      </c>
      <c r="F57">
        <v>500</v>
      </c>
      <c r="G57" t="s">
        <v>35</v>
      </c>
      <c r="H57" s="1">
        <f t="shared" ca="1" si="4"/>
        <v>3</v>
      </c>
      <c r="I57">
        <f t="shared" ca="1" si="5"/>
        <v>-5</v>
      </c>
      <c r="K57" s="3">
        <v>1.0204801539999999</v>
      </c>
      <c r="L57">
        <v>1.06</v>
      </c>
      <c r="M57" t="s">
        <v>35</v>
      </c>
      <c r="N57" s="1">
        <f t="shared" ca="1" si="3"/>
        <v>3</v>
      </c>
      <c r="O57">
        <f t="shared" ca="1" si="6"/>
        <v>-5</v>
      </c>
      <c r="Q57">
        <f>VLOOKUP(C57,InnerGradeTable!$A:$AQ,MATCH(InnerGradeTable!$AQ$1,InnerGradeTable!$A$1:$AQ$1,0),0)</f>
        <v>1000</v>
      </c>
    </row>
    <row r="58" spans="1:17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7">VLOOKUP(G58,OFFSET(INDIRECT("$A:$B"),0,MATCH(G$1&amp;"_Verify",INDIRECT("$1:$1"),0)-1),2,0)</f>
        <v>0</v>
      </c>
      <c r="I58" t="str">
        <f t="shared" ca="1" si="5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6"/>
        <v/>
      </c>
      <c r="Q58">
        <f>VLOOKUP(C58,InnerGradeTable!$A:$AQ,MATCH(InnerGradeTable!$AQ$1,InnerGradeTable!$A$1:$AQ$1,0),0)</f>
        <v>200</v>
      </c>
    </row>
    <row r="59" spans="1:17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7"/>
        <v>0</v>
      </c>
      <c r="I59" t="str">
        <f t="shared" ca="1" si="5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6"/>
        <v/>
      </c>
      <c r="Q59">
        <f>VLOOKUP(C59,InnerGradeTable!$A:$AQ,MATCH(InnerGradeTable!$AQ$1,InnerGradeTable!$A$1:$AQ$1,0),0)</f>
        <v>400</v>
      </c>
    </row>
    <row r="60" spans="1:17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7"/>
        <v>0</v>
      </c>
      <c r="I60" t="str">
        <f t="shared" ca="1" si="5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6"/>
        <v/>
      </c>
      <c r="Q60">
        <f>VLOOKUP(C60,InnerGradeTable!$A:$AQ,MATCH(InnerGradeTable!$AQ$1,InnerGradeTable!$A$1:$AQ$1,0),0)</f>
        <v>600</v>
      </c>
    </row>
    <row r="61" spans="1:17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7"/>
        <v>0</v>
      </c>
      <c r="I61" t="str">
        <f t="shared" ca="1" si="5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6"/>
        <v/>
      </c>
      <c r="Q61">
        <f>VLOOKUP(C61,InnerGradeTable!$A:$AQ,MATCH(InnerGradeTable!$AQ$1,InnerGradeTable!$A$1:$AQ$1,0),0)</f>
        <v>800</v>
      </c>
    </row>
    <row r="62" spans="1:17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7"/>
        <v>3</v>
      </c>
      <c r="I62">
        <f t="shared" ca="1" si="5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6"/>
        <v>-20</v>
      </c>
      <c r="Q62">
        <f>VLOOKUP(C62,InnerGradeTable!$A:$AQ,MATCH(InnerGradeTable!$AQ$1,InnerGradeTable!$A$1:$AQ$1,0),0)</f>
        <v>1000</v>
      </c>
    </row>
    <row r="63" spans="1:17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7"/>
        <v>3</v>
      </c>
      <c r="I63">
        <f t="shared" ca="1" si="5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6"/>
        <v>-10</v>
      </c>
      <c r="Q63">
        <f>VLOOKUP(C63,InnerGradeTable!$A:$AQ,MATCH(InnerGradeTable!$AQ$1,InnerGradeTable!$A$1:$AQ$1,0),0)</f>
        <v>1000</v>
      </c>
    </row>
    <row r="64" spans="1:17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7"/>
        <v>3</v>
      </c>
      <c r="I64">
        <f t="shared" ca="1" si="5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6"/>
        <v>-5</v>
      </c>
      <c r="Q64">
        <f>VLOOKUP(C64,InnerGradeTable!$A:$AQ,MATCH(InnerGradeTable!$AQ$1,InnerGradeTable!$A$1:$AQ$1,0),0)</f>
        <v>1000</v>
      </c>
    </row>
    <row r="65" spans="1:17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7"/>
        <v>0</v>
      </c>
      <c r="I65" t="str">
        <f t="shared" ca="1" si="5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6"/>
        <v/>
      </c>
      <c r="Q65">
        <f>VLOOKUP(C65,InnerGradeTable!$A:$AQ,MATCH(InnerGradeTable!$AQ$1,InnerGradeTable!$A$1:$AQ$1,0),0)</f>
        <v>200</v>
      </c>
    </row>
    <row r="66" spans="1:17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7"/>
        <v>0</v>
      </c>
      <c r="I66" t="str">
        <f t="shared" ref="I66:I97" ca="1" si="8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97" ca="1" si="9">IF(N66=0,"",
IF(C66&lt;=3,0,
IF(C66=4,-20,
IF(C66=5,-10,
IF(C66=6,-5,
"없음")))))</f>
        <v/>
      </c>
      <c r="Q66">
        <f>VLOOKUP(C66,InnerGradeTable!$A:$AQ,MATCH(InnerGradeTable!$AQ$1,InnerGradeTable!$A$1:$AQ$1,0),0)</f>
        <v>400</v>
      </c>
    </row>
    <row r="67" spans="1:17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7"/>
        <v>0</v>
      </c>
      <c r="I67" t="str">
        <f t="shared" ca="1" si="8"/>
        <v/>
      </c>
      <c r="K67" s="3">
        <v>1E-4</v>
      </c>
      <c r="L67">
        <v>0.01</v>
      </c>
      <c r="M67" t="s">
        <v>125</v>
      </c>
      <c r="N67" s="1">
        <f t="shared" ref="N67:N78" ca="1" si="10">VLOOKUP(M67,OFFSET(INDIRECT("$A:$B"),0,MATCH(SUBSTITUTE(M$1,"amplify","")&amp;"_Verify",INDIRECT("$1:$1"),0)-1),2,0)</f>
        <v>0</v>
      </c>
      <c r="O67" t="str">
        <f t="shared" ca="1" si="9"/>
        <v/>
      </c>
      <c r="Q67">
        <f>VLOOKUP(C67,InnerGradeTable!$A:$AQ,MATCH(InnerGradeTable!$AQ$1,InnerGradeTable!$A$1:$AQ$1,0),0)</f>
        <v>600</v>
      </c>
    </row>
    <row r="68" spans="1:17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7"/>
        <v>0</v>
      </c>
      <c r="I68" t="str">
        <f t="shared" ca="1" si="8"/>
        <v/>
      </c>
      <c r="K68" s="3">
        <v>1E-4</v>
      </c>
      <c r="L68">
        <v>0.01</v>
      </c>
      <c r="M68" t="s">
        <v>125</v>
      </c>
      <c r="N68" s="1">
        <f t="shared" ca="1" si="10"/>
        <v>0</v>
      </c>
      <c r="O68" t="str">
        <f t="shared" ca="1" si="9"/>
        <v/>
      </c>
      <c r="Q68">
        <f>VLOOKUP(C68,InnerGradeTable!$A:$AQ,MATCH(InnerGradeTable!$AQ$1,InnerGradeTable!$A$1:$AQ$1,0),0)</f>
        <v>800</v>
      </c>
    </row>
    <row r="69" spans="1:17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7"/>
        <v>3</v>
      </c>
      <c r="I69">
        <f t="shared" ca="1" si="8"/>
        <v>-20</v>
      </c>
      <c r="K69" s="3">
        <v>1E-4</v>
      </c>
      <c r="L69">
        <v>0.01</v>
      </c>
      <c r="M69" t="s">
        <v>35</v>
      </c>
      <c r="N69" s="1">
        <f t="shared" ca="1" si="10"/>
        <v>3</v>
      </c>
      <c r="O69">
        <f t="shared" ca="1" si="9"/>
        <v>-20</v>
      </c>
      <c r="Q69">
        <f>VLOOKUP(C69,InnerGradeTable!$A:$AQ,MATCH(InnerGradeTable!$AQ$1,InnerGradeTable!$A$1:$AQ$1,0),0)</f>
        <v>1000</v>
      </c>
    </row>
    <row r="70" spans="1:17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7"/>
        <v>3</v>
      </c>
      <c r="I70">
        <f t="shared" ca="1" si="8"/>
        <v>-10</v>
      </c>
      <c r="K70" s="3">
        <v>1E-4</v>
      </c>
      <c r="L70">
        <v>0.01</v>
      </c>
      <c r="M70" t="s">
        <v>35</v>
      </c>
      <c r="N70" s="1">
        <f t="shared" ca="1" si="10"/>
        <v>3</v>
      </c>
      <c r="O70">
        <f t="shared" ca="1" si="9"/>
        <v>-10</v>
      </c>
      <c r="Q70">
        <f>VLOOKUP(C70,InnerGradeTable!$A:$AQ,MATCH(InnerGradeTable!$AQ$1,InnerGradeTable!$A$1:$AQ$1,0),0)</f>
        <v>1000</v>
      </c>
    </row>
    <row r="71" spans="1:17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7"/>
        <v>3</v>
      </c>
      <c r="I71">
        <f t="shared" ca="1" si="8"/>
        <v>-5</v>
      </c>
      <c r="K71" s="3">
        <v>1E-4</v>
      </c>
      <c r="L71">
        <v>0.01</v>
      </c>
      <c r="M71" t="s">
        <v>35</v>
      </c>
      <c r="N71" s="1">
        <f t="shared" ca="1" si="10"/>
        <v>3</v>
      </c>
      <c r="O71">
        <f t="shared" ca="1" si="9"/>
        <v>-5</v>
      </c>
      <c r="Q71">
        <f>VLOOKUP(C71,InnerGradeTable!$A:$AQ,MATCH(InnerGradeTable!$AQ$1,InnerGradeTable!$A$1:$AQ$1,0),0)</f>
        <v>1000</v>
      </c>
    </row>
    <row r="72" spans="1:17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7"/>
        <v>0</v>
      </c>
      <c r="I72" t="str">
        <f t="shared" ca="1" si="8"/>
        <v/>
      </c>
      <c r="K72" s="3">
        <v>1E-4</v>
      </c>
      <c r="L72">
        <v>0.01</v>
      </c>
      <c r="M72" t="s">
        <v>125</v>
      </c>
      <c r="N72" s="1">
        <f t="shared" ca="1" si="10"/>
        <v>0</v>
      </c>
      <c r="O72" t="str">
        <f t="shared" ca="1" si="9"/>
        <v/>
      </c>
      <c r="Q72">
        <f>VLOOKUP(C72,InnerGradeTable!$A:$AQ,MATCH(InnerGradeTable!$AQ$1,InnerGradeTable!$A$1:$AQ$1,0),0)</f>
        <v>200</v>
      </c>
    </row>
    <row r="73" spans="1:17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7"/>
        <v>0</v>
      </c>
      <c r="I73" t="str">
        <f t="shared" ca="1" si="8"/>
        <v/>
      </c>
      <c r="K73" s="3">
        <v>1E-4</v>
      </c>
      <c r="L73">
        <v>0.01</v>
      </c>
      <c r="M73" t="s">
        <v>125</v>
      </c>
      <c r="N73" s="1">
        <f t="shared" ca="1" si="10"/>
        <v>0</v>
      </c>
      <c r="O73" t="str">
        <f t="shared" ca="1" si="9"/>
        <v/>
      </c>
      <c r="Q73">
        <f>VLOOKUP(C73,InnerGradeTable!$A:$AQ,MATCH(InnerGradeTable!$AQ$1,InnerGradeTable!$A$1:$AQ$1,0),0)</f>
        <v>400</v>
      </c>
    </row>
    <row r="74" spans="1:17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7"/>
        <v>0</v>
      </c>
      <c r="I74" t="str">
        <f t="shared" ca="1" si="8"/>
        <v/>
      </c>
      <c r="K74" s="3">
        <v>1E-4</v>
      </c>
      <c r="L74">
        <v>0.01</v>
      </c>
      <c r="M74" t="s">
        <v>125</v>
      </c>
      <c r="N74" s="1">
        <f t="shared" ca="1" si="10"/>
        <v>0</v>
      </c>
      <c r="O74" t="str">
        <f t="shared" ca="1" si="9"/>
        <v/>
      </c>
      <c r="Q74">
        <f>VLOOKUP(C74,InnerGradeTable!$A:$AQ,MATCH(InnerGradeTable!$AQ$1,InnerGradeTable!$A$1:$AQ$1,0),0)</f>
        <v>600</v>
      </c>
    </row>
    <row r="75" spans="1:17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7"/>
        <v>0</v>
      </c>
      <c r="I75" t="str">
        <f t="shared" ca="1" si="8"/>
        <v/>
      </c>
      <c r="K75" s="3">
        <v>1E-4</v>
      </c>
      <c r="L75">
        <v>0.01</v>
      </c>
      <c r="M75" t="s">
        <v>125</v>
      </c>
      <c r="N75" s="1">
        <f t="shared" ca="1" si="10"/>
        <v>0</v>
      </c>
      <c r="O75" t="str">
        <f t="shared" ca="1" si="9"/>
        <v/>
      </c>
      <c r="Q75">
        <f>VLOOKUP(C75,InnerGradeTable!$A:$AQ,MATCH(InnerGradeTable!$AQ$1,InnerGradeTable!$A$1:$AQ$1,0),0)</f>
        <v>800</v>
      </c>
    </row>
    <row r="76" spans="1:17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7"/>
        <v>3</v>
      </c>
      <c r="I76">
        <f t="shared" ca="1" si="8"/>
        <v>-20</v>
      </c>
      <c r="K76" s="3">
        <v>1E-4</v>
      </c>
      <c r="L76">
        <v>0.01</v>
      </c>
      <c r="M76" t="s">
        <v>35</v>
      </c>
      <c r="N76" s="1">
        <f t="shared" ca="1" si="10"/>
        <v>3</v>
      </c>
      <c r="O76">
        <f t="shared" ca="1" si="9"/>
        <v>-20</v>
      </c>
      <c r="Q76">
        <f>VLOOKUP(C76,InnerGradeTable!$A:$AQ,MATCH(InnerGradeTable!$AQ$1,InnerGradeTable!$A$1:$AQ$1,0),0)</f>
        <v>1000</v>
      </c>
    </row>
    <row r="77" spans="1:17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7"/>
        <v>3</v>
      </c>
      <c r="I77">
        <f t="shared" ca="1" si="8"/>
        <v>-10</v>
      </c>
      <c r="K77" s="3">
        <v>1E-4</v>
      </c>
      <c r="L77">
        <v>0.01</v>
      </c>
      <c r="M77" t="s">
        <v>35</v>
      </c>
      <c r="N77" s="1">
        <f t="shared" ca="1" si="10"/>
        <v>3</v>
      </c>
      <c r="O77">
        <f t="shared" ca="1" si="9"/>
        <v>-10</v>
      </c>
      <c r="Q77">
        <f>VLOOKUP(C77,InnerGradeTable!$A:$AQ,MATCH(InnerGradeTable!$AQ$1,InnerGradeTable!$A$1:$AQ$1,0),0)</f>
        <v>1000</v>
      </c>
    </row>
    <row r="78" spans="1:17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7"/>
        <v>3</v>
      </c>
      <c r="I78">
        <f t="shared" ca="1" si="8"/>
        <v>-5</v>
      </c>
      <c r="K78" s="3">
        <v>1E-4</v>
      </c>
      <c r="L78">
        <v>0.01</v>
      </c>
      <c r="M78" t="s">
        <v>35</v>
      </c>
      <c r="N78" s="1">
        <f t="shared" ca="1" si="10"/>
        <v>3</v>
      </c>
      <c r="O78">
        <f t="shared" ca="1" si="9"/>
        <v>-5</v>
      </c>
      <c r="Q78">
        <f>VLOOKUP(C78,InnerGradeTable!$A:$AQ,MATCH(InnerGradeTable!$AQ$1,InnerGradeTable!$A$1:$AQ$1,0),0)</f>
        <v>1000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N148"/>
  <sheetViews>
    <sheetView workbookViewId="0">
      <pane ySplit="1" topLeftCell="A2" activePane="bottomLeft" state="frozen"/>
      <selection pane="bottomLeft" activeCell="C8" sqref="C8"/>
    </sheetView>
    <sheetView tabSelected="1" workbookViewId="1">
      <selection activeCell="M16" sqref="M16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8" width="0" hidden="1" customWidth="1" outlineLevel="1"/>
    <col min="29" max="29" width="9" collapsed="1"/>
  </cols>
  <sheetData>
    <row r="1" spans="1:28" ht="27" customHeight="1" x14ac:dyDescent="0.3">
      <c r="A1" t="s">
        <v>67</v>
      </c>
      <c r="B1" t="s">
        <v>6</v>
      </c>
      <c r="C1" t="s">
        <v>164</v>
      </c>
      <c r="D1" t="s">
        <v>162</v>
      </c>
      <c r="E1" s="5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s="5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166</v>
      </c>
      <c r="T1" t="s">
        <v>168</v>
      </c>
      <c r="U1" t="s">
        <v>169</v>
      </c>
      <c r="V1" t="s">
        <v>167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</row>
    <row r="2" spans="1:28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ca="1">OFFSET(E2,0,A2)</f>
        <v>0</v>
      </c>
      <c r="E2" s="5">
        <f>IF(L2=0,0,E1+L2)</f>
        <v>0</v>
      </c>
      <c r="F2">
        <f t="shared" ref="F2:F65" si="0">IF(M2=0,0,F1+M2)</f>
        <v>0</v>
      </c>
      <c r="G2">
        <f t="shared" ref="G2:G65" si="1">IF(N2=0,0,G1+N2)</f>
        <v>0</v>
      </c>
      <c r="H2">
        <f t="shared" ref="H2:H65" si="2">IF(O2=0,0,H1+O2)</f>
        <v>0</v>
      </c>
      <c r="I2">
        <f t="shared" ref="I2:I65" si="3">IF(P2=0,0,I1+P2)</f>
        <v>0</v>
      </c>
      <c r="J2">
        <f t="shared" ref="J2:J65" si="4">IF(Q2=0,0,J1+Q2)</f>
        <v>0</v>
      </c>
      <c r="K2">
        <f t="shared" ref="K2:K65" si="5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  <c r="W2">
        <v>10</v>
      </c>
      <c r="X2">
        <v>14.1</v>
      </c>
      <c r="Y2">
        <f>AVERAGE(W2:X2)</f>
        <v>12.05</v>
      </c>
      <c r="Z2">
        <f>X2/W2</f>
        <v>1.41</v>
      </c>
      <c r="AA2" s="9">
        <f>$V2*W2</f>
        <v>10</v>
      </c>
      <c r="AB2" s="9">
        <f>$V2*X2</f>
        <v>14.1</v>
      </c>
    </row>
    <row r="3" spans="1:28" x14ac:dyDescent="0.3">
      <c r="A3">
        <v>0</v>
      </c>
      <c r="B3">
        <v>1</v>
      </c>
      <c r="C3">
        <f t="shared" ref="C3:C66" si="6">IF(B3=0,0,
IF(B3&lt;=3,1,
IF(B3&lt;=10,0.99,
IF(B3&lt;=20,0.9,
IF(B3&lt;=30,0.8,"이상")))))</f>
        <v>1</v>
      </c>
      <c r="D3">
        <f ca="1">OFFSET(E3,0,A3)</f>
        <v>1</v>
      </c>
      <c r="E3" s="5">
        <f t="shared" ref="E3:E66" si="7">IF(L3=0,0,E2+L3)</f>
        <v>1</v>
      </c>
      <c r="F3">
        <f t="shared" si="0"/>
        <v>1</v>
      </c>
      <c r="G3">
        <f t="shared" si="1"/>
        <v>1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1.0900000000000001</v>
      </c>
      <c r="V3">
        <f t="shared" ref="V3:V7" si="8">V2*$S$3</f>
        <v>1.0900000000000001</v>
      </c>
      <c r="W3">
        <v>10.3</v>
      </c>
      <c r="X3">
        <v>13.5</v>
      </c>
      <c r="Y3">
        <f>AVERAGE(W3:X3)</f>
        <v>11.9</v>
      </c>
      <c r="Z3">
        <f>X3/W3</f>
        <v>1.3106796116504853</v>
      </c>
      <c r="AA3" s="9">
        <f>$V2*W3</f>
        <v>10.3</v>
      </c>
      <c r="AB3" s="9">
        <f>$V2*X3</f>
        <v>13.5</v>
      </c>
    </row>
    <row r="4" spans="1:28" x14ac:dyDescent="0.3">
      <c r="A4">
        <v>0</v>
      </c>
      <c r="B4">
        <v>2</v>
      </c>
      <c r="C4">
        <f t="shared" si="6"/>
        <v>1</v>
      </c>
      <c r="D4">
        <f ca="1">OFFSET(E4,0,A4)</f>
        <v>2.08</v>
      </c>
      <c r="E4" s="5">
        <f t="shared" si="7"/>
        <v>2.08</v>
      </c>
      <c r="F4">
        <f t="shared" si="0"/>
        <v>2</v>
      </c>
      <c r="G4">
        <f t="shared" si="1"/>
        <v>2</v>
      </c>
      <c r="H4">
        <f t="shared" si="2"/>
        <v>2</v>
      </c>
      <c r="I4">
        <f t="shared" si="3"/>
        <v>2</v>
      </c>
      <c r="J4">
        <f t="shared" si="4"/>
        <v>2</v>
      </c>
      <c r="K4">
        <f t="shared" si="5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1.1881000000000002</v>
      </c>
      <c r="V4">
        <f t="shared" si="8"/>
        <v>1.1881000000000002</v>
      </c>
      <c r="AA4" s="9"/>
      <c r="AB4" s="9"/>
    </row>
    <row r="5" spans="1:28" x14ac:dyDescent="0.3">
      <c r="A5">
        <v>0</v>
      </c>
      <c r="B5">
        <v>3</v>
      </c>
      <c r="C5">
        <f t="shared" si="6"/>
        <v>1</v>
      </c>
      <c r="D5">
        <f ca="1">OFFSET(E5,0,A5)</f>
        <v>3.2464000000000004</v>
      </c>
      <c r="E5" s="5">
        <f t="shared" si="7"/>
        <v>3.2464000000000004</v>
      </c>
      <c r="F5">
        <f t="shared" si="0"/>
        <v>3</v>
      </c>
      <c r="G5">
        <f t="shared" si="1"/>
        <v>3</v>
      </c>
      <c r="H5">
        <f t="shared" si="2"/>
        <v>3</v>
      </c>
      <c r="I5">
        <f t="shared" si="3"/>
        <v>3</v>
      </c>
      <c r="J5">
        <f t="shared" si="4"/>
        <v>3</v>
      </c>
      <c r="K5">
        <f t="shared" si="5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1.2950290000000002</v>
      </c>
      <c r="V5">
        <f t="shared" si="8"/>
        <v>1.2950290000000002</v>
      </c>
      <c r="AA5" s="9"/>
      <c r="AB5" s="9"/>
    </row>
    <row r="6" spans="1:28" x14ac:dyDescent="0.3">
      <c r="A6">
        <v>0</v>
      </c>
      <c r="B6">
        <v>4</v>
      </c>
      <c r="C6">
        <f t="shared" si="6"/>
        <v>0.99</v>
      </c>
      <c r="D6">
        <f ca="1">OFFSET(E6,0,A6)</f>
        <v>4.5061120000000008</v>
      </c>
      <c r="E6" s="5">
        <f t="shared" si="7"/>
        <v>4.5061120000000008</v>
      </c>
      <c r="F6">
        <f t="shared" si="0"/>
        <v>4</v>
      </c>
      <c r="G6">
        <f t="shared" si="1"/>
        <v>4</v>
      </c>
      <c r="H6">
        <f t="shared" si="2"/>
        <v>4</v>
      </c>
      <c r="I6">
        <f t="shared" si="3"/>
        <v>4</v>
      </c>
      <c r="J6">
        <f t="shared" si="4"/>
        <v>4</v>
      </c>
      <c r="K6">
        <f t="shared" si="5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1.4115816100000003</v>
      </c>
      <c r="V6">
        <f t="shared" si="8"/>
        <v>1.4115816100000003</v>
      </c>
      <c r="AA6" s="9"/>
      <c r="AB6" s="9"/>
    </row>
    <row r="7" spans="1:28" x14ac:dyDescent="0.3">
      <c r="A7">
        <v>0</v>
      </c>
      <c r="B7">
        <v>5</v>
      </c>
      <c r="C7">
        <f t="shared" si="6"/>
        <v>0.99</v>
      </c>
      <c r="D7">
        <f ca="1">OFFSET(E7,0,A7)</f>
        <v>6.0177664000000011</v>
      </c>
      <c r="E7" s="5">
        <f t="shared" si="7"/>
        <v>6.0177664000000011</v>
      </c>
      <c r="F7">
        <f t="shared" si="0"/>
        <v>5</v>
      </c>
      <c r="G7">
        <f t="shared" si="1"/>
        <v>5</v>
      </c>
      <c r="H7">
        <f t="shared" si="2"/>
        <v>5</v>
      </c>
      <c r="I7">
        <f t="shared" si="3"/>
        <v>5</v>
      </c>
      <c r="J7">
        <f t="shared" si="4"/>
        <v>5</v>
      </c>
      <c r="K7">
        <f t="shared" si="5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1.5386239549000005</v>
      </c>
      <c r="T7">
        <f ca="1">C7*D7</f>
        <v>5.9575887360000008</v>
      </c>
      <c r="V7">
        <f t="shared" si="8"/>
        <v>1.5386239549000005</v>
      </c>
      <c r="AA7" s="9"/>
      <c r="AB7" s="9"/>
    </row>
    <row r="8" spans="1:28" x14ac:dyDescent="0.3">
      <c r="A8">
        <v>1</v>
      </c>
      <c r="B8">
        <v>0</v>
      </c>
      <c r="C8">
        <f t="shared" si="6"/>
        <v>0</v>
      </c>
      <c r="D8">
        <f ca="1">OFFSET(E8,0,A8)</f>
        <v>0</v>
      </c>
      <c r="E8" s="5">
        <f t="shared" si="7"/>
        <v>0</v>
      </c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1.4051360318721466</v>
      </c>
      <c r="W8">
        <v>9.5</v>
      </c>
      <c r="X8">
        <v>14.2</v>
      </c>
      <c r="Y8">
        <f>AVERAGE(W8:X8)</f>
        <v>11.85</v>
      </c>
      <c r="Z8">
        <f>X8/W8</f>
        <v>1.4947368421052631</v>
      </c>
      <c r="AA8" s="9">
        <f>$V8*W8</f>
        <v>13.348792302785393</v>
      </c>
      <c r="AB8" s="9">
        <f>$V8*X8</f>
        <v>19.952931652584482</v>
      </c>
    </row>
    <row r="9" spans="1:28" x14ac:dyDescent="0.3">
      <c r="A9">
        <v>1</v>
      </c>
      <c r="B9">
        <v>1</v>
      </c>
      <c r="C9">
        <f t="shared" si="6"/>
        <v>1</v>
      </c>
      <c r="D9">
        <f ca="1">OFFSET(E9,0,A9)</f>
        <v>1.4</v>
      </c>
      <c r="E9" s="5">
        <f t="shared" si="7"/>
        <v>3.5</v>
      </c>
      <c r="F9">
        <f t="shared" si="0"/>
        <v>1.4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1.095</v>
      </c>
      <c r="U9">
        <v>1</v>
      </c>
      <c r="V9">
        <f>V7</f>
        <v>1.5386239549000005</v>
      </c>
      <c r="W9">
        <v>9.1999999999999993</v>
      </c>
      <c r="X9">
        <v>13.8</v>
      </c>
      <c r="Y9">
        <f>AVERAGE(W9:X9)</f>
        <v>11.5</v>
      </c>
      <c r="Z9">
        <f>X9/W9</f>
        <v>1.5000000000000002</v>
      </c>
      <c r="AA9" s="9">
        <f>$V8*W9</f>
        <v>12.927251493223748</v>
      </c>
      <c r="AB9" s="9">
        <f>$V8*X9</f>
        <v>19.390877239835625</v>
      </c>
    </row>
    <row r="10" spans="1:28" x14ac:dyDescent="0.3">
      <c r="A10">
        <v>1</v>
      </c>
      <c r="B10">
        <v>2</v>
      </c>
      <c r="C10">
        <f t="shared" si="6"/>
        <v>1</v>
      </c>
      <c r="D10">
        <f ca="1">OFFSET(E10,0,A10)</f>
        <v>2.9119999999999999</v>
      </c>
      <c r="E10" s="5">
        <f t="shared" si="7"/>
        <v>7.2800000000000011</v>
      </c>
      <c r="F10">
        <f t="shared" si="0"/>
        <v>2.9119999999999999</v>
      </c>
      <c r="G10">
        <f t="shared" si="1"/>
        <v>2</v>
      </c>
      <c r="H10">
        <f t="shared" si="2"/>
        <v>2</v>
      </c>
      <c r="I10">
        <f t="shared" si="3"/>
        <v>2</v>
      </c>
      <c r="J10">
        <f t="shared" si="4"/>
        <v>2</v>
      </c>
      <c r="K10">
        <f t="shared" si="5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1.199025</v>
      </c>
      <c r="V10">
        <f>V9*$S$9</f>
        <v>1.6847932306155005</v>
      </c>
      <c r="AA10" s="9"/>
      <c r="AB10" s="9"/>
    </row>
    <row r="11" spans="1:28" x14ac:dyDescent="0.3">
      <c r="A11">
        <v>1</v>
      </c>
      <c r="B11">
        <v>3</v>
      </c>
      <c r="C11">
        <f t="shared" si="6"/>
        <v>1</v>
      </c>
      <c r="D11">
        <f ca="1">OFFSET(E11,0,A11)</f>
        <v>4.5449599999999997</v>
      </c>
      <c r="E11" s="5">
        <f t="shared" si="7"/>
        <v>11.362400000000001</v>
      </c>
      <c r="F11">
        <f t="shared" si="0"/>
        <v>4.5449599999999997</v>
      </c>
      <c r="G11">
        <f t="shared" si="1"/>
        <v>3</v>
      </c>
      <c r="H11">
        <f t="shared" si="2"/>
        <v>3</v>
      </c>
      <c r="I11">
        <f t="shared" si="3"/>
        <v>3</v>
      </c>
      <c r="J11">
        <f t="shared" si="4"/>
        <v>3</v>
      </c>
      <c r="K11">
        <f t="shared" si="5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1.3129323749999999</v>
      </c>
      <c r="V11">
        <f t="shared" ref="V11:V18" si="9">V10*$S$9</f>
        <v>1.8448485875239728</v>
      </c>
      <c r="AA11" s="9"/>
      <c r="AB11" s="9"/>
    </row>
    <row r="12" spans="1:28" x14ac:dyDescent="0.3">
      <c r="A12">
        <v>1</v>
      </c>
      <c r="B12">
        <v>4</v>
      </c>
      <c r="C12">
        <f t="shared" si="6"/>
        <v>0.99</v>
      </c>
      <c r="D12">
        <f ca="1">OFFSET(E12,0,A12)</f>
        <v>6.3085567999999999</v>
      </c>
      <c r="E12" s="5">
        <f t="shared" si="7"/>
        <v>15.771392000000002</v>
      </c>
      <c r="F12">
        <f t="shared" si="0"/>
        <v>6.3085567999999999</v>
      </c>
      <c r="G12">
        <f t="shared" si="1"/>
        <v>4</v>
      </c>
      <c r="H12">
        <f t="shared" si="2"/>
        <v>4</v>
      </c>
      <c r="I12">
        <f t="shared" si="3"/>
        <v>4</v>
      </c>
      <c r="J12">
        <f t="shared" si="4"/>
        <v>4</v>
      </c>
      <c r="K12">
        <f t="shared" si="5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1.437660950625</v>
      </c>
      <c r="V12">
        <f t="shared" si="9"/>
        <v>2.0201092033387504</v>
      </c>
      <c r="AA12" s="9"/>
      <c r="AB12" s="9"/>
    </row>
    <row r="13" spans="1:28" x14ac:dyDescent="0.3">
      <c r="A13">
        <v>1</v>
      </c>
      <c r="B13">
        <v>5</v>
      </c>
      <c r="C13">
        <f t="shared" si="6"/>
        <v>0.99</v>
      </c>
      <c r="D13">
        <f ca="1">OFFSET(E13,0,A13)</f>
        <v>8.4248729600000001</v>
      </c>
      <c r="E13" s="5">
        <f t="shared" si="7"/>
        <v>21.062182400000005</v>
      </c>
      <c r="F13">
        <f t="shared" si="0"/>
        <v>8.4248729600000001</v>
      </c>
      <c r="G13">
        <f t="shared" si="1"/>
        <v>5</v>
      </c>
      <c r="H13">
        <f t="shared" si="2"/>
        <v>5</v>
      </c>
      <c r="I13">
        <f t="shared" si="3"/>
        <v>5</v>
      </c>
      <c r="J13">
        <f t="shared" si="4"/>
        <v>5</v>
      </c>
      <c r="K13">
        <f t="shared" si="5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1.574238740934375</v>
      </c>
      <c r="V13">
        <f t="shared" si="9"/>
        <v>2.2120195776559317</v>
      </c>
      <c r="AA13" s="9"/>
      <c r="AB13" s="9"/>
    </row>
    <row r="14" spans="1:28" x14ac:dyDescent="0.3">
      <c r="A14">
        <v>1</v>
      </c>
      <c r="B14">
        <v>6</v>
      </c>
      <c r="C14">
        <f t="shared" si="6"/>
        <v>0.99</v>
      </c>
      <c r="D14">
        <f ca="1">OFFSET(E14,0,A14)</f>
        <v>10.710494412800001</v>
      </c>
      <c r="E14" s="5">
        <f t="shared" si="7"/>
        <v>26.776236032000007</v>
      </c>
      <c r="F14">
        <f t="shared" si="0"/>
        <v>10.710494412800001</v>
      </c>
      <c r="G14">
        <f t="shared" si="1"/>
        <v>6</v>
      </c>
      <c r="H14">
        <f t="shared" si="2"/>
        <v>6</v>
      </c>
      <c r="I14">
        <f t="shared" si="3"/>
        <v>6</v>
      </c>
      <c r="J14">
        <f t="shared" si="4"/>
        <v>6</v>
      </c>
      <c r="K14">
        <f t="shared" si="5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1.7237914213231407</v>
      </c>
      <c r="V14">
        <f t="shared" si="9"/>
        <v>2.4221614375332452</v>
      </c>
      <c r="AA14" s="9"/>
      <c r="AB14" s="9"/>
    </row>
    <row r="15" spans="1:28" x14ac:dyDescent="0.3">
      <c r="A15">
        <v>1</v>
      </c>
      <c r="B15">
        <v>7</v>
      </c>
      <c r="C15">
        <f t="shared" si="6"/>
        <v>0.99</v>
      </c>
      <c r="D15">
        <f ca="1">OFFSET(E15,0,A15)</f>
        <v>13.178965581824002</v>
      </c>
      <c r="E15" s="5">
        <f t="shared" si="7"/>
        <v>32.947413954560012</v>
      </c>
      <c r="F15">
        <f t="shared" si="0"/>
        <v>13.178965581824002</v>
      </c>
      <c r="G15">
        <f t="shared" si="1"/>
        <v>7</v>
      </c>
      <c r="H15">
        <f t="shared" si="2"/>
        <v>7</v>
      </c>
      <c r="I15">
        <f t="shared" si="3"/>
        <v>7</v>
      </c>
      <c r="J15">
        <f t="shared" si="4"/>
        <v>7</v>
      </c>
      <c r="K15">
        <f t="shared" si="5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1.8875516063488389</v>
      </c>
      <c r="V15">
        <f t="shared" si="9"/>
        <v>2.6522667740989032</v>
      </c>
      <c r="AA15" s="9"/>
      <c r="AB15" s="9"/>
    </row>
    <row r="16" spans="1:28" x14ac:dyDescent="0.3">
      <c r="A16">
        <v>1</v>
      </c>
      <c r="B16">
        <v>8</v>
      </c>
      <c r="C16">
        <f t="shared" si="6"/>
        <v>0.99</v>
      </c>
      <c r="D16">
        <f ca="1">OFFSET(E16,0,A16)</f>
        <v>15.844914444369923</v>
      </c>
      <c r="E16" s="5">
        <f t="shared" si="7"/>
        <v>39.612286110924813</v>
      </c>
      <c r="F16">
        <f t="shared" si="0"/>
        <v>15.844914444369923</v>
      </c>
      <c r="G16">
        <f t="shared" si="1"/>
        <v>8.0663795450183677</v>
      </c>
      <c r="H16">
        <f t="shared" si="2"/>
        <v>8</v>
      </c>
      <c r="I16">
        <f t="shared" si="3"/>
        <v>8</v>
      </c>
      <c r="J16">
        <f t="shared" si="4"/>
        <v>8</v>
      </c>
      <c r="K16">
        <f t="shared" si="5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2.0668690089519783</v>
      </c>
      <c r="V16">
        <f t="shared" si="9"/>
        <v>2.904232117638299</v>
      </c>
      <c r="AA16" s="9"/>
      <c r="AB16" s="9"/>
    </row>
    <row r="17" spans="1:28" x14ac:dyDescent="0.3">
      <c r="A17">
        <v>1</v>
      </c>
      <c r="B17">
        <v>9</v>
      </c>
      <c r="C17">
        <f t="shared" si="6"/>
        <v>0.99</v>
      </c>
      <c r="D17">
        <f ca="1">OFFSET(E17,0,A17)</f>
        <v>18.724139215919518</v>
      </c>
      <c r="E17" s="5">
        <f t="shared" si="7"/>
        <v>46.810348039798804</v>
      </c>
      <c r="F17">
        <f t="shared" si="0"/>
        <v>18.724139215919518</v>
      </c>
      <c r="G17">
        <f t="shared" si="1"/>
        <v>9.218069453638206</v>
      </c>
      <c r="H17">
        <f t="shared" si="2"/>
        <v>9</v>
      </c>
      <c r="I17">
        <f t="shared" si="3"/>
        <v>9</v>
      </c>
      <c r="J17">
        <f t="shared" si="4"/>
        <v>9</v>
      </c>
      <c r="K17">
        <f t="shared" si="5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2.2632215648024161</v>
      </c>
      <c r="V17">
        <f t="shared" si="9"/>
        <v>3.1801341688139373</v>
      </c>
      <c r="AA17" s="9"/>
      <c r="AB17" s="9"/>
    </row>
    <row r="18" spans="1:28" x14ac:dyDescent="0.3">
      <c r="A18">
        <v>1</v>
      </c>
      <c r="B18">
        <v>10</v>
      </c>
      <c r="C18">
        <f t="shared" si="6"/>
        <v>0.99</v>
      </c>
      <c r="D18">
        <f ca="1">OFFSET(E18,0,A18)</f>
        <v>22.467131418933992</v>
      </c>
      <c r="E18" s="5">
        <f t="shared" si="7"/>
        <v>56.167828547334992</v>
      </c>
      <c r="F18">
        <f t="shared" si="0"/>
        <v>22.467131418933992</v>
      </c>
      <c r="G18">
        <f t="shared" si="1"/>
        <v>10.715266334843996</v>
      </c>
      <c r="H18">
        <f t="shared" si="2"/>
        <v>10</v>
      </c>
      <c r="I18">
        <f t="shared" si="3"/>
        <v>10</v>
      </c>
      <c r="J18">
        <f t="shared" si="4"/>
        <v>10</v>
      </c>
      <c r="K18">
        <f t="shared" si="5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2.4782276134586456</v>
      </c>
      <c r="T18">
        <f ca="1">C18*D18</f>
        <v>22.242460104744652</v>
      </c>
      <c r="V18">
        <f t="shared" si="9"/>
        <v>3.4822469148512614</v>
      </c>
      <c r="AA18" s="9"/>
      <c r="AB18" s="9"/>
    </row>
    <row r="19" spans="1:28" x14ac:dyDescent="0.3">
      <c r="A19">
        <v>2</v>
      </c>
      <c r="B19">
        <v>0</v>
      </c>
      <c r="C19">
        <f t="shared" si="6"/>
        <v>0</v>
      </c>
      <c r="D19">
        <f ca="1">OFFSET(E19,0,A19)</f>
        <v>0</v>
      </c>
      <c r="E19" s="5">
        <f t="shared" si="7"/>
        <v>0</v>
      </c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0">V20/$S$20</f>
        <v>2.378421497746916</v>
      </c>
      <c r="W19">
        <v>9.1</v>
      </c>
      <c r="X19">
        <v>14</v>
      </c>
      <c r="Y19">
        <f>AVERAGE(W19:X19)</f>
        <v>11.55</v>
      </c>
      <c r="Z19">
        <f>X19/W19</f>
        <v>1.5384615384615385</v>
      </c>
      <c r="AA19" s="9">
        <f>$V19*W19</f>
        <v>21.643635629496934</v>
      </c>
      <c r="AB19" s="9">
        <f>$V19*X19</f>
        <v>33.297900968456823</v>
      </c>
    </row>
    <row r="20" spans="1:28" x14ac:dyDescent="0.3">
      <c r="A20">
        <v>2</v>
      </c>
      <c r="B20">
        <v>1</v>
      </c>
      <c r="C20">
        <f t="shared" si="6"/>
        <v>1</v>
      </c>
      <c r="D20">
        <f ca="1">OFFSET(E20,0,A20)</f>
        <v>1.96</v>
      </c>
      <c r="E20" s="5">
        <f t="shared" si="7"/>
        <v>12.249999999999998</v>
      </c>
      <c r="F20">
        <f t="shared" si="0"/>
        <v>4.8999999999999995</v>
      </c>
      <c r="G20">
        <f t="shared" si="1"/>
        <v>1.96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0"/>
        <v>2.6162636475216079</v>
      </c>
      <c r="W20">
        <v>8.8000000000000007</v>
      </c>
      <c r="X20">
        <v>13.7</v>
      </c>
      <c r="Y20">
        <f>AVERAGE(W20:X20)</f>
        <v>11.25</v>
      </c>
      <c r="Z20">
        <f>X20/W20</f>
        <v>1.5568181818181817</v>
      </c>
      <c r="AA20" s="9">
        <f>$V19*W20</f>
        <v>20.930109180172863</v>
      </c>
      <c r="AB20" s="9">
        <f>$V19*X20</f>
        <v>32.584374519132744</v>
      </c>
    </row>
    <row r="21" spans="1:28" x14ac:dyDescent="0.3">
      <c r="A21">
        <v>2</v>
      </c>
      <c r="B21">
        <v>2</v>
      </c>
      <c r="C21">
        <f t="shared" si="6"/>
        <v>1</v>
      </c>
      <c r="D21">
        <f ca="1">OFFSET(E21,0,A21)</f>
        <v>4.0768000000000004</v>
      </c>
      <c r="E21" s="5">
        <f t="shared" si="7"/>
        <v>25.479999999999997</v>
      </c>
      <c r="F21">
        <f t="shared" si="0"/>
        <v>10.192</v>
      </c>
      <c r="G21">
        <f t="shared" si="1"/>
        <v>4.0768000000000004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2.8778900122737689</v>
      </c>
      <c r="AA21" s="9"/>
      <c r="AB21" s="9"/>
    </row>
    <row r="22" spans="1:28" x14ac:dyDescent="0.3">
      <c r="A22">
        <v>2</v>
      </c>
      <c r="B22">
        <v>3</v>
      </c>
      <c r="C22">
        <f t="shared" si="6"/>
        <v>1</v>
      </c>
      <c r="D22">
        <f ca="1">OFFSET(E22,0,A22)</f>
        <v>6.3629440000000006</v>
      </c>
      <c r="E22" s="5">
        <f t="shared" si="7"/>
        <v>39.7684</v>
      </c>
      <c r="F22">
        <f t="shared" si="0"/>
        <v>15.907360000000001</v>
      </c>
      <c r="G22">
        <f t="shared" si="1"/>
        <v>6.3629440000000006</v>
      </c>
      <c r="H22">
        <f t="shared" si="2"/>
        <v>3</v>
      </c>
      <c r="I22">
        <f t="shared" si="3"/>
        <v>3</v>
      </c>
      <c r="J22">
        <f t="shared" si="4"/>
        <v>3</v>
      </c>
      <c r="K22">
        <f t="shared" si="5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3.1656790135011463</v>
      </c>
      <c r="AA22" s="9"/>
      <c r="AB22" s="9"/>
    </row>
    <row r="23" spans="1:28" x14ac:dyDescent="0.3">
      <c r="A23">
        <v>2</v>
      </c>
      <c r="B23">
        <v>4</v>
      </c>
      <c r="C23">
        <f t="shared" si="6"/>
        <v>0.99</v>
      </c>
      <c r="D23">
        <f ca="1">OFFSET(E23,0,A23)</f>
        <v>8.8319795200000009</v>
      </c>
      <c r="E23" s="5">
        <f t="shared" si="7"/>
        <v>55.199871999999999</v>
      </c>
      <c r="F23">
        <f t="shared" si="0"/>
        <v>22.079948800000004</v>
      </c>
      <c r="G23">
        <f t="shared" si="1"/>
        <v>8.8319795200000009</v>
      </c>
      <c r="H23">
        <f t="shared" si="2"/>
        <v>4</v>
      </c>
      <c r="I23">
        <f t="shared" si="3"/>
        <v>4</v>
      </c>
      <c r="J23">
        <f t="shared" si="4"/>
        <v>4</v>
      </c>
      <c r="K23">
        <f t="shared" si="5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3.4822469148512614</v>
      </c>
      <c r="AA23" s="9"/>
      <c r="AB23" s="9"/>
    </row>
    <row r="24" spans="1:28" x14ac:dyDescent="0.3">
      <c r="A24">
        <v>2</v>
      </c>
      <c r="B24">
        <v>5</v>
      </c>
      <c r="C24">
        <f t="shared" si="6"/>
        <v>0.99</v>
      </c>
      <c r="D24">
        <f ca="1">OFFSET(E24,0,A24)</f>
        <v>11.794822144000001</v>
      </c>
      <c r="E24" s="5">
        <f t="shared" si="7"/>
        <v>73.717638399999998</v>
      </c>
      <c r="F24">
        <f t="shared" si="0"/>
        <v>29.487055360000006</v>
      </c>
      <c r="G24">
        <f t="shared" si="1"/>
        <v>11.794822144000001</v>
      </c>
      <c r="H24">
        <f t="shared" si="2"/>
        <v>5.1851370496000007</v>
      </c>
      <c r="I24">
        <f t="shared" si="3"/>
        <v>5</v>
      </c>
      <c r="J24">
        <f t="shared" si="4"/>
        <v>5</v>
      </c>
      <c r="K24">
        <f t="shared" si="5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1">V23*$S$20</f>
        <v>3.8304716063363879</v>
      </c>
      <c r="AA24" s="9"/>
      <c r="AB24" s="9"/>
    </row>
    <row r="25" spans="1:28" x14ac:dyDescent="0.3">
      <c r="A25">
        <v>2</v>
      </c>
      <c r="B25">
        <v>6</v>
      </c>
      <c r="C25">
        <f t="shared" si="6"/>
        <v>0.99</v>
      </c>
      <c r="D25">
        <f ca="1">OFFSET(E25,0,A25)</f>
        <v>14.994692177920003</v>
      </c>
      <c r="E25" s="5">
        <f t="shared" si="7"/>
        <v>93.716826112000007</v>
      </c>
      <c r="F25">
        <f t="shared" si="0"/>
        <v>37.48673044480001</v>
      </c>
      <c r="G25">
        <f t="shared" si="1"/>
        <v>14.994692177920003</v>
      </c>
      <c r="H25">
        <f t="shared" si="2"/>
        <v>6.4650850631680008</v>
      </c>
      <c r="I25">
        <f t="shared" si="3"/>
        <v>6</v>
      </c>
      <c r="J25">
        <f t="shared" si="4"/>
        <v>6</v>
      </c>
      <c r="K25">
        <f t="shared" si="5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1"/>
        <v>4.2135187669700267</v>
      </c>
      <c r="AA25" s="9"/>
      <c r="AB25" s="9"/>
    </row>
    <row r="26" spans="1:28" x14ac:dyDescent="0.3">
      <c r="A26">
        <v>2</v>
      </c>
      <c r="B26">
        <v>7</v>
      </c>
      <c r="C26">
        <f t="shared" si="6"/>
        <v>0.99</v>
      </c>
      <c r="D26">
        <f ca="1">OFFSET(E26,0,A26)</f>
        <v>18.450551814553606</v>
      </c>
      <c r="E26" s="5">
        <f t="shared" si="7"/>
        <v>115.31594884096002</v>
      </c>
      <c r="F26">
        <f t="shared" si="0"/>
        <v>46.126379536384015</v>
      </c>
      <c r="G26">
        <f t="shared" si="1"/>
        <v>18.450551814553606</v>
      </c>
      <c r="H26">
        <f t="shared" si="2"/>
        <v>7.8474289178214418</v>
      </c>
      <c r="I26">
        <f t="shared" si="3"/>
        <v>7</v>
      </c>
      <c r="J26">
        <f t="shared" si="4"/>
        <v>7</v>
      </c>
      <c r="K26">
        <f t="shared" si="5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1"/>
        <v>4.6348706436670302</v>
      </c>
      <c r="AA26" s="9"/>
      <c r="AB26" s="9"/>
    </row>
    <row r="27" spans="1:28" x14ac:dyDescent="0.3">
      <c r="A27">
        <v>2</v>
      </c>
      <c r="B27">
        <v>8</v>
      </c>
      <c r="C27">
        <f t="shared" si="6"/>
        <v>0.99</v>
      </c>
      <c r="D27">
        <f ca="1">OFFSET(E27,0,A27)</f>
        <v>22.182880222117895</v>
      </c>
      <c r="E27" s="5">
        <f t="shared" si="7"/>
        <v>138.64300138823683</v>
      </c>
      <c r="F27">
        <f t="shared" si="0"/>
        <v>55.45720055529474</v>
      </c>
      <c r="G27">
        <f t="shared" si="1"/>
        <v>22.182880222117895</v>
      </c>
      <c r="H27">
        <f t="shared" si="2"/>
        <v>9.3403602808471575</v>
      </c>
      <c r="I27">
        <f t="shared" si="3"/>
        <v>8</v>
      </c>
      <c r="J27">
        <f t="shared" si="4"/>
        <v>8</v>
      </c>
      <c r="K27">
        <f t="shared" si="5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1"/>
        <v>5.0983577080337339</v>
      </c>
      <c r="AA27" s="9"/>
      <c r="AB27" s="9"/>
    </row>
    <row r="28" spans="1:28" x14ac:dyDescent="0.3">
      <c r="A28">
        <v>2</v>
      </c>
      <c r="B28">
        <v>9</v>
      </c>
      <c r="C28">
        <f t="shared" si="6"/>
        <v>0.99</v>
      </c>
      <c r="D28">
        <f ca="1">OFFSET(E28,0,A28)</f>
        <v>26.213794902287329</v>
      </c>
      <c r="E28" s="5">
        <f t="shared" si="7"/>
        <v>163.8362181392958</v>
      </c>
      <c r="F28">
        <f t="shared" si="0"/>
        <v>65.534487255718318</v>
      </c>
      <c r="G28">
        <f t="shared" si="1"/>
        <v>26.213794902287329</v>
      </c>
      <c r="H28">
        <f t="shared" si="2"/>
        <v>10.952726152914931</v>
      </c>
      <c r="I28">
        <f t="shared" si="3"/>
        <v>9</v>
      </c>
      <c r="J28">
        <f t="shared" si="4"/>
        <v>9</v>
      </c>
      <c r="K28">
        <f t="shared" si="5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1"/>
        <v>5.6081934788371077</v>
      </c>
      <c r="AA28" s="9"/>
      <c r="AB28" s="9"/>
    </row>
    <row r="29" spans="1:28" x14ac:dyDescent="0.3">
      <c r="A29">
        <v>2</v>
      </c>
      <c r="B29">
        <v>10</v>
      </c>
      <c r="C29">
        <f t="shared" si="6"/>
        <v>0.99</v>
      </c>
      <c r="D29">
        <f ca="1">OFFSET(E29,0,A29)</f>
        <v>31.453983986507595</v>
      </c>
      <c r="E29" s="5">
        <f t="shared" si="7"/>
        <v>196.58739991567245</v>
      </c>
      <c r="F29">
        <f t="shared" si="0"/>
        <v>78.63495996626898</v>
      </c>
      <c r="G29">
        <f t="shared" si="1"/>
        <v>31.453983986507595</v>
      </c>
      <c r="H29">
        <f t="shared" si="2"/>
        <v>13.048801786603036</v>
      </c>
      <c r="I29">
        <f t="shared" si="3"/>
        <v>10</v>
      </c>
      <c r="J29">
        <f t="shared" si="4"/>
        <v>10</v>
      </c>
      <c r="K29">
        <f t="shared" si="5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1"/>
        <v>6.1690128267208193</v>
      </c>
      <c r="AA29" s="9"/>
      <c r="AB29" s="9"/>
    </row>
    <row r="30" spans="1:28" x14ac:dyDescent="0.3">
      <c r="A30">
        <v>2</v>
      </c>
      <c r="B30">
        <v>11</v>
      </c>
      <c r="C30">
        <f t="shared" si="6"/>
        <v>0.9</v>
      </c>
      <c r="D30">
        <f ca="1">OFFSET(E30,0,A30)</f>
        <v>37.113388197465483</v>
      </c>
      <c r="E30" s="5">
        <f t="shared" si="7"/>
        <v>231.95867623415921</v>
      </c>
      <c r="F30">
        <f t="shared" si="0"/>
        <v>92.783470493663685</v>
      </c>
      <c r="G30">
        <f t="shared" si="1"/>
        <v>37.113388197465483</v>
      </c>
      <c r="H30">
        <f t="shared" si="2"/>
        <v>15.31256347098619</v>
      </c>
      <c r="I30">
        <f t="shared" si="3"/>
        <v>11</v>
      </c>
      <c r="J30">
        <f t="shared" si="4"/>
        <v>11</v>
      </c>
      <c r="K30">
        <f t="shared" si="5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1"/>
        <v>6.7859141093929018</v>
      </c>
      <c r="AA30" s="9"/>
      <c r="AB30" s="9"/>
    </row>
    <row r="31" spans="1:28" x14ac:dyDescent="0.3">
      <c r="A31">
        <v>2</v>
      </c>
      <c r="B31">
        <v>12</v>
      </c>
      <c r="C31">
        <f t="shared" si="6"/>
        <v>0.9</v>
      </c>
      <c r="D31">
        <f ca="1">OFFSET(E31,0,A31)</f>
        <v>43.225544745299999</v>
      </c>
      <c r="E31" s="5">
        <f t="shared" si="7"/>
        <v>270.15965465812496</v>
      </c>
      <c r="F31">
        <f t="shared" si="0"/>
        <v>108.06386186324997</v>
      </c>
      <c r="G31">
        <f t="shared" si="1"/>
        <v>43.225544745299999</v>
      </c>
      <c r="H31">
        <f t="shared" si="2"/>
        <v>17.757426090119996</v>
      </c>
      <c r="I31">
        <f t="shared" si="3"/>
        <v>12</v>
      </c>
      <c r="J31">
        <f t="shared" si="4"/>
        <v>12</v>
      </c>
      <c r="K31">
        <f t="shared" si="5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1"/>
        <v>7.4645055203321924</v>
      </c>
      <c r="AA31" s="9"/>
      <c r="AB31" s="9"/>
    </row>
    <row r="32" spans="1:28" x14ac:dyDescent="0.3">
      <c r="A32">
        <v>2</v>
      </c>
      <c r="B32">
        <v>13</v>
      </c>
      <c r="C32">
        <f t="shared" si="6"/>
        <v>0.9</v>
      </c>
      <c r="D32">
        <f ca="1">OFFSET(E32,0,A32)</f>
        <v>49.826673816961275</v>
      </c>
      <c r="E32" s="5">
        <f t="shared" si="7"/>
        <v>311.41671135600797</v>
      </c>
      <c r="F32">
        <f t="shared" si="0"/>
        <v>124.56668454240317</v>
      </c>
      <c r="G32">
        <f t="shared" si="1"/>
        <v>49.826673816961275</v>
      </c>
      <c r="H32">
        <f t="shared" si="2"/>
        <v>20.397877718784507</v>
      </c>
      <c r="I32">
        <f t="shared" si="3"/>
        <v>13.056180651465805</v>
      </c>
      <c r="J32">
        <f t="shared" si="4"/>
        <v>13.056180651465805</v>
      </c>
      <c r="K32">
        <f t="shared" si="5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1"/>
        <v>8.2109560723654127</v>
      </c>
      <c r="AA32" s="9"/>
      <c r="AB32" s="9"/>
    </row>
    <row r="33" spans="1:28" x14ac:dyDescent="0.3">
      <c r="A33">
        <v>2</v>
      </c>
      <c r="B33">
        <v>14</v>
      </c>
      <c r="C33">
        <f t="shared" si="6"/>
        <v>0.9</v>
      </c>
      <c r="D33">
        <f ca="1">OFFSET(E33,0,A33)</f>
        <v>56.955893214355456</v>
      </c>
      <c r="E33" s="5">
        <f t="shared" si="7"/>
        <v>355.9743325897216</v>
      </c>
      <c r="F33">
        <f t="shared" si="0"/>
        <v>142.38973303588861</v>
      </c>
      <c r="G33">
        <f t="shared" si="1"/>
        <v>56.955893214355456</v>
      </c>
      <c r="H33">
        <f t="shared" si="2"/>
        <v>23.249565477742181</v>
      </c>
      <c r="I33">
        <f t="shared" si="3"/>
        <v>14.196855755048874</v>
      </c>
      <c r="J33">
        <f t="shared" si="4"/>
        <v>14.196855755048874</v>
      </c>
      <c r="K33">
        <f t="shared" si="5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1"/>
        <v>9.0320516796019543</v>
      </c>
      <c r="AA33" s="9"/>
      <c r="AB33" s="9"/>
    </row>
    <row r="34" spans="1:28" x14ac:dyDescent="0.3">
      <c r="A34">
        <v>2</v>
      </c>
      <c r="B34">
        <v>15</v>
      </c>
      <c r="C34">
        <f t="shared" si="6"/>
        <v>0.9</v>
      </c>
      <c r="D34">
        <f ca="1">OFFSET(E34,0,A34)</f>
        <v>68.36264425018615</v>
      </c>
      <c r="E34" s="5">
        <f t="shared" si="7"/>
        <v>427.26652656366343</v>
      </c>
      <c r="F34">
        <f t="shared" si="0"/>
        <v>170.90661062546533</v>
      </c>
      <c r="G34">
        <f t="shared" si="1"/>
        <v>68.36264425018615</v>
      </c>
      <c r="H34">
        <f t="shared" si="2"/>
        <v>27.812265892074457</v>
      </c>
      <c r="I34">
        <f t="shared" si="3"/>
        <v>16.021935920781786</v>
      </c>
      <c r="J34">
        <f t="shared" si="4"/>
        <v>16.021935920781786</v>
      </c>
      <c r="K34">
        <f t="shared" si="5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1"/>
        <v>9.935256847562151</v>
      </c>
      <c r="AA34" s="9"/>
      <c r="AB34" s="9"/>
    </row>
    <row r="35" spans="1:28" x14ac:dyDescent="0.3">
      <c r="A35">
        <v>3</v>
      </c>
      <c r="B35">
        <v>0</v>
      </c>
      <c r="C35">
        <f t="shared" si="6"/>
        <v>0</v>
      </c>
      <c r="D35">
        <f ca="1">OFFSET(E35,0,A35)</f>
        <v>0</v>
      </c>
      <c r="E35" s="5">
        <f t="shared" si="7"/>
        <v>0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2">V36/$S$36</f>
        <v>5.4576468589827005</v>
      </c>
      <c r="W35">
        <v>9.1</v>
      </c>
      <c r="X35">
        <v>13.8</v>
      </c>
      <c r="Y35">
        <f>AVERAGE(W35:X35)</f>
        <v>11.45</v>
      </c>
      <c r="Z35">
        <f>X35/W35</f>
        <v>1.5164835164835166</v>
      </c>
      <c r="AA35" s="9">
        <f>$V35*W35</f>
        <v>49.664586416742573</v>
      </c>
      <c r="AB35" s="9">
        <f>$V35*X35</f>
        <v>75.315526653961271</v>
      </c>
    </row>
    <row r="36" spans="1:28" x14ac:dyDescent="0.3">
      <c r="A36">
        <v>3</v>
      </c>
      <c r="B36">
        <v>1</v>
      </c>
      <c r="C36">
        <f t="shared" si="6"/>
        <v>1</v>
      </c>
      <c r="D36">
        <f ca="1">OFFSET(E36,0,A36)</f>
        <v>2.7439999999999998</v>
      </c>
      <c r="E36" s="5">
        <f t="shared" si="7"/>
        <v>42.874999999999993</v>
      </c>
      <c r="F36">
        <f t="shared" si="0"/>
        <v>17.149999999999999</v>
      </c>
      <c r="G36">
        <f t="shared" si="1"/>
        <v>6.8599999999999994</v>
      </c>
      <c r="H36">
        <f t="shared" si="2"/>
        <v>2.7439999999999998</v>
      </c>
      <c r="I36">
        <f t="shared" si="3"/>
        <v>1.0975999999999999</v>
      </c>
      <c r="J36">
        <f t="shared" si="4"/>
        <v>1.0975999999999999</v>
      </c>
      <c r="K36">
        <f t="shared" si="5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1.105</v>
      </c>
      <c r="V36">
        <f t="shared" si="12"/>
        <v>6.0306997791758841</v>
      </c>
      <c r="W36">
        <v>8.1</v>
      </c>
      <c r="X36">
        <v>14.5</v>
      </c>
      <c r="Y36">
        <f>AVERAGE(W36:X36)</f>
        <v>11.3</v>
      </c>
      <c r="Z36">
        <f>X36/W36</f>
        <v>1.7901234567901236</v>
      </c>
      <c r="AA36" s="9">
        <f>$V35*W36</f>
        <v>44.206939557759874</v>
      </c>
      <c r="AB36" s="9">
        <f>$V35*X36</f>
        <v>79.135879455249153</v>
      </c>
    </row>
    <row r="37" spans="1:28" x14ac:dyDescent="0.3">
      <c r="A37">
        <v>3</v>
      </c>
      <c r="B37">
        <v>2</v>
      </c>
      <c r="C37">
        <f t="shared" si="6"/>
        <v>1</v>
      </c>
      <c r="D37">
        <f ca="1">OFFSET(E37,0,A37)</f>
        <v>5.7075199999999997</v>
      </c>
      <c r="E37" s="5">
        <f t="shared" si="7"/>
        <v>89.179999999999993</v>
      </c>
      <c r="F37">
        <f t="shared" si="0"/>
        <v>35.671999999999997</v>
      </c>
      <c r="G37">
        <f t="shared" si="1"/>
        <v>14.268800000000001</v>
      </c>
      <c r="H37">
        <f t="shared" si="2"/>
        <v>5.7075199999999997</v>
      </c>
      <c r="I37">
        <f t="shared" si="3"/>
        <v>2.2830079999999997</v>
      </c>
      <c r="J37">
        <f t="shared" si="4"/>
        <v>2.2830079999999997</v>
      </c>
      <c r="K37">
        <f t="shared" si="5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1.221025</v>
      </c>
      <c r="V37">
        <f t="shared" si="12"/>
        <v>6.663923255989352</v>
      </c>
      <c r="AA37" s="9"/>
      <c r="AB37" s="9"/>
    </row>
    <row r="38" spans="1:28" x14ac:dyDescent="0.3">
      <c r="A38">
        <v>3</v>
      </c>
      <c r="B38">
        <v>3</v>
      </c>
      <c r="C38">
        <f t="shared" si="6"/>
        <v>1</v>
      </c>
      <c r="D38">
        <f ca="1">OFFSET(E38,0,A38)</f>
        <v>8.9081215999999994</v>
      </c>
      <c r="E38" s="5">
        <f t="shared" si="7"/>
        <v>139.18939999999998</v>
      </c>
      <c r="F38">
        <f t="shared" si="0"/>
        <v>55.675759999999997</v>
      </c>
      <c r="G38">
        <f t="shared" si="1"/>
        <v>22.270304000000003</v>
      </c>
      <c r="H38">
        <f t="shared" si="2"/>
        <v>8.9081215999999994</v>
      </c>
      <c r="I38">
        <f t="shared" si="3"/>
        <v>3.5632486399999999</v>
      </c>
      <c r="J38">
        <f t="shared" si="4"/>
        <v>3.5632486399999999</v>
      </c>
      <c r="K38">
        <f t="shared" si="5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1.349232625</v>
      </c>
      <c r="V38">
        <f t="shared" si="12"/>
        <v>7.3636351978682342</v>
      </c>
      <c r="AA38" s="9"/>
      <c r="AB38" s="9"/>
    </row>
    <row r="39" spans="1:28" x14ac:dyDescent="0.3">
      <c r="A39">
        <v>3</v>
      </c>
      <c r="B39">
        <v>4</v>
      </c>
      <c r="C39">
        <f t="shared" si="6"/>
        <v>0.99</v>
      </c>
      <c r="D39">
        <f ca="1">OFFSET(E39,0,A39)</f>
        <v>12.364771328</v>
      </c>
      <c r="E39" s="5">
        <f t="shared" si="7"/>
        <v>193.19955199999998</v>
      </c>
      <c r="F39">
        <f t="shared" si="0"/>
        <v>77.279820799999996</v>
      </c>
      <c r="G39">
        <f t="shared" si="1"/>
        <v>30.911928320000005</v>
      </c>
      <c r="H39">
        <f t="shared" si="2"/>
        <v>12.364771328</v>
      </c>
      <c r="I39">
        <f t="shared" si="3"/>
        <v>4.9459085312000006</v>
      </c>
      <c r="J39">
        <f t="shared" si="4"/>
        <v>4.9459085312000006</v>
      </c>
      <c r="K39">
        <f t="shared" si="5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1.4909020506249999</v>
      </c>
      <c r="V39">
        <f t="shared" si="12"/>
        <v>8.136816893644399</v>
      </c>
      <c r="AA39" s="9"/>
      <c r="AB39" s="9"/>
    </row>
    <row r="40" spans="1:28" x14ac:dyDescent="0.3">
      <c r="A40">
        <v>3</v>
      </c>
      <c r="B40">
        <v>5</v>
      </c>
      <c r="C40">
        <f t="shared" si="6"/>
        <v>0.99</v>
      </c>
      <c r="D40">
        <f ca="1">OFFSET(E40,0,A40)</f>
        <v>16.512751001600002</v>
      </c>
      <c r="E40" s="5">
        <f t="shared" si="7"/>
        <v>258.01173440000002</v>
      </c>
      <c r="F40">
        <f t="shared" si="0"/>
        <v>103.20469376</v>
      </c>
      <c r="G40">
        <f t="shared" si="1"/>
        <v>41.281877504000008</v>
      </c>
      <c r="H40">
        <f t="shared" si="2"/>
        <v>16.512751001600002</v>
      </c>
      <c r="I40">
        <f t="shared" si="3"/>
        <v>6.6051004006400014</v>
      </c>
      <c r="J40">
        <f t="shared" si="4"/>
        <v>6.6051004006400014</v>
      </c>
      <c r="K40">
        <f t="shared" si="5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1.6474467659406249</v>
      </c>
      <c r="V40">
        <f>V41/$S$36</f>
        <v>8.9911826674770605</v>
      </c>
      <c r="AA40" s="9"/>
      <c r="AB40" s="9"/>
    </row>
    <row r="41" spans="1:28" x14ac:dyDescent="0.3">
      <c r="A41">
        <v>3</v>
      </c>
      <c r="B41">
        <v>6</v>
      </c>
      <c r="C41">
        <f t="shared" si="6"/>
        <v>0.99</v>
      </c>
      <c r="D41">
        <f ca="1">OFFSET(E41,0,A41)</f>
        <v>20.992569049088004</v>
      </c>
      <c r="E41" s="5">
        <f t="shared" si="7"/>
        <v>328.00889139200001</v>
      </c>
      <c r="F41">
        <f t="shared" si="0"/>
        <v>131.20355655680001</v>
      </c>
      <c r="G41">
        <f t="shared" si="1"/>
        <v>52.481422622720011</v>
      </c>
      <c r="H41">
        <f t="shared" si="2"/>
        <v>20.992569049088004</v>
      </c>
      <c r="I41">
        <f t="shared" si="3"/>
        <v>8.3970276196352014</v>
      </c>
      <c r="J41">
        <f t="shared" si="4"/>
        <v>8.3970276196352014</v>
      </c>
      <c r="K41">
        <f t="shared" si="5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1.8204286763643904</v>
      </c>
      <c r="U41">
        <v>1</v>
      </c>
      <c r="V41">
        <f>V34</f>
        <v>9.935256847562151</v>
      </c>
      <c r="AA41" s="9"/>
      <c r="AB41" s="9"/>
    </row>
    <row r="42" spans="1:28" x14ac:dyDescent="0.3">
      <c r="A42">
        <v>3</v>
      </c>
      <c r="B42">
        <v>7</v>
      </c>
      <c r="C42">
        <f t="shared" si="6"/>
        <v>0.99</v>
      </c>
      <c r="D42">
        <f ca="1">OFFSET(E42,0,A42)</f>
        <v>25.830772540375047</v>
      </c>
      <c r="E42" s="5">
        <f t="shared" si="7"/>
        <v>403.60582094336002</v>
      </c>
      <c r="F42">
        <f t="shared" si="0"/>
        <v>161.44232837734401</v>
      </c>
      <c r="G42">
        <f t="shared" si="1"/>
        <v>64.576931350937613</v>
      </c>
      <c r="H42">
        <f t="shared" si="2"/>
        <v>25.830772540375047</v>
      </c>
      <c r="I42">
        <f t="shared" si="3"/>
        <v>10.332309016150019</v>
      </c>
      <c r="J42">
        <f t="shared" si="4"/>
        <v>10.332309016150019</v>
      </c>
      <c r="K42">
        <f t="shared" si="5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2.0115736873826515</v>
      </c>
      <c r="V42">
        <f>V41*$S$36</f>
        <v>10.978458816556177</v>
      </c>
      <c r="AA42" s="9"/>
      <c r="AB42" s="9"/>
    </row>
    <row r="43" spans="1:28" x14ac:dyDescent="0.3">
      <c r="A43">
        <v>3</v>
      </c>
      <c r="B43">
        <v>8</v>
      </c>
      <c r="C43">
        <f t="shared" si="6"/>
        <v>0.99</v>
      </c>
      <c r="D43">
        <f ca="1">OFFSET(E43,0,A43)</f>
        <v>31.056032310965051</v>
      </c>
      <c r="E43" s="5">
        <f t="shared" si="7"/>
        <v>485.25050485882883</v>
      </c>
      <c r="F43">
        <f t="shared" si="0"/>
        <v>194.10020194353154</v>
      </c>
      <c r="G43">
        <f t="shared" si="1"/>
        <v>77.640080777412635</v>
      </c>
      <c r="H43">
        <f t="shared" si="2"/>
        <v>31.056032310965051</v>
      </c>
      <c r="I43">
        <f t="shared" si="3"/>
        <v>12.42241292438602</v>
      </c>
      <c r="J43">
        <f t="shared" si="4"/>
        <v>12.42241292438602</v>
      </c>
      <c r="K43">
        <f t="shared" si="5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2.2227889245578298</v>
      </c>
      <c r="V43">
        <f t="shared" ref="V43:V55" si="13">V42*$S$36</f>
        <v>12.131196992294576</v>
      </c>
      <c r="AA43" s="9"/>
      <c r="AB43" s="9"/>
    </row>
    <row r="44" spans="1:28" x14ac:dyDescent="0.3">
      <c r="A44">
        <v>3</v>
      </c>
      <c r="B44">
        <v>9</v>
      </c>
      <c r="C44">
        <f t="shared" si="6"/>
        <v>0.99</v>
      </c>
      <c r="D44">
        <f ca="1">OFFSET(E44,0,A44)</f>
        <v>36.699312863202259</v>
      </c>
      <c r="E44" s="5">
        <f t="shared" si="7"/>
        <v>573.42676348753514</v>
      </c>
      <c r="F44">
        <f t="shared" si="0"/>
        <v>229.37070539501408</v>
      </c>
      <c r="G44">
        <f t="shared" si="1"/>
        <v>91.748282158005651</v>
      </c>
      <c r="H44">
        <f t="shared" si="2"/>
        <v>36.699312863202259</v>
      </c>
      <c r="I44">
        <f t="shared" si="3"/>
        <v>14.679725145280901</v>
      </c>
      <c r="J44">
        <f t="shared" si="4"/>
        <v>14.679725145280901</v>
      </c>
      <c r="K44">
        <f t="shared" si="5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2.4561817616364019</v>
      </c>
      <c r="V44">
        <f t="shared" si="13"/>
        <v>13.404972676485507</v>
      </c>
      <c r="AA44" s="9"/>
      <c r="AB44" s="9"/>
    </row>
    <row r="45" spans="1:28" x14ac:dyDescent="0.3">
      <c r="A45">
        <v>3</v>
      </c>
      <c r="B45">
        <v>10</v>
      </c>
      <c r="C45">
        <f t="shared" si="6"/>
        <v>0.99</v>
      </c>
      <c r="D45">
        <f ca="1">OFFSET(E45,0,A45)</f>
        <v>44.03557758111063</v>
      </c>
      <c r="E45" s="5">
        <f t="shared" si="7"/>
        <v>688.05589970485335</v>
      </c>
      <c r="F45">
        <f t="shared" si="0"/>
        <v>275.22235988194137</v>
      </c>
      <c r="G45">
        <f t="shared" si="1"/>
        <v>110.08894395277657</v>
      </c>
      <c r="H45">
        <f t="shared" si="2"/>
        <v>44.03557758111063</v>
      </c>
      <c r="I45">
        <f t="shared" si="3"/>
        <v>17.614231032444248</v>
      </c>
      <c r="J45">
        <f t="shared" si="4"/>
        <v>17.614231032444248</v>
      </c>
      <c r="K45">
        <f t="shared" si="5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2.714080846608224</v>
      </c>
      <c r="V45">
        <f t="shared" si="13"/>
        <v>14.812494807516485</v>
      </c>
      <c r="AA45" s="9"/>
      <c r="AB45" s="9"/>
    </row>
    <row r="46" spans="1:28" x14ac:dyDescent="0.3">
      <c r="A46">
        <v>3</v>
      </c>
      <c r="B46">
        <v>11</v>
      </c>
      <c r="C46">
        <f t="shared" si="6"/>
        <v>0.9</v>
      </c>
      <c r="D46">
        <f ca="1">OFFSET(E46,0,A46)</f>
        <v>51.958743476451666</v>
      </c>
      <c r="E46" s="5">
        <f t="shared" si="7"/>
        <v>811.85536681955705</v>
      </c>
      <c r="F46">
        <f t="shared" si="0"/>
        <v>324.74214672782284</v>
      </c>
      <c r="G46">
        <f t="shared" si="1"/>
        <v>129.89685869112918</v>
      </c>
      <c r="H46">
        <f t="shared" si="2"/>
        <v>51.958743476451666</v>
      </c>
      <c r="I46">
        <f t="shared" si="3"/>
        <v>20.783497390580663</v>
      </c>
      <c r="J46">
        <f t="shared" si="4"/>
        <v>20.783497390580663</v>
      </c>
      <c r="K46">
        <f t="shared" si="5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2.9990593355020874</v>
      </c>
      <c r="V46">
        <f t="shared" si="13"/>
        <v>16.367806762305715</v>
      </c>
      <c r="AA46" s="9"/>
      <c r="AB46" s="9"/>
    </row>
    <row r="47" spans="1:28" x14ac:dyDescent="0.3">
      <c r="A47">
        <v>3</v>
      </c>
      <c r="B47">
        <v>12</v>
      </c>
      <c r="C47">
        <f t="shared" si="6"/>
        <v>0.9</v>
      </c>
      <c r="D47">
        <f ca="1">OFFSET(E47,0,A47)</f>
        <v>60.51576264341999</v>
      </c>
      <c r="E47" s="5">
        <f t="shared" si="7"/>
        <v>945.55879130343715</v>
      </c>
      <c r="F47">
        <f t="shared" si="0"/>
        <v>378.22351652137485</v>
      </c>
      <c r="G47">
        <f t="shared" si="1"/>
        <v>151.28940660855</v>
      </c>
      <c r="H47">
        <f t="shared" si="2"/>
        <v>60.51576264341999</v>
      </c>
      <c r="I47">
        <f t="shared" si="3"/>
        <v>24.206305057367992</v>
      </c>
      <c r="J47">
        <f t="shared" si="4"/>
        <v>24.206305057367992</v>
      </c>
      <c r="K47">
        <f t="shared" si="5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3.3139605657298064</v>
      </c>
      <c r="V47">
        <f t="shared" si="13"/>
        <v>18.086426472347814</v>
      </c>
      <c r="AA47" s="9"/>
      <c r="AB47" s="9"/>
    </row>
    <row r="48" spans="1:28" x14ac:dyDescent="0.3">
      <c r="A48">
        <v>3</v>
      </c>
      <c r="B48">
        <v>13</v>
      </c>
      <c r="C48">
        <f t="shared" si="6"/>
        <v>0.9</v>
      </c>
      <c r="D48">
        <f ca="1">OFFSET(E48,0,A48)</f>
        <v>69.757343343745774</v>
      </c>
      <c r="E48" s="5">
        <f t="shared" si="7"/>
        <v>1089.9584897460277</v>
      </c>
      <c r="F48">
        <f t="shared" si="0"/>
        <v>435.983395898411</v>
      </c>
      <c r="G48">
        <f t="shared" si="1"/>
        <v>174.39335835936447</v>
      </c>
      <c r="H48">
        <f t="shared" si="2"/>
        <v>69.757343343745774</v>
      </c>
      <c r="I48">
        <f t="shared" si="3"/>
        <v>27.902937337498308</v>
      </c>
      <c r="J48">
        <f t="shared" si="4"/>
        <v>27.902937337498308</v>
      </c>
      <c r="K48">
        <f t="shared" si="5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3.6619264251314361</v>
      </c>
      <c r="V48">
        <f t="shared" si="13"/>
        <v>19.985501251944335</v>
      </c>
      <c r="AA48" s="9"/>
      <c r="AB48" s="9"/>
    </row>
    <row r="49" spans="1:28" x14ac:dyDescent="0.3">
      <c r="A49">
        <v>3</v>
      </c>
      <c r="B49">
        <v>14</v>
      </c>
      <c r="C49">
        <f t="shared" si="6"/>
        <v>0.9</v>
      </c>
      <c r="D49">
        <f ca="1">OFFSET(E49,0,A49)</f>
        <v>79.738250500097621</v>
      </c>
      <c r="E49" s="5">
        <f t="shared" si="7"/>
        <v>1245.9101640640254</v>
      </c>
      <c r="F49">
        <f t="shared" si="0"/>
        <v>498.36406562561012</v>
      </c>
      <c r="G49">
        <f t="shared" si="1"/>
        <v>199.34562625024409</v>
      </c>
      <c r="H49">
        <f t="shared" si="2"/>
        <v>79.738250500097621</v>
      </c>
      <c r="I49">
        <f t="shared" si="3"/>
        <v>31.895300200039049</v>
      </c>
      <c r="J49">
        <f t="shared" si="4"/>
        <v>31.895300200039049</v>
      </c>
      <c r="K49">
        <f t="shared" si="5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4.046428699770237</v>
      </c>
      <c r="V49">
        <f t="shared" si="13"/>
        <v>22.08397888339849</v>
      </c>
      <c r="AA49" s="9"/>
      <c r="AB49" s="9"/>
    </row>
    <row r="50" spans="1:28" x14ac:dyDescent="0.3">
      <c r="A50">
        <v>3</v>
      </c>
      <c r="B50">
        <v>15</v>
      </c>
      <c r="C50">
        <f t="shared" si="6"/>
        <v>0.9</v>
      </c>
      <c r="D50">
        <f ca="1">OFFSET(E50,0,A50)</f>
        <v>95.707701950260585</v>
      </c>
      <c r="E50" s="5">
        <f t="shared" si="7"/>
        <v>1495.4328429728216</v>
      </c>
      <c r="F50">
        <f t="shared" si="0"/>
        <v>598.17313718912874</v>
      </c>
      <c r="G50">
        <f t="shared" si="1"/>
        <v>239.26925487565151</v>
      </c>
      <c r="H50">
        <f t="shared" si="2"/>
        <v>95.707701950260585</v>
      </c>
      <c r="I50">
        <f t="shared" si="3"/>
        <v>38.283080780104235</v>
      </c>
      <c r="J50">
        <f t="shared" si="4"/>
        <v>38.283080780104235</v>
      </c>
      <c r="K50">
        <f t="shared" si="5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4.4713037132461118</v>
      </c>
      <c r="V50">
        <f t="shared" si="13"/>
        <v>24.402796666155332</v>
      </c>
      <c r="AA50" s="9"/>
      <c r="AB50" s="9"/>
    </row>
    <row r="51" spans="1:28" x14ac:dyDescent="0.3">
      <c r="A51">
        <v>3</v>
      </c>
      <c r="B51">
        <v>16</v>
      </c>
      <c r="C51">
        <f t="shared" si="6"/>
        <v>0.9</v>
      </c>
      <c r="D51">
        <f ca="1">OFFSET(E51,0,A51)</f>
        <v>112.95470951643659</v>
      </c>
      <c r="E51" s="5">
        <f t="shared" si="7"/>
        <v>1764.9173361943217</v>
      </c>
      <c r="F51">
        <f t="shared" si="0"/>
        <v>705.96693447772873</v>
      </c>
      <c r="G51">
        <f t="shared" si="1"/>
        <v>282.38677379109151</v>
      </c>
      <c r="H51">
        <f t="shared" si="2"/>
        <v>112.95470951643659</v>
      </c>
      <c r="I51">
        <f t="shared" si="3"/>
        <v>45.181883806574639</v>
      </c>
      <c r="J51">
        <f t="shared" si="4"/>
        <v>45.181883806574639</v>
      </c>
      <c r="K51">
        <f t="shared" si="5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4.9407906031369535</v>
      </c>
      <c r="V51">
        <f t="shared" si="13"/>
        <v>26.965090316101641</v>
      </c>
      <c r="AA51" s="9"/>
      <c r="AB51" s="9"/>
    </row>
    <row r="52" spans="1:28" x14ac:dyDescent="0.3">
      <c r="A52">
        <v>3</v>
      </c>
      <c r="B52">
        <v>17</v>
      </c>
      <c r="C52">
        <f t="shared" si="6"/>
        <v>0.9</v>
      </c>
      <c r="D52">
        <f ca="1">OFFSET(E52,0,A52)</f>
        <v>131.58147768790667</v>
      </c>
      <c r="E52" s="5">
        <f t="shared" si="7"/>
        <v>2055.9605888735418</v>
      </c>
      <c r="F52">
        <f t="shared" si="0"/>
        <v>822.38423554941676</v>
      </c>
      <c r="G52">
        <f t="shared" si="1"/>
        <v>328.95369421976676</v>
      </c>
      <c r="H52">
        <f t="shared" si="2"/>
        <v>131.58147768790667</v>
      </c>
      <c r="I52">
        <f t="shared" si="3"/>
        <v>52.632591075162672</v>
      </c>
      <c r="J52">
        <f t="shared" si="4"/>
        <v>52.632591075162672</v>
      </c>
      <c r="K52">
        <f t="shared" si="5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5.4595736164663338</v>
      </c>
      <c r="V52">
        <f t="shared" si="13"/>
        <v>29.796424799292314</v>
      </c>
      <c r="AA52" s="9"/>
      <c r="AB52" s="9"/>
    </row>
    <row r="53" spans="1:28" x14ac:dyDescent="0.3">
      <c r="A53">
        <v>3</v>
      </c>
      <c r="B53">
        <v>18</v>
      </c>
      <c r="C53">
        <f t="shared" si="6"/>
        <v>0.9</v>
      </c>
      <c r="D53">
        <f ca="1">OFFSET(E53,0,A53)</f>
        <v>151.69838731309437</v>
      </c>
      <c r="E53" s="5">
        <f t="shared" si="7"/>
        <v>2370.2873017670995</v>
      </c>
      <c r="F53">
        <f t="shared" si="0"/>
        <v>948.11492070683983</v>
      </c>
      <c r="G53">
        <f t="shared" si="1"/>
        <v>379.24596828273599</v>
      </c>
      <c r="H53">
        <f t="shared" si="2"/>
        <v>151.69838731309437</v>
      </c>
      <c r="I53">
        <f t="shared" si="3"/>
        <v>60.679354925237753</v>
      </c>
      <c r="J53">
        <f t="shared" si="4"/>
        <v>60.679354925237753</v>
      </c>
      <c r="K53">
        <f t="shared" si="5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6.032828846195299</v>
      </c>
      <c r="V53">
        <f t="shared" si="13"/>
        <v>32.925049403218004</v>
      </c>
      <c r="AA53" s="9"/>
      <c r="AB53" s="9"/>
    </row>
    <row r="54" spans="1:28" x14ac:dyDescent="0.3">
      <c r="A54">
        <v>3</v>
      </c>
      <c r="B54">
        <v>19</v>
      </c>
      <c r="C54">
        <f t="shared" si="6"/>
        <v>0.9</v>
      </c>
      <c r="D54">
        <f ca="1">OFFSET(E54,0,A54)</f>
        <v>173.4246497082971</v>
      </c>
      <c r="E54" s="5">
        <f t="shared" si="7"/>
        <v>2709.7601516921418</v>
      </c>
      <c r="F54">
        <f t="shared" si="0"/>
        <v>1083.9040606768567</v>
      </c>
      <c r="G54">
        <f t="shared" si="1"/>
        <v>433.56162427074275</v>
      </c>
      <c r="H54">
        <f t="shared" si="2"/>
        <v>173.4246497082971</v>
      </c>
      <c r="I54">
        <f t="shared" si="3"/>
        <v>69.369859883318838</v>
      </c>
      <c r="J54">
        <f t="shared" si="4"/>
        <v>69.369859883318838</v>
      </c>
      <c r="K54">
        <f t="shared" si="5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6.6662758750458053</v>
      </c>
      <c r="V54">
        <f t="shared" si="13"/>
        <v>36.382179590555893</v>
      </c>
      <c r="AA54" s="9"/>
      <c r="AB54" s="9"/>
    </row>
    <row r="55" spans="1:28" x14ac:dyDescent="0.3">
      <c r="A55">
        <v>3</v>
      </c>
      <c r="B55">
        <v>20</v>
      </c>
      <c r="C55">
        <f t="shared" si="6"/>
        <v>0.9</v>
      </c>
      <c r="D55">
        <f ca="1">OFFSET(E55,0,A55)</f>
        <v>210.35929578014171</v>
      </c>
      <c r="E55" s="5">
        <f t="shared" si="7"/>
        <v>3286.8639965647139</v>
      </c>
      <c r="F55">
        <f t="shared" si="0"/>
        <v>1314.7455986258856</v>
      </c>
      <c r="G55">
        <f t="shared" si="1"/>
        <v>525.89823945035425</v>
      </c>
      <c r="H55">
        <f t="shared" si="2"/>
        <v>210.35929578014171</v>
      </c>
      <c r="I55">
        <f t="shared" si="3"/>
        <v>84.143718312056677</v>
      </c>
      <c r="J55">
        <f t="shared" si="4"/>
        <v>84.143718312056677</v>
      </c>
      <c r="K55">
        <f t="shared" si="5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7.366234841925615</v>
      </c>
      <c r="T55">
        <f ca="1">C55*D55</f>
        <v>189.32336620212754</v>
      </c>
      <c r="V55">
        <f t="shared" si="13"/>
        <v>40.202308447564263</v>
      </c>
      <c r="AA55" s="9"/>
      <c r="AB55" s="9"/>
    </row>
    <row r="56" spans="1:28" x14ac:dyDescent="0.3">
      <c r="A56">
        <v>4</v>
      </c>
      <c r="B56">
        <v>0</v>
      </c>
      <c r="C56">
        <f t="shared" si="6"/>
        <v>0</v>
      </c>
      <c r="D56">
        <f ca="1">OFFSET(E56,0,A56)</f>
        <v>0</v>
      </c>
      <c r="E56" s="5">
        <f t="shared" si="7"/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4">V57/$S$57</f>
        <v>12.755521663185377</v>
      </c>
      <c r="W56">
        <v>10.1</v>
      </c>
      <c r="X56">
        <v>13.8</v>
      </c>
      <c r="Y56">
        <f>AVERAGE(W56:X56)</f>
        <v>11.95</v>
      </c>
      <c r="Z56">
        <f>X56/W56</f>
        <v>1.3663366336633664</v>
      </c>
      <c r="AA56" s="9">
        <f>$V56*W56</f>
        <v>128.8307687981723</v>
      </c>
      <c r="AB56" s="9">
        <f>$V56*X56</f>
        <v>176.02619895195821</v>
      </c>
    </row>
    <row r="57" spans="1:28" x14ac:dyDescent="0.3">
      <c r="A57">
        <v>4</v>
      </c>
      <c r="B57">
        <v>1</v>
      </c>
      <c r="C57">
        <f t="shared" si="6"/>
        <v>1</v>
      </c>
      <c r="D57">
        <f ca="1">OFFSET(E57,0,A57)</f>
        <v>3.8415999999999997</v>
      </c>
      <c r="E57" s="5">
        <f t="shared" si="7"/>
        <v>150.0625</v>
      </c>
      <c r="F57">
        <f t="shared" si="0"/>
        <v>60.024999999999999</v>
      </c>
      <c r="G57">
        <f t="shared" si="1"/>
        <v>24.009999999999998</v>
      </c>
      <c r="H57">
        <f t="shared" si="2"/>
        <v>9.6039999999999992</v>
      </c>
      <c r="I57">
        <f t="shared" si="3"/>
        <v>3.8415999999999997</v>
      </c>
      <c r="J57">
        <f t="shared" si="4"/>
        <v>3.8415999999999997</v>
      </c>
      <c r="K57">
        <f t="shared" si="5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1.1100000000000001</v>
      </c>
      <c r="V57">
        <f t="shared" si="14"/>
        <v>14.15862904613577</v>
      </c>
      <c r="W57">
        <v>8.9</v>
      </c>
      <c r="X57">
        <v>14.5</v>
      </c>
      <c r="Y57">
        <f>AVERAGE(W57:X57)</f>
        <v>11.7</v>
      </c>
      <c r="Z57">
        <f>X57/W57</f>
        <v>1.6292134831460674</v>
      </c>
      <c r="AA57" s="9">
        <f>$V56*W57</f>
        <v>113.52414280234986</v>
      </c>
      <c r="AB57" s="9">
        <f>$V56*X57</f>
        <v>184.95506411618797</v>
      </c>
    </row>
    <row r="58" spans="1:28" x14ac:dyDescent="0.3">
      <c r="A58">
        <v>4</v>
      </c>
      <c r="B58">
        <v>2</v>
      </c>
      <c r="C58">
        <f t="shared" si="6"/>
        <v>1</v>
      </c>
      <c r="D58">
        <f ca="1">OFFSET(E58,0,A58)</f>
        <v>7.9905279999999994</v>
      </c>
      <c r="E58" s="5">
        <f t="shared" si="7"/>
        <v>312.13</v>
      </c>
      <c r="F58">
        <f t="shared" si="0"/>
        <v>124.852</v>
      </c>
      <c r="G58">
        <f t="shared" si="1"/>
        <v>49.940799999999996</v>
      </c>
      <c r="H58">
        <f t="shared" si="2"/>
        <v>19.976320000000001</v>
      </c>
      <c r="I58">
        <f t="shared" si="3"/>
        <v>7.9905279999999994</v>
      </c>
      <c r="J58">
        <f t="shared" si="4"/>
        <v>7.9905279999999994</v>
      </c>
      <c r="K58">
        <f t="shared" si="5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1.2321000000000002</v>
      </c>
      <c r="V58">
        <f t="shared" si="14"/>
        <v>15.716078241210706</v>
      </c>
      <c r="AA58" s="9"/>
      <c r="AB58" s="9"/>
    </row>
    <row r="59" spans="1:28" x14ac:dyDescent="0.3">
      <c r="A59">
        <v>4</v>
      </c>
      <c r="B59">
        <v>3</v>
      </c>
      <c r="C59">
        <f t="shared" si="6"/>
        <v>1</v>
      </c>
      <c r="D59">
        <f ca="1">OFFSET(E59,0,A59)</f>
        <v>12.471370239999999</v>
      </c>
      <c r="E59" s="5">
        <f t="shared" si="7"/>
        <v>487.16290000000004</v>
      </c>
      <c r="F59">
        <f t="shared" si="0"/>
        <v>194.86516</v>
      </c>
      <c r="G59">
        <f t="shared" si="1"/>
        <v>77.946064000000007</v>
      </c>
      <c r="H59">
        <f t="shared" si="2"/>
        <v>31.178425600000004</v>
      </c>
      <c r="I59">
        <f t="shared" si="3"/>
        <v>12.471370239999999</v>
      </c>
      <c r="J59">
        <f t="shared" si="4"/>
        <v>12.471370239999999</v>
      </c>
      <c r="K59">
        <f t="shared" si="5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1.3676310000000003</v>
      </c>
      <c r="V59">
        <f t="shared" si="14"/>
        <v>17.444846847743886</v>
      </c>
      <c r="AA59" s="9"/>
      <c r="AB59" s="9"/>
    </row>
    <row r="60" spans="1:28" x14ac:dyDescent="0.3">
      <c r="A60">
        <v>4</v>
      </c>
      <c r="B60">
        <v>4</v>
      </c>
      <c r="C60">
        <f t="shared" si="6"/>
        <v>0.99</v>
      </c>
      <c r="D60">
        <f ca="1">OFFSET(E60,0,A60)</f>
        <v>17.3106798592</v>
      </c>
      <c r="E60" s="5">
        <f t="shared" si="7"/>
        <v>676.19843200000014</v>
      </c>
      <c r="F60">
        <f t="shared" si="0"/>
        <v>270.47937280000002</v>
      </c>
      <c r="G60">
        <f t="shared" si="1"/>
        <v>108.19174912000001</v>
      </c>
      <c r="H60">
        <f t="shared" si="2"/>
        <v>43.276699648000005</v>
      </c>
      <c r="I60">
        <f t="shared" si="3"/>
        <v>17.3106798592</v>
      </c>
      <c r="J60">
        <f t="shared" si="4"/>
        <v>17.3106798592</v>
      </c>
      <c r="K60">
        <f t="shared" si="5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1.5180704100000004</v>
      </c>
      <c r="V60">
        <f t="shared" si="14"/>
        <v>19.363780000995714</v>
      </c>
      <c r="AA60" s="9"/>
      <c r="AB60" s="9"/>
    </row>
    <row r="61" spans="1:28" x14ac:dyDescent="0.3">
      <c r="A61">
        <v>4</v>
      </c>
      <c r="B61">
        <v>5</v>
      </c>
      <c r="C61">
        <f t="shared" si="6"/>
        <v>0.99</v>
      </c>
      <c r="D61">
        <f ca="1">OFFSET(E61,0,A61)</f>
        <v>23.117851402240003</v>
      </c>
      <c r="E61" s="5">
        <f t="shared" si="7"/>
        <v>903.04107040000019</v>
      </c>
      <c r="F61">
        <f t="shared" si="0"/>
        <v>361.21642816000002</v>
      </c>
      <c r="G61">
        <f t="shared" si="1"/>
        <v>144.48657126400002</v>
      </c>
      <c r="H61">
        <f t="shared" si="2"/>
        <v>57.794628505600009</v>
      </c>
      <c r="I61">
        <f t="shared" si="3"/>
        <v>23.117851402240003</v>
      </c>
      <c r="J61">
        <f t="shared" si="4"/>
        <v>23.117851402240003</v>
      </c>
      <c r="K61">
        <f t="shared" si="5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1.6850581551000006</v>
      </c>
      <c r="V61">
        <f t="shared" si="14"/>
        <v>21.493795801105243</v>
      </c>
      <c r="AA61" s="9"/>
      <c r="AB61" s="9"/>
    </row>
    <row r="62" spans="1:28" x14ac:dyDescent="0.3">
      <c r="A62">
        <v>4</v>
      </c>
      <c r="B62">
        <v>6</v>
      </c>
      <c r="C62">
        <f t="shared" si="6"/>
        <v>0.99</v>
      </c>
      <c r="D62">
        <f ca="1">OFFSET(E62,0,A62)</f>
        <v>29.389596668723204</v>
      </c>
      <c r="E62" s="5">
        <f t="shared" si="7"/>
        <v>1148.0311198720003</v>
      </c>
      <c r="F62">
        <f t="shared" si="0"/>
        <v>459.21244794880005</v>
      </c>
      <c r="G62">
        <f t="shared" si="1"/>
        <v>183.68497917952004</v>
      </c>
      <c r="H62">
        <f t="shared" si="2"/>
        <v>73.473991671808008</v>
      </c>
      <c r="I62">
        <f t="shared" si="3"/>
        <v>29.389596668723204</v>
      </c>
      <c r="J62">
        <f t="shared" si="4"/>
        <v>29.389596668723204</v>
      </c>
      <c r="K62">
        <f t="shared" si="5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1.8704145521610007</v>
      </c>
      <c r="V62">
        <f t="shared" si="14"/>
        <v>23.858113339226822</v>
      </c>
      <c r="AA62" s="9"/>
      <c r="AB62" s="9"/>
    </row>
    <row r="63" spans="1:28" x14ac:dyDescent="0.3">
      <c r="A63">
        <v>4</v>
      </c>
      <c r="B63">
        <v>7</v>
      </c>
      <c r="C63">
        <f t="shared" si="6"/>
        <v>0.99</v>
      </c>
      <c r="D63">
        <f ca="1">OFFSET(E63,0,A63)</f>
        <v>36.163081556525064</v>
      </c>
      <c r="E63" s="5">
        <f t="shared" si="7"/>
        <v>1412.6203733017605</v>
      </c>
      <c r="F63">
        <f t="shared" si="0"/>
        <v>565.04814932070406</v>
      </c>
      <c r="G63">
        <f t="shared" si="1"/>
        <v>226.01925972828167</v>
      </c>
      <c r="H63">
        <f t="shared" si="2"/>
        <v>90.40770389131265</v>
      </c>
      <c r="I63">
        <f t="shared" si="3"/>
        <v>36.163081556525064</v>
      </c>
      <c r="J63">
        <f t="shared" si="4"/>
        <v>36.163081556525064</v>
      </c>
      <c r="K63">
        <f t="shared" si="5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2.0761601528987108</v>
      </c>
      <c r="V63">
        <f t="shared" si="14"/>
        <v>26.482505806541774</v>
      </c>
      <c r="AA63" s="9"/>
      <c r="AB63" s="9"/>
    </row>
    <row r="64" spans="1:28" x14ac:dyDescent="0.3">
      <c r="A64">
        <v>4</v>
      </c>
      <c r="B64">
        <v>8</v>
      </c>
      <c r="C64">
        <f t="shared" si="6"/>
        <v>0.99</v>
      </c>
      <c r="D64">
        <f ca="1">OFFSET(E64,0,A64)</f>
        <v>43.478445235351074</v>
      </c>
      <c r="E64" s="5">
        <f t="shared" si="7"/>
        <v>1698.3767670059015</v>
      </c>
      <c r="F64">
        <f t="shared" si="0"/>
        <v>679.35070680236049</v>
      </c>
      <c r="G64">
        <f t="shared" si="1"/>
        <v>271.74028272094421</v>
      </c>
      <c r="H64">
        <f t="shared" si="2"/>
        <v>108.69611308837767</v>
      </c>
      <c r="I64">
        <f t="shared" si="3"/>
        <v>43.478445235351074</v>
      </c>
      <c r="J64">
        <f t="shared" si="4"/>
        <v>43.478445235351074</v>
      </c>
      <c r="K64">
        <f t="shared" si="5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2.3045377697175691</v>
      </c>
      <c r="V64">
        <f t="shared" si="14"/>
        <v>29.395581445261371</v>
      </c>
      <c r="AA64" s="9"/>
      <c r="AB64" s="9"/>
    </row>
    <row r="65" spans="1:28" x14ac:dyDescent="0.3">
      <c r="A65">
        <v>4</v>
      </c>
      <c r="B65">
        <v>9</v>
      </c>
      <c r="C65">
        <f t="shared" si="6"/>
        <v>0.99</v>
      </c>
      <c r="D65">
        <f ca="1">OFFSET(E65,0,A65)</f>
        <v>51.379038008483164</v>
      </c>
      <c r="E65" s="5">
        <f t="shared" si="7"/>
        <v>2006.9936722063737</v>
      </c>
      <c r="F65">
        <f t="shared" si="0"/>
        <v>802.79746888254942</v>
      </c>
      <c r="G65">
        <f t="shared" si="1"/>
        <v>321.11898755301979</v>
      </c>
      <c r="H65">
        <f t="shared" si="2"/>
        <v>128.44759502120789</v>
      </c>
      <c r="I65">
        <f t="shared" si="3"/>
        <v>51.379038008483164</v>
      </c>
      <c r="J65">
        <f t="shared" si="4"/>
        <v>51.379038008483164</v>
      </c>
      <c r="K65">
        <f t="shared" si="5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2.558036924386502</v>
      </c>
      <c r="V65">
        <f t="shared" si="14"/>
        <v>32.629095404240125</v>
      </c>
      <c r="AA65" s="9"/>
      <c r="AB65" s="9"/>
    </row>
    <row r="66" spans="1:28" x14ac:dyDescent="0.3">
      <c r="A66">
        <v>4</v>
      </c>
      <c r="B66">
        <v>10</v>
      </c>
      <c r="C66">
        <f t="shared" si="6"/>
        <v>0.99</v>
      </c>
      <c r="D66">
        <f ca="1">OFFSET(E66,0,A66)</f>
        <v>61.649808613554882</v>
      </c>
      <c r="E66" s="5">
        <f t="shared" si="7"/>
        <v>2408.1956489669878</v>
      </c>
      <c r="F66">
        <f t="shared" ref="F66:F129" si="15">IF(M66=0,0,F65+M66)</f>
        <v>963.278259586795</v>
      </c>
      <c r="G66">
        <f t="shared" ref="G66:G129" si="16">IF(N66=0,0,G65+N66)</f>
        <v>385.31130383471805</v>
      </c>
      <c r="H66">
        <f t="shared" ref="H66:H129" si="17">IF(O66=0,0,H65+O66)</f>
        <v>154.12452153388719</v>
      </c>
      <c r="I66">
        <f t="shared" ref="I66:I129" si="18">IF(P66=0,0,I65+P66)</f>
        <v>61.649808613554882</v>
      </c>
      <c r="J66">
        <f t="shared" ref="J66:J129" si="19">IF(Q66=0,0,J65+Q66)</f>
        <v>61.649808613554882</v>
      </c>
      <c r="K66">
        <f t="shared" ref="K66:K129" si="20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2.8394209860690176</v>
      </c>
      <c r="V66">
        <f>V67/$S$57</f>
        <v>36.218295898706543</v>
      </c>
      <c r="AA66" s="9"/>
      <c r="AB66" s="9"/>
    </row>
    <row r="67" spans="1:28" x14ac:dyDescent="0.3">
      <c r="A67">
        <v>4</v>
      </c>
      <c r="B67">
        <v>11</v>
      </c>
      <c r="C67">
        <f t="shared" ref="C67:C130" si="21">IF(B67=0,0,
IF(B67&lt;=3,1,
IF(B67&lt;=10,0.99,
IF(B67&lt;=20,0.9,
IF(B67&lt;=30,0.8,"이상")))))</f>
        <v>0.9</v>
      </c>
      <c r="D67">
        <f ca="1">OFFSET(E67,0,A67)</f>
        <v>72.742240867032336</v>
      </c>
      <c r="E67" s="5">
        <f t="shared" ref="E67:E130" si="22">IF(L67=0,0,E66+L67)</f>
        <v>2841.4937838684509</v>
      </c>
      <c r="F67">
        <f t="shared" si="15"/>
        <v>1136.5975135473802</v>
      </c>
      <c r="G67">
        <f t="shared" si="16"/>
        <v>454.63900541895214</v>
      </c>
      <c r="H67">
        <f t="shared" si="17"/>
        <v>181.85560216758083</v>
      </c>
      <c r="I67">
        <f t="shared" si="18"/>
        <v>72.742240867032336</v>
      </c>
      <c r="J67">
        <f t="shared" si="19"/>
        <v>72.742240867032336</v>
      </c>
      <c r="K67">
        <f t="shared" si="20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3.1517572945366097</v>
      </c>
      <c r="U67">
        <v>1</v>
      </c>
      <c r="V67">
        <f>V55</f>
        <v>40.202308447564263</v>
      </c>
      <c r="AA67" s="9"/>
      <c r="AB67" s="9"/>
    </row>
    <row r="68" spans="1:28" x14ac:dyDescent="0.3">
      <c r="A68">
        <v>4</v>
      </c>
      <c r="B68">
        <v>12</v>
      </c>
      <c r="C68">
        <f t="shared" si="21"/>
        <v>0.9</v>
      </c>
      <c r="D68">
        <f ca="1">OFFSET(E68,0,A68)</f>
        <v>84.722067700787989</v>
      </c>
      <c r="E68" s="5">
        <f t="shared" si="22"/>
        <v>3309.455769562031</v>
      </c>
      <c r="F68">
        <f t="shared" si="15"/>
        <v>1323.7823078248123</v>
      </c>
      <c r="G68">
        <f t="shared" si="16"/>
        <v>529.51292312992496</v>
      </c>
      <c r="H68">
        <f t="shared" si="17"/>
        <v>211.80516925196994</v>
      </c>
      <c r="I68">
        <f t="shared" si="18"/>
        <v>84.722067700787989</v>
      </c>
      <c r="J68">
        <f t="shared" si="19"/>
        <v>84.722067700787989</v>
      </c>
      <c r="K68">
        <f t="shared" si="20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3.498450596935637</v>
      </c>
      <c r="V68">
        <f>V67*$S$57</f>
        <v>44.624562376796334</v>
      </c>
      <c r="AA68" s="9"/>
      <c r="AB68" s="9"/>
    </row>
    <row r="69" spans="1:28" x14ac:dyDescent="0.3">
      <c r="A69">
        <v>4</v>
      </c>
      <c r="B69">
        <v>13</v>
      </c>
      <c r="C69">
        <f t="shared" si="21"/>
        <v>0.9</v>
      </c>
      <c r="D69">
        <f ca="1">OFFSET(E69,0,A69)</f>
        <v>97.660280681244089</v>
      </c>
      <c r="E69" s="5">
        <f t="shared" si="22"/>
        <v>3814.8547141110976</v>
      </c>
      <c r="F69">
        <f t="shared" si="15"/>
        <v>1525.941885644439</v>
      </c>
      <c r="G69">
        <f t="shared" si="16"/>
        <v>610.37675425777559</v>
      </c>
      <c r="H69">
        <f t="shared" si="17"/>
        <v>244.1507017031102</v>
      </c>
      <c r="I69">
        <f t="shared" si="18"/>
        <v>97.660280681244089</v>
      </c>
      <c r="J69">
        <f t="shared" si="19"/>
        <v>97.660280681244089</v>
      </c>
      <c r="K69">
        <f t="shared" si="20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3.8832801625985574</v>
      </c>
      <c r="V69">
        <f t="shared" ref="V69:V86" si="23">V68*$S$57</f>
        <v>49.533264238243937</v>
      </c>
      <c r="AA69" s="9"/>
      <c r="AB69" s="9"/>
    </row>
    <row r="70" spans="1:28" x14ac:dyDescent="0.3">
      <c r="A70">
        <v>4</v>
      </c>
      <c r="B70">
        <v>14</v>
      </c>
      <c r="C70">
        <f t="shared" si="21"/>
        <v>0.9</v>
      </c>
      <c r="D70">
        <f ca="1">OFFSET(E70,0,A70)</f>
        <v>111.63355070013668</v>
      </c>
      <c r="E70" s="5">
        <f t="shared" si="22"/>
        <v>4360.6855742240896</v>
      </c>
      <c r="F70">
        <f t="shared" si="15"/>
        <v>1744.2742296896358</v>
      </c>
      <c r="G70">
        <f t="shared" si="16"/>
        <v>697.70969187585433</v>
      </c>
      <c r="H70">
        <f t="shared" si="17"/>
        <v>279.08387675034169</v>
      </c>
      <c r="I70">
        <f t="shared" si="18"/>
        <v>111.63355070013668</v>
      </c>
      <c r="J70">
        <f t="shared" si="19"/>
        <v>111.63355070013668</v>
      </c>
      <c r="K70">
        <f t="shared" si="20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4.3104409804843993</v>
      </c>
      <c r="V70">
        <f t="shared" si="23"/>
        <v>54.981923304450774</v>
      </c>
      <c r="AA70" s="9"/>
      <c r="AB70" s="9"/>
    </row>
    <row r="71" spans="1:28" x14ac:dyDescent="0.3">
      <c r="A71">
        <v>4</v>
      </c>
      <c r="B71">
        <v>15</v>
      </c>
      <c r="C71">
        <f t="shared" si="21"/>
        <v>0.9</v>
      </c>
      <c r="D71">
        <f ca="1">OFFSET(E71,0,A71)</f>
        <v>133.99078273036483</v>
      </c>
      <c r="E71" s="5">
        <f t="shared" si="22"/>
        <v>5234.0149504048768</v>
      </c>
      <c r="F71">
        <f t="shared" si="15"/>
        <v>2093.6059801619508</v>
      </c>
      <c r="G71">
        <f t="shared" si="16"/>
        <v>837.44239206478028</v>
      </c>
      <c r="H71">
        <f t="shared" si="17"/>
        <v>334.97695682591211</v>
      </c>
      <c r="I71">
        <f t="shared" si="18"/>
        <v>133.99078273036483</v>
      </c>
      <c r="J71">
        <f t="shared" si="19"/>
        <v>133.99078273036483</v>
      </c>
      <c r="K71">
        <f t="shared" si="20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4.7845894883376836</v>
      </c>
      <c r="V71">
        <f t="shared" si="23"/>
        <v>61.029934867940362</v>
      </c>
      <c r="AA71" s="9"/>
      <c r="AB71" s="9"/>
    </row>
    <row r="72" spans="1:28" x14ac:dyDescent="0.3">
      <c r="A72">
        <v>4</v>
      </c>
      <c r="B72">
        <v>16</v>
      </c>
      <c r="C72">
        <f t="shared" si="21"/>
        <v>0.9</v>
      </c>
      <c r="D72">
        <f ca="1">OFFSET(E72,0,A72)</f>
        <v>158.13659332301123</v>
      </c>
      <c r="E72" s="5">
        <f t="shared" si="22"/>
        <v>6177.2106766801271</v>
      </c>
      <c r="F72">
        <f t="shared" si="15"/>
        <v>2470.8842706720511</v>
      </c>
      <c r="G72">
        <f t="shared" si="16"/>
        <v>988.35370826882036</v>
      </c>
      <c r="H72">
        <f t="shared" si="17"/>
        <v>395.34148330752816</v>
      </c>
      <c r="I72">
        <f t="shared" si="18"/>
        <v>158.13659332301123</v>
      </c>
      <c r="J72">
        <f t="shared" si="19"/>
        <v>158.13659332301123</v>
      </c>
      <c r="K72">
        <f t="shared" si="20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5.3108943320548292</v>
      </c>
      <c r="V72">
        <f t="shared" si="23"/>
        <v>67.743227703413808</v>
      </c>
      <c r="AA72" s="9"/>
      <c r="AB72" s="9"/>
    </row>
    <row r="73" spans="1:28" x14ac:dyDescent="0.3">
      <c r="A73">
        <v>4</v>
      </c>
      <c r="B73">
        <v>17</v>
      </c>
      <c r="C73">
        <f t="shared" si="21"/>
        <v>0.9</v>
      </c>
      <c r="D73">
        <f ca="1">OFFSET(E73,0,A73)</f>
        <v>184.21406876306935</v>
      </c>
      <c r="E73" s="5">
        <f t="shared" si="22"/>
        <v>7195.862061057398</v>
      </c>
      <c r="F73">
        <f t="shared" si="15"/>
        <v>2878.3448244229594</v>
      </c>
      <c r="G73">
        <f t="shared" si="16"/>
        <v>1151.3379297691836</v>
      </c>
      <c r="H73">
        <f t="shared" si="17"/>
        <v>460.53517190767349</v>
      </c>
      <c r="I73">
        <f t="shared" si="18"/>
        <v>184.21406876306935</v>
      </c>
      <c r="J73">
        <f t="shared" si="19"/>
        <v>184.21406876306935</v>
      </c>
      <c r="K73">
        <f t="shared" si="20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5.8950927085808607</v>
      </c>
      <c r="V73">
        <f t="shared" si="23"/>
        <v>75.194982750789336</v>
      </c>
      <c r="AA73" s="9"/>
      <c r="AB73" s="9"/>
    </row>
    <row r="74" spans="1:28" x14ac:dyDescent="0.3">
      <c r="A74">
        <v>4</v>
      </c>
      <c r="B74">
        <v>18</v>
      </c>
      <c r="C74">
        <f t="shared" si="21"/>
        <v>0.9</v>
      </c>
      <c r="D74">
        <f ca="1">OFFSET(E74,0,A74)</f>
        <v>212.37774223833213</v>
      </c>
      <c r="E74" s="5">
        <f t="shared" si="22"/>
        <v>8296.0055561848494</v>
      </c>
      <c r="F74">
        <f t="shared" si="15"/>
        <v>3318.4022224739401</v>
      </c>
      <c r="G74">
        <f t="shared" si="16"/>
        <v>1327.3608889895759</v>
      </c>
      <c r="H74">
        <f t="shared" si="17"/>
        <v>530.94435559583042</v>
      </c>
      <c r="I74">
        <f t="shared" si="18"/>
        <v>212.37774223833213</v>
      </c>
      <c r="J74">
        <f t="shared" si="19"/>
        <v>212.37774223833213</v>
      </c>
      <c r="K74">
        <f t="shared" si="20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6.5435529065247557</v>
      </c>
      <c r="V74">
        <f t="shared" si="23"/>
        <v>83.466430853376167</v>
      </c>
      <c r="AA74" s="9"/>
      <c r="AB74" s="9"/>
    </row>
    <row r="75" spans="1:28" x14ac:dyDescent="0.3">
      <c r="A75">
        <v>4</v>
      </c>
      <c r="B75">
        <v>19</v>
      </c>
      <c r="C75">
        <f t="shared" si="21"/>
        <v>0.9</v>
      </c>
      <c r="D75">
        <f ca="1">OFFSET(E75,0,A75)</f>
        <v>242.79450959161593</v>
      </c>
      <c r="E75" s="5">
        <f t="shared" si="22"/>
        <v>9484.1605309224979</v>
      </c>
      <c r="F75">
        <f t="shared" si="15"/>
        <v>3793.6642123689994</v>
      </c>
      <c r="G75">
        <f t="shared" si="16"/>
        <v>1517.4656849475996</v>
      </c>
      <c r="H75">
        <f t="shared" si="17"/>
        <v>606.98627397903988</v>
      </c>
      <c r="I75">
        <f t="shared" si="18"/>
        <v>242.79450959161593</v>
      </c>
      <c r="J75">
        <f t="shared" si="19"/>
        <v>242.79450959161593</v>
      </c>
      <c r="K75">
        <f t="shared" si="20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7.2633437262424794</v>
      </c>
      <c r="V75">
        <f t="shared" si="23"/>
        <v>92.64773824724756</v>
      </c>
      <c r="AA75" s="9"/>
      <c r="AB75" s="9"/>
    </row>
    <row r="76" spans="1:28" x14ac:dyDescent="0.3">
      <c r="A76">
        <v>4</v>
      </c>
      <c r="B76">
        <v>20</v>
      </c>
      <c r="C76">
        <f t="shared" si="21"/>
        <v>0.9</v>
      </c>
      <c r="D76">
        <f ca="1">OFFSET(E76,0,A76)</f>
        <v>294.50301409219838</v>
      </c>
      <c r="E76" s="5">
        <f t="shared" si="22"/>
        <v>11504.023987976499</v>
      </c>
      <c r="F76">
        <f t="shared" si="15"/>
        <v>4601.6095951906009</v>
      </c>
      <c r="G76">
        <f t="shared" si="16"/>
        <v>1840.6438380762399</v>
      </c>
      <c r="H76">
        <f t="shared" si="17"/>
        <v>736.25753523049605</v>
      </c>
      <c r="I76">
        <f t="shared" si="18"/>
        <v>294.50301409219838</v>
      </c>
      <c r="J76">
        <f t="shared" si="19"/>
        <v>294.50301409219838</v>
      </c>
      <c r="K76">
        <f t="shared" si="20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8.0623115361291529</v>
      </c>
      <c r="V76">
        <f t="shared" si="23"/>
        <v>102.8389894544448</v>
      </c>
      <c r="AA76" s="9"/>
      <c r="AB76" s="9"/>
    </row>
    <row r="77" spans="1:28" x14ac:dyDescent="0.3">
      <c r="A77">
        <v>4</v>
      </c>
      <c r="B77">
        <v>21</v>
      </c>
      <c r="C77">
        <f t="shared" si="21"/>
        <v>0.8</v>
      </c>
      <c r="D77">
        <f ca="1">OFFSET(E77,0,A77)</f>
        <v>350.34819895282743</v>
      </c>
      <c r="E77" s="5">
        <f t="shared" si="22"/>
        <v>13685.476521594823</v>
      </c>
      <c r="F77">
        <f t="shared" si="15"/>
        <v>5474.1906086379304</v>
      </c>
      <c r="G77">
        <f t="shared" si="16"/>
        <v>2189.6762434551715</v>
      </c>
      <c r="H77">
        <f t="shared" si="17"/>
        <v>875.87049738206872</v>
      </c>
      <c r="I77">
        <f t="shared" si="18"/>
        <v>350.34819895282743</v>
      </c>
      <c r="J77">
        <f t="shared" si="19"/>
        <v>350.34819895282743</v>
      </c>
      <c r="K77">
        <f t="shared" si="20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8.9491658051033607</v>
      </c>
      <c r="V77">
        <f t="shared" si="23"/>
        <v>114.15127829443374</v>
      </c>
      <c r="AA77" s="9"/>
      <c r="AB77" s="9"/>
    </row>
    <row r="78" spans="1:28" x14ac:dyDescent="0.3">
      <c r="A78">
        <v>4</v>
      </c>
      <c r="B78">
        <v>22</v>
      </c>
      <c r="C78">
        <f t="shared" si="21"/>
        <v>0.8</v>
      </c>
      <c r="D78">
        <f ca="1">OFFSET(E78,0,A78)</f>
        <v>410.66099860230679</v>
      </c>
      <c r="E78" s="5">
        <f t="shared" si="22"/>
        <v>16041.445257902611</v>
      </c>
      <c r="F78">
        <f t="shared" si="15"/>
        <v>6416.5781031610459</v>
      </c>
      <c r="G78">
        <f t="shared" si="16"/>
        <v>2566.6312412644174</v>
      </c>
      <c r="H78">
        <f t="shared" si="17"/>
        <v>1026.6524965057672</v>
      </c>
      <c r="I78">
        <f t="shared" si="18"/>
        <v>410.66099860230679</v>
      </c>
      <c r="J78">
        <f t="shared" si="19"/>
        <v>410.66099860230679</v>
      </c>
      <c r="K78">
        <f t="shared" si="20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9.9335740436647306</v>
      </c>
      <c r="V78">
        <f t="shared" si="23"/>
        <v>126.70791890682146</v>
      </c>
      <c r="AA78" s="9"/>
      <c r="AB78" s="9"/>
    </row>
    <row r="79" spans="1:28" x14ac:dyDescent="0.3">
      <c r="A79">
        <v>4</v>
      </c>
      <c r="B79">
        <v>23</v>
      </c>
      <c r="C79">
        <f t="shared" si="21"/>
        <v>0.8</v>
      </c>
      <c r="D79">
        <f ca="1">OFFSET(E79,0,A79)</f>
        <v>475.79882222374454</v>
      </c>
      <c r="E79" s="5">
        <f t="shared" si="22"/>
        <v>18585.891493115021</v>
      </c>
      <c r="F79">
        <f t="shared" si="15"/>
        <v>7434.356597246011</v>
      </c>
      <c r="G79">
        <f t="shared" si="16"/>
        <v>2973.7426388984031</v>
      </c>
      <c r="H79">
        <f t="shared" si="17"/>
        <v>1189.4970555593616</v>
      </c>
      <c r="I79">
        <f t="shared" si="18"/>
        <v>475.79882222374454</v>
      </c>
      <c r="J79">
        <f t="shared" si="19"/>
        <v>475.79882222374454</v>
      </c>
      <c r="K79">
        <f t="shared" si="20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11.026267188467852</v>
      </c>
      <c r="V79">
        <f t="shared" si="23"/>
        <v>140.64578998657183</v>
      </c>
      <c r="AA79" s="9"/>
      <c r="AB79" s="9"/>
    </row>
    <row r="80" spans="1:28" x14ac:dyDescent="0.3">
      <c r="A80">
        <v>4</v>
      </c>
      <c r="B80">
        <v>24</v>
      </c>
      <c r="C80">
        <f t="shared" si="21"/>
        <v>0.8</v>
      </c>
      <c r="D80">
        <f ca="1">OFFSET(E80,0,A80)</f>
        <v>546.14767173489736</v>
      </c>
      <c r="E80" s="5">
        <f t="shared" si="22"/>
        <v>21333.893427144427</v>
      </c>
      <c r="F80">
        <f t="shared" si="15"/>
        <v>8533.5573708577722</v>
      </c>
      <c r="G80">
        <f t="shared" si="16"/>
        <v>3413.4229483431077</v>
      </c>
      <c r="H80">
        <f t="shared" si="17"/>
        <v>1365.3691793372434</v>
      </c>
      <c r="I80">
        <f t="shared" si="18"/>
        <v>546.14767173489736</v>
      </c>
      <c r="J80">
        <f t="shared" si="19"/>
        <v>546.14767173489736</v>
      </c>
      <c r="K80">
        <f t="shared" si="20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12.239156579199317</v>
      </c>
      <c r="V80">
        <f t="shared" si="23"/>
        <v>156.11682688509475</v>
      </c>
      <c r="AA80" s="9"/>
      <c r="AB80" s="9"/>
    </row>
    <row r="81" spans="1:28" x14ac:dyDescent="0.3">
      <c r="A81">
        <v>4</v>
      </c>
      <c r="B81">
        <v>25</v>
      </c>
      <c r="C81">
        <f t="shared" si="21"/>
        <v>0.8</v>
      </c>
      <c r="D81">
        <f ca="1">OFFSET(E81,0,A81)</f>
        <v>686.84537075720289</v>
      </c>
      <c r="E81" s="5">
        <f t="shared" si="22"/>
        <v>26829.897295203235</v>
      </c>
      <c r="F81">
        <f t="shared" si="15"/>
        <v>10731.958918081296</v>
      </c>
      <c r="G81">
        <f t="shared" si="16"/>
        <v>4292.7835672325173</v>
      </c>
      <c r="H81">
        <f t="shared" si="17"/>
        <v>1717.1134268930073</v>
      </c>
      <c r="I81">
        <f t="shared" si="18"/>
        <v>686.84537075720289</v>
      </c>
      <c r="J81">
        <f t="shared" si="19"/>
        <v>686.84537075720289</v>
      </c>
      <c r="K81">
        <f t="shared" si="20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13.585463802911244</v>
      </c>
      <c r="V81">
        <f t="shared" si="23"/>
        <v>173.28967784245518</v>
      </c>
      <c r="AA81" s="9"/>
      <c r="AB81" s="9"/>
    </row>
    <row r="82" spans="1:28" x14ac:dyDescent="0.3">
      <c r="A82">
        <v>4</v>
      </c>
      <c r="B82">
        <v>26</v>
      </c>
      <c r="C82">
        <f t="shared" si="21"/>
        <v>0.8</v>
      </c>
      <c r="D82">
        <f ca="1">OFFSET(E82,0,A82)</f>
        <v>838.79888570129287</v>
      </c>
      <c r="E82" s="5">
        <f t="shared" si="22"/>
        <v>32765.581472706748</v>
      </c>
      <c r="F82">
        <f t="shared" si="15"/>
        <v>13106.232589082701</v>
      </c>
      <c r="G82">
        <f t="shared" si="16"/>
        <v>5242.4930356330797</v>
      </c>
      <c r="H82">
        <f t="shared" si="17"/>
        <v>2096.9972142532324</v>
      </c>
      <c r="I82">
        <f t="shared" si="18"/>
        <v>838.79888570129287</v>
      </c>
      <c r="J82">
        <f t="shared" si="19"/>
        <v>838.79888570129287</v>
      </c>
      <c r="K82">
        <f t="shared" si="20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15.079864821231482</v>
      </c>
      <c r="V82">
        <f t="shared" si="23"/>
        <v>192.35154240512526</v>
      </c>
      <c r="AA82" s="9"/>
      <c r="AB82" s="9"/>
    </row>
    <row r="83" spans="1:28" x14ac:dyDescent="0.3">
      <c r="A83">
        <v>4</v>
      </c>
      <c r="B83">
        <v>27</v>
      </c>
      <c r="C83">
        <f t="shared" si="21"/>
        <v>0.8</v>
      </c>
      <c r="D83">
        <f ca="1">OFFSET(E83,0,A83)</f>
        <v>1002.90868184091</v>
      </c>
      <c r="E83" s="5">
        <f t="shared" si="22"/>
        <v>39176.120384410548</v>
      </c>
      <c r="F83">
        <f t="shared" si="15"/>
        <v>15670.44815376422</v>
      </c>
      <c r="G83">
        <f t="shared" si="16"/>
        <v>6268.1792615056875</v>
      </c>
      <c r="H83">
        <f t="shared" si="17"/>
        <v>2507.2717046022753</v>
      </c>
      <c r="I83">
        <f t="shared" si="18"/>
        <v>1002.90868184091</v>
      </c>
      <c r="J83">
        <f t="shared" si="19"/>
        <v>1002.90868184091</v>
      </c>
      <c r="K83">
        <f t="shared" si="20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16.738649951566945</v>
      </c>
      <c r="V83">
        <f t="shared" si="23"/>
        <v>213.51021206968906</v>
      </c>
      <c r="AA83" s="9"/>
      <c r="AB83" s="9"/>
    </row>
    <row r="84" spans="1:28" x14ac:dyDescent="0.3">
      <c r="A84">
        <v>4</v>
      </c>
      <c r="B84">
        <v>28</v>
      </c>
      <c r="C84">
        <f t="shared" si="21"/>
        <v>0.8</v>
      </c>
      <c r="D84">
        <f ca="1">OFFSET(E84,0,A84)</f>
        <v>1180.1472616716967</v>
      </c>
      <c r="E84" s="5">
        <f t="shared" si="22"/>
        <v>46099.502409050649</v>
      </c>
      <c r="F84">
        <f t="shared" si="15"/>
        <v>18439.800963620262</v>
      </c>
      <c r="G84">
        <f t="shared" si="16"/>
        <v>7375.9203854481038</v>
      </c>
      <c r="H84">
        <f t="shared" si="17"/>
        <v>2950.3681541792416</v>
      </c>
      <c r="I84">
        <f t="shared" si="18"/>
        <v>1180.1472616716967</v>
      </c>
      <c r="J84">
        <f t="shared" si="19"/>
        <v>1180.1472616716967</v>
      </c>
      <c r="K84">
        <f t="shared" si="20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18.579901446239312</v>
      </c>
      <c r="V84">
        <f t="shared" si="23"/>
        <v>236.99633539735487</v>
      </c>
      <c r="AA84" s="9"/>
      <c r="AB84" s="9"/>
    </row>
    <row r="85" spans="1:28" x14ac:dyDescent="0.3">
      <c r="A85">
        <v>4</v>
      </c>
      <c r="B85">
        <v>29</v>
      </c>
      <c r="C85">
        <f t="shared" si="21"/>
        <v>0.8</v>
      </c>
      <c r="D85">
        <f ca="1">OFFSET(E85,0,A85)</f>
        <v>1371.5649278889462</v>
      </c>
      <c r="E85" s="5">
        <f t="shared" si="22"/>
        <v>53576.754995661955</v>
      </c>
      <c r="F85">
        <f t="shared" si="15"/>
        <v>21430.701998264787</v>
      </c>
      <c r="G85">
        <f t="shared" si="16"/>
        <v>8572.2807993059141</v>
      </c>
      <c r="H85">
        <f t="shared" si="17"/>
        <v>3428.9123197223653</v>
      </c>
      <c r="I85">
        <f t="shared" si="18"/>
        <v>1371.5649278889462</v>
      </c>
      <c r="J85">
        <f t="shared" si="19"/>
        <v>1371.5649278889462</v>
      </c>
      <c r="K85">
        <f t="shared" si="20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20.623690605325638</v>
      </c>
      <c r="V85">
        <f t="shared" si="23"/>
        <v>263.06593229106392</v>
      </c>
      <c r="AA85" s="9"/>
      <c r="AB85" s="9"/>
    </row>
    <row r="86" spans="1:28" x14ac:dyDescent="0.3">
      <c r="A86">
        <v>4</v>
      </c>
      <c r="B86">
        <v>30</v>
      </c>
      <c r="C86">
        <f t="shared" si="21"/>
        <v>0.8</v>
      </c>
      <c r="D86">
        <f ca="1">OFFSET(E86,0,A86)</f>
        <v>1945.8179265406948</v>
      </c>
      <c r="E86" s="5">
        <f t="shared" si="22"/>
        <v>76008.512755495874</v>
      </c>
      <c r="F86">
        <f t="shared" si="15"/>
        <v>30403.405102198358</v>
      </c>
      <c r="G86">
        <f t="shared" si="16"/>
        <v>12161.362040879343</v>
      </c>
      <c r="H86">
        <f t="shared" si="17"/>
        <v>4864.5448163517367</v>
      </c>
      <c r="I86">
        <f t="shared" si="18"/>
        <v>1945.8179265406948</v>
      </c>
      <c r="J86">
        <f t="shared" si="19"/>
        <v>1945.8179265406948</v>
      </c>
      <c r="K86">
        <f t="shared" si="20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22.892296571911462</v>
      </c>
      <c r="V86">
        <f t="shared" si="23"/>
        <v>292.00318484308099</v>
      </c>
      <c r="AA86" s="9"/>
      <c r="AB86" s="9"/>
    </row>
    <row r="87" spans="1:28" x14ac:dyDescent="0.3">
      <c r="A87">
        <v>5</v>
      </c>
      <c r="B87">
        <v>0</v>
      </c>
      <c r="C87">
        <f t="shared" si="21"/>
        <v>0</v>
      </c>
      <c r="D87">
        <f ca="1">OFFSET(E87,0,A87)</f>
        <v>0</v>
      </c>
      <c r="E87" s="5">
        <f t="shared" si="22"/>
        <v>0</v>
      </c>
      <c r="F87">
        <f t="shared" si="15"/>
        <v>0</v>
      </c>
      <c r="G87">
        <f t="shared" si="16"/>
        <v>0</v>
      </c>
      <c r="H87">
        <f t="shared" si="17"/>
        <v>0</v>
      </c>
      <c r="I87">
        <f t="shared" si="18"/>
        <v>0</v>
      </c>
      <c r="J87">
        <f t="shared" si="19"/>
        <v>0</v>
      </c>
      <c r="K87">
        <f t="shared" si="20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15.620282119666873</v>
      </c>
      <c r="W87">
        <v>10.1</v>
      </c>
      <c r="X87">
        <v>13.8</v>
      </c>
      <c r="Y87">
        <f>AVERAGE(W87:X87)</f>
        <v>11.95</v>
      </c>
      <c r="Z87">
        <f>X87/W87</f>
        <v>1.3663366336633664</v>
      </c>
      <c r="AA87" s="9">
        <f>$V87*W87</f>
        <v>157.76484940863543</v>
      </c>
      <c r="AB87" s="9">
        <f>$V87*X87</f>
        <v>215.55989325140285</v>
      </c>
    </row>
    <row r="88" spans="1:28" x14ac:dyDescent="0.3">
      <c r="A88">
        <v>5</v>
      </c>
      <c r="B88">
        <v>1</v>
      </c>
      <c r="C88">
        <f t="shared" si="21"/>
        <v>1</v>
      </c>
      <c r="D88">
        <f ca="1">OFFSET(E88,0,A88)</f>
        <v>3.8415999999999997</v>
      </c>
      <c r="E88" s="5">
        <f t="shared" si="22"/>
        <v>150.0625</v>
      </c>
      <c r="F88">
        <f t="shared" si="15"/>
        <v>60.024999999999999</v>
      </c>
      <c r="G88">
        <f t="shared" si="16"/>
        <v>24.009999999999998</v>
      </c>
      <c r="H88">
        <f t="shared" si="17"/>
        <v>9.6039999999999992</v>
      </c>
      <c r="I88">
        <f t="shared" si="18"/>
        <v>3.8415999999999997</v>
      </c>
      <c r="J88">
        <f t="shared" si="19"/>
        <v>3.8415999999999997</v>
      </c>
      <c r="K88">
        <f t="shared" si="20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1.1100000000000001</v>
      </c>
      <c r="V88">
        <f t="shared" ref="V88:V117" si="24">V87*$S$88</f>
        <v>17.338513152830231</v>
      </c>
      <c r="W88">
        <v>8.9</v>
      </c>
      <c r="X88">
        <v>14.5</v>
      </c>
      <c r="Y88">
        <f>AVERAGE(W88:X88)</f>
        <v>11.7</v>
      </c>
      <c r="Z88">
        <f>X88/W88</f>
        <v>1.6292134831460674</v>
      </c>
      <c r="AA88" s="9">
        <f>$V87*W88</f>
        <v>139.02051086503519</v>
      </c>
      <c r="AB88" s="9">
        <f>$V87*X88</f>
        <v>226.49409073516966</v>
      </c>
    </row>
    <row r="89" spans="1:28" x14ac:dyDescent="0.3">
      <c r="A89">
        <v>5</v>
      </c>
      <c r="B89">
        <v>2</v>
      </c>
      <c r="C89">
        <f t="shared" si="21"/>
        <v>1</v>
      </c>
      <c r="D89">
        <f ca="1">OFFSET(E89,0,A89)</f>
        <v>7.9905279999999994</v>
      </c>
      <c r="E89" s="5">
        <f t="shared" si="22"/>
        <v>312.13</v>
      </c>
      <c r="F89">
        <f t="shared" si="15"/>
        <v>124.852</v>
      </c>
      <c r="G89">
        <f t="shared" si="16"/>
        <v>49.940799999999996</v>
      </c>
      <c r="H89">
        <f t="shared" si="17"/>
        <v>19.976320000000001</v>
      </c>
      <c r="I89">
        <f t="shared" si="18"/>
        <v>7.9905279999999994</v>
      </c>
      <c r="J89">
        <f t="shared" si="19"/>
        <v>7.9905279999999994</v>
      </c>
      <c r="K89">
        <f t="shared" si="20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1.2321000000000002</v>
      </c>
      <c r="V89">
        <f t="shared" si="24"/>
        <v>19.24574959964156</v>
      </c>
      <c r="AA89" s="9"/>
      <c r="AB89" s="9"/>
    </row>
    <row r="90" spans="1:28" x14ac:dyDescent="0.3">
      <c r="A90">
        <v>5</v>
      </c>
      <c r="B90">
        <v>3</v>
      </c>
      <c r="C90">
        <f t="shared" si="21"/>
        <v>1</v>
      </c>
      <c r="D90">
        <f ca="1">OFFSET(E90,0,A90)</f>
        <v>12.471370239999999</v>
      </c>
      <c r="E90" s="5">
        <f t="shared" si="22"/>
        <v>487.16290000000004</v>
      </c>
      <c r="F90">
        <f t="shared" si="15"/>
        <v>194.86516</v>
      </c>
      <c r="G90">
        <f t="shared" si="16"/>
        <v>77.946064000000007</v>
      </c>
      <c r="H90">
        <f t="shared" si="17"/>
        <v>31.178425600000004</v>
      </c>
      <c r="I90">
        <f t="shared" si="18"/>
        <v>12.471370239999999</v>
      </c>
      <c r="J90">
        <f t="shared" si="19"/>
        <v>12.471370239999999</v>
      </c>
      <c r="K90">
        <f t="shared" si="20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1.3676310000000003</v>
      </c>
      <c r="V90">
        <f t="shared" si="24"/>
        <v>21.362782055602132</v>
      </c>
      <c r="AA90" s="9"/>
      <c r="AB90" s="9"/>
    </row>
    <row r="91" spans="1:28" x14ac:dyDescent="0.3">
      <c r="A91">
        <v>5</v>
      </c>
      <c r="B91">
        <v>4</v>
      </c>
      <c r="C91">
        <f t="shared" si="21"/>
        <v>0.99</v>
      </c>
      <c r="D91">
        <f ca="1">OFFSET(E91,0,A91)</f>
        <v>17.3106798592</v>
      </c>
      <c r="E91" s="5">
        <f t="shared" si="22"/>
        <v>676.19843200000014</v>
      </c>
      <c r="F91">
        <f t="shared" si="15"/>
        <v>270.47937280000002</v>
      </c>
      <c r="G91">
        <f t="shared" si="16"/>
        <v>108.19174912000001</v>
      </c>
      <c r="H91">
        <f t="shared" si="17"/>
        <v>43.276699648000005</v>
      </c>
      <c r="I91">
        <f t="shared" si="18"/>
        <v>17.3106798592</v>
      </c>
      <c r="J91">
        <f t="shared" si="19"/>
        <v>17.3106798592</v>
      </c>
      <c r="K91">
        <f t="shared" si="20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1.5180704100000004</v>
      </c>
      <c r="V91">
        <f t="shared" si="24"/>
        <v>23.712688081718369</v>
      </c>
      <c r="AA91" s="9"/>
      <c r="AB91" s="9"/>
    </row>
    <row r="92" spans="1:28" x14ac:dyDescent="0.3">
      <c r="A92">
        <v>5</v>
      </c>
      <c r="B92">
        <v>5</v>
      </c>
      <c r="C92">
        <f t="shared" si="21"/>
        <v>0.99</v>
      </c>
      <c r="D92">
        <f ca="1">OFFSET(E92,0,A92)</f>
        <v>23.117851402240003</v>
      </c>
      <c r="E92" s="5">
        <f t="shared" si="22"/>
        <v>903.04107040000019</v>
      </c>
      <c r="F92">
        <f t="shared" si="15"/>
        <v>361.21642816000002</v>
      </c>
      <c r="G92">
        <f t="shared" si="16"/>
        <v>144.48657126400002</v>
      </c>
      <c r="H92">
        <f t="shared" si="17"/>
        <v>57.794628505600009</v>
      </c>
      <c r="I92">
        <f t="shared" si="18"/>
        <v>23.117851402240003</v>
      </c>
      <c r="J92">
        <f t="shared" si="19"/>
        <v>23.117851402240003</v>
      </c>
      <c r="K92">
        <f t="shared" si="20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1.6850581551000006</v>
      </c>
      <c r="V92">
        <f t="shared" si="24"/>
        <v>26.321083770707393</v>
      </c>
      <c r="AA92" s="9"/>
      <c r="AB92" s="9"/>
    </row>
    <row r="93" spans="1:28" x14ac:dyDescent="0.3">
      <c r="A93">
        <v>5</v>
      </c>
      <c r="B93">
        <v>6</v>
      </c>
      <c r="C93">
        <f t="shared" si="21"/>
        <v>0.99</v>
      </c>
      <c r="D93">
        <f ca="1">OFFSET(E93,0,A93)</f>
        <v>29.389596668723204</v>
      </c>
      <c r="E93" s="5">
        <f t="shared" si="22"/>
        <v>1148.0311198720003</v>
      </c>
      <c r="F93">
        <f t="shared" si="15"/>
        <v>459.21244794880005</v>
      </c>
      <c r="G93">
        <f t="shared" si="16"/>
        <v>183.68497917952004</v>
      </c>
      <c r="H93">
        <f t="shared" si="17"/>
        <v>73.473991671808008</v>
      </c>
      <c r="I93">
        <f t="shared" si="18"/>
        <v>29.389596668723204</v>
      </c>
      <c r="J93">
        <f t="shared" si="19"/>
        <v>29.389596668723204</v>
      </c>
      <c r="K93">
        <f t="shared" si="20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1.8704145521610007</v>
      </c>
      <c r="V93">
        <f t="shared" si="24"/>
        <v>29.21640298548521</v>
      </c>
      <c r="AA93" s="9"/>
      <c r="AB93" s="9"/>
    </row>
    <row r="94" spans="1:28" x14ac:dyDescent="0.3">
      <c r="A94">
        <v>5</v>
      </c>
      <c r="B94">
        <v>7</v>
      </c>
      <c r="C94">
        <f t="shared" si="21"/>
        <v>0.99</v>
      </c>
      <c r="D94">
        <f ca="1">OFFSET(E94,0,A94)</f>
        <v>36.163081556525064</v>
      </c>
      <c r="E94" s="5">
        <f t="shared" si="22"/>
        <v>1412.6203733017605</v>
      </c>
      <c r="F94">
        <f t="shared" si="15"/>
        <v>565.04814932070406</v>
      </c>
      <c r="G94">
        <f t="shared" si="16"/>
        <v>226.01925972828167</v>
      </c>
      <c r="H94">
        <f t="shared" si="17"/>
        <v>90.40770389131265</v>
      </c>
      <c r="I94">
        <f t="shared" si="18"/>
        <v>36.163081556525064</v>
      </c>
      <c r="J94">
        <f t="shared" si="19"/>
        <v>36.163081556525064</v>
      </c>
      <c r="K94">
        <f t="shared" si="20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2.0761601528987108</v>
      </c>
      <c r="V94">
        <f t="shared" si="24"/>
        <v>32.430207313888587</v>
      </c>
      <c r="AA94" s="9"/>
      <c r="AB94" s="9"/>
    </row>
    <row r="95" spans="1:28" x14ac:dyDescent="0.3">
      <c r="A95">
        <v>5</v>
      </c>
      <c r="B95">
        <v>8</v>
      </c>
      <c r="C95">
        <f t="shared" si="21"/>
        <v>0.99</v>
      </c>
      <c r="D95">
        <f ca="1">OFFSET(E95,0,A95)</f>
        <v>43.478445235351074</v>
      </c>
      <c r="E95" s="5">
        <f t="shared" si="22"/>
        <v>1698.3767670059015</v>
      </c>
      <c r="F95">
        <f t="shared" si="15"/>
        <v>679.35070680236049</v>
      </c>
      <c r="G95">
        <f t="shared" si="16"/>
        <v>271.74028272094421</v>
      </c>
      <c r="H95">
        <f t="shared" si="17"/>
        <v>108.69611308837767</v>
      </c>
      <c r="I95">
        <f t="shared" si="18"/>
        <v>43.478445235351074</v>
      </c>
      <c r="J95">
        <f t="shared" si="19"/>
        <v>43.478445235351074</v>
      </c>
      <c r="K95">
        <f t="shared" si="20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2.3045377697175691</v>
      </c>
      <c r="V95">
        <f t="shared" si="24"/>
        <v>35.997530118416336</v>
      </c>
      <c r="AA95" s="9"/>
      <c r="AB95" s="9"/>
    </row>
    <row r="96" spans="1:28" x14ac:dyDescent="0.3">
      <c r="A96">
        <v>5</v>
      </c>
      <c r="B96">
        <v>9</v>
      </c>
      <c r="C96">
        <f t="shared" si="21"/>
        <v>0.99</v>
      </c>
      <c r="D96">
        <f ca="1">OFFSET(E96,0,A96)</f>
        <v>51.379038008483164</v>
      </c>
      <c r="E96" s="5">
        <f t="shared" si="22"/>
        <v>2006.9936722063737</v>
      </c>
      <c r="F96">
        <f t="shared" si="15"/>
        <v>802.79746888254942</v>
      </c>
      <c r="G96">
        <f t="shared" si="16"/>
        <v>321.11898755301979</v>
      </c>
      <c r="H96">
        <f t="shared" si="17"/>
        <v>128.44759502120789</v>
      </c>
      <c r="I96">
        <f t="shared" si="18"/>
        <v>51.379038008483164</v>
      </c>
      <c r="J96">
        <f t="shared" si="19"/>
        <v>51.379038008483164</v>
      </c>
      <c r="K96">
        <f t="shared" si="20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2.558036924386502</v>
      </c>
      <c r="V96">
        <f t="shared" si="24"/>
        <v>39.957258431442135</v>
      </c>
      <c r="AA96" s="9"/>
      <c r="AB96" s="9"/>
    </row>
    <row r="97" spans="1:28" x14ac:dyDescent="0.3">
      <c r="A97">
        <v>5</v>
      </c>
      <c r="B97">
        <v>10</v>
      </c>
      <c r="C97">
        <f t="shared" si="21"/>
        <v>0.99</v>
      </c>
      <c r="D97">
        <f ca="1">OFFSET(E97,0,A97)</f>
        <v>61.649808613554882</v>
      </c>
      <c r="E97" s="5">
        <f t="shared" si="22"/>
        <v>2408.1956489669878</v>
      </c>
      <c r="F97">
        <f t="shared" si="15"/>
        <v>963.278259586795</v>
      </c>
      <c r="G97">
        <f t="shared" si="16"/>
        <v>385.31130383471805</v>
      </c>
      <c r="H97">
        <f t="shared" si="17"/>
        <v>154.12452153388719</v>
      </c>
      <c r="I97">
        <f t="shared" si="18"/>
        <v>61.649808613554882</v>
      </c>
      <c r="J97">
        <f t="shared" si="19"/>
        <v>61.649808613554882</v>
      </c>
      <c r="K97">
        <f t="shared" si="20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2.8394209860690176</v>
      </c>
      <c r="V97">
        <f t="shared" si="24"/>
        <v>44.352556858900776</v>
      </c>
      <c r="AA97" s="9"/>
      <c r="AB97" s="9"/>
    </row>
    <row r="98" spans="1:28" x14ac:dyDescent="0.3">
      <c r="A98">
        <v>5</v>
      </c>
      <c r="B98">
        <v>11</v>
      </c>
      <c r="C98">
        <f t="shared" si="21"/>
        <v>0.9</v>
      </c>
      <c r="D98">
        <f ca="1">OFFSET(E98,0,A98)</f>
        <v>72.742240867032336</v>
      </c>
      <c r="E98" s="5">
        <f t="shared" si="22"/>
        <v>2841.4937838684509</v>
      </c>
      <c r="F98">
        <f t="shared" si="15"/>
        <v>1136.5975135473802</v>
      </c>
      <c r="G98">
        <f t="shared" si="16"/>
        <v>454.63900541895214</v>
      </c>
      <c r="H98">
        <f t="shared" si="17"/>
        <v>181.85560216758083</v>
      </c>
      <c r="I98">
        <f t="shared" si="18"/>
        <v>72.742240867032336</v>
      </c>
      <c r="J98">
        <f t="shared" si="19"/>
        <v>72.742240867032336</v>
      </c>
      <c r="K98">
        <f t="shared" si="20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3.1517572945366097</v>
      </c>
      <c r="V98">
        <f t="shared" si="24"/>
        <v>49.231338113379863</v>
      </c>
      <c r="AA98" s="9"/>
      <c r="AB98" s="9"/>
    </row>
    <row r="99" spans="1:28" x14ac:dyDescent="0.3">
      <c r="A99">
        <v>5</v>
      </c>
      <c r="B99">
        <v>12</v>
      </c>
      <c r="C99">
        <f t="shared" si="21"/>
        <v>0.9</v>
      </c>
      <c r="D99">
        <f ca="1">OFFSET(E99,0,A99)</f>
        <v>84.722067700787989</v>
      </c>
      <c r="E99" s="5">
        <f t="shared" si="22"/>
        <v>3309.455769562031</v>
      </c>
      <c r="F99">
        <f t="shared" si="15"/>
        <v>1323.7823078248123</v>
      </c>
      <c r="G99">
        <f t="shared" si="16"/>
        <v>529.51292312992496</v>
      </c>
      <c r="H99">
        <f t="shared" si="17"/>
        <v>211.80516925196994</v>
      </c>
      <c r="I99">
        <f t="shared" si="18"/>
        <v>84.722067700787989</v>
      </c>
      <c r="J99">
        <f t="shared" si="19"/>
        <v>84.722067700787989</v>
      </c>
      <c r="K99">
        <f t="shared" si="20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3.498450596935637</v>
      </c>
      <c r="V99">
        <f t="shared" si="24"/>
        <v>54.646785305851651</v>
      </c>
      <c r="AA99" s="9"/>
      <c r="AB99" s="9"/>
    </row>
    <row r="100" spans="1:28" x14ac:dyDescent="0.3">
      <c r="A100">
        <v>5</v>
      </c>
      <c r="B100">
        <v>13</v>
      </c>
      <c r="C100">
        <f t="shared" si="21"/>
        <v>0.9</v>
      </c>
      <c r="D100">
        <f ca="1">OFFSET(E100,0,A100)</f>
        <v>97.660280681244089</v>
      </c>
      <c r="E100" s="5">
        <f t="shared" si="22"/>
        <v>3814.8547141110976</v>
      </c>
      <c r="F100">
        <f t="shared" si="15"/>
        <v>1525.941885644439</v>
      </c>
      <c r="G100">
        <f t="shared" si="16"/>
        <v>610.37675425777559</v>
      </c>
      <c r="H100">
        <f t="shared" si="17"/>
        <v>244.1507017031102</v>
      </c>
      <c r="I100">
        <f t="shared" si="18"/>
        <v>97.660280681244089</v>
      </c>
      <c r="J100">
        <f t="shared" si="19"/>
        <v>97.660280681244089</v>
      </c>
      <c r="K100">
        <f t="shared" si="20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3.8832801625985574</v>
      </c>
      <c r="V100">
        <f t="shared" si="24"/>
        <v>60.657931689495335</v>
      </c>
      <c r="AA100" s="9"/>
      <c r="AB100" s="9"/>
    </row>
    <row r="101" spans="1:28" x14ac:dyDescent="0.3">
      <c r="A101">
        <v>5</v>
      </c>
      <c r="B101">
        <v>14</v>
      </c>
      <c r="C101">
        <f t="shared" si="21"/>
        <v>0.9</v>
      </c>
      <c r="D101">
        <f ca="1">OFFSET(E101,0,A101)</f>
        <v>111.63355070013668</v>
      </c>
      <c r="E101" s="5">
        <f t="shared" si="22"/>
        <v>4360.6855742240896</v>
      </c>
      <c r="F101">
        <f t="shared" si="15"/>
        <v>1744.2742296896358</v>
      </c>
      <c r="G101">
        <f t="shared" si="16"/>
        <v>697.70969187585433</v>
      </c>
      <c r="H101">
        <f t="shared" si="17"/>
        <v>279.08387675034169</v>
      </c>
      <c r="I101">
        <f t="shared" si="18"/>
        <v>111.63355070013668</v>
      </c>
      <c r="J101">
        <f t="shared" si="19"/>
        <v>111.63355070013668</v>
      </c>
      <c r="K101">
        <f t="shared" si="20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4.3104409804843993</v>
      </c>
      <c r="V101">
        <f t="shared" si="24"/>
        <v>67.330304175339833</v>
      </c>
      <c r="AA101" s="9"/>
      <c r="AB101" s="9"/>
    </row>
    <row r="102" spans="1:28" x14ac:dyDescent="0.3">
      <c r="A102">
        <v>5</v>
      </c>
      <c r="B102">
        <v>15</v>
      </c>
      <c r="C102">
        <f t="shared" si="21"/>
        <v>0.9</v>
      </c>
      <c r="D102">
        <f ca="1">OFFSET(E102,0,A102)</f>
        <v>133.99078273036483</v>
      </c>
      <c r="E102" s="5">
        <f t="shared" si="22"/>
        <v>5234.0149504048768</v>
      </c>
      <c r="F102">
        <f t="shared" si="15"/>
        <v>2093.6059801619508</v>
      </c>
      <c r="G102">
        <f t="shared" si="16"/>
        <v>837.44239206478028</v>
      </c>
      <c r="H102">
        <f t="shared" si="17"/>
        <v>334.97695682591211</v>
      </c>
      <c r="I102">
        <f t="shared" si="18"/>
        <v>133.99078273036483</v>
      </c>
      <c r="J102">
        <f t="shared" si="19"/>
        <v>133.99078273036483</v>
      </c>
      <c r="K102">
        <f t="shared" si="20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4.7845894883376836</v>
      </c>
      <c r="V102">
        <f t="shared" si="24"/>
        <v>74.736637634627215</v>
      </c>
      <c r="AA102" s="9"/>
      <c r="AB102" s="9"/>
    </row>
    <row r="103" spans="1:28" x14ac:dyDescent="0.3">
      <c r="A103">
        <v>5</v>
      </c>
      <c r="B103">
        <v>16</v>
      </c>
      <c r="C103">
        <f t="shared" si="21"/>
        <v>0.9</v>
      </c>
      <c r="D103">
        <f ca="1">OFFSET(E103,0,A103)</f>
        <v>158.13659332301123</v>
      </c>
      <c r="E103" s="5">
        <f t="shared" si="22"/>
        <v>6177.2106766801271</v>
      </c>
      <c r="F103">
        <f t="shared" si="15"/>
        <v>2470.8842706720511</v>
      </c>
      <c r="G103">
        <f t="shared" si="16"/>
        <v>988.35370826882036</v>
      </c>
      <c r="H103">
        <f t="shared" si="17"/>
        <v>395.34148330752816</v>
      </c>
      <c r="I103">
        <f t="shared" si="18"/>
        <v>158.13659332301123</v>
      </c>
      <c r="J103">
        <f t="shared" si="19"/>
        <v>158.13659332301123</v>
      </c>
      <c r="K103">
        <f t="shared" si="20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5.3108943320548292</v>
      </c>
      <c r="V103">
        <f t="shared" si="24"/>
        <v>82.957667774436217</v>
      </c>
      <c r="AA103" s="9"/>
      <c r="AB103" s="9"/>
    </row>
    <row r="104" spans="1:28" x14ac:dyDescent="0.3">
      <c r="A104">
        <v>5</v>
      </c>
      <c r="B104">
        <v>17</v>
      </c>
      <c r="C104">
        <f t="shared" si="21"/>
        <v>0.9</v>
      </c>
      <c r="D104">
        <f ca="1">OFFSET(E104,0,A104)</f>
        <v>184.21406876306935</v>
      </c>
      <c r="E104" s="5">
        <f t="shared" si="22"/>
        <v>7195.862061057398</v>
      </c>
      <c r="F104">
        <f t="shared" si="15"/>
        <v>2878.3448244229594</v>
      </c>
      <c r="G104">
        <f t="shared" si="16"/>
        <v>1151.3379297691836</v>
      </c>
      <c r="H104">
        <f t="shared" si="17"/>
        <v>460.53517190767349</v>
      </c>
      <c r="I104">
        <f t="shared" si="18"/>
        <v>184.21406876306935</v>
      </c>
      <c r="J104">
        <f t="shared" si="19"/>
        <v>184.21406876306935</v>
      </c>
      <c r="K104">
        <f t="shared" si="20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5.8950927085808607</v>
      </c>
      <c r="V104">
        <f t="shared" si="24"/>
        <v>92.083011229624205</v>
      </c>
      <c r="AA104" s="9"/>
      <c r="AB104" s="9"/>
    </row>
    <row r="105" spans="1:28" x14ac:dyDescent="0.3">
      <c r="A105">
        <v>5</v>
      </c>
      <c r="B105">
        <v>18</v>
      </c>
      <c r="C105">
        <f t="shared" si="21"/>
        <v>0.9</v>
      </c>
      <c r="D105">
        <f ca="1">OFFSET(E105,0,A105)</f>
        <v>212.37774223833213</v>
      </c>
      <c r="E105" s="5">
        <f t="shared" si="22"/>
        <v>8296.0055561848494</v>
      </c>
      <c r="F105">
        <f t="shared" si="15"/>
        <v>3318.4022224739401</v>
      </c>
      <c r="G105">
        <f t="shared" si="16"/>
        <v>1327.3608889895759</v>
      </c>
      <c r="H105">
        <f t="shared" si="17"/>
        <v>530.94435559583042</v>
      </c>
      <c r="I105">
        <f t="shared" si="18"/>
        <v>212.37774223833213</v>
      </c>
      <c r="J105">
        <f t="shared" si="19"/>
        <v>212.37774223833213</v>
      </c>
      <c r="K105">
        <f t="shared" si="20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6.5435529065247557</v>
      </c>
      <c r="V105">
        <f t="shared" si="24"/>
        <v>102.21214246488287</v>
      </c>
      <c r="AA105" s="9"/>
      <c r="AB105" s="9"/>
    </row>
    <row r="106" spans="1:28" x14ac:dyDescent="0.3">
      <c r="A106">
        <v>5</v>
      </c>
      <c r="B106">
        <v>19</v>
      </c>
      <c r="C106">
        <f t="shared" si="21"/>
        <v>0.9</v>
      </c>
      <c r="D106">
        <f ca="1">OFFSET(E106,0,A106)</f>
        <v>242.79450959161593</v>
      </c>
      <c r="E106" s="5">
        <f t="shared" si="22"/>
        <v>9484.1605309224979</v>
      </c>
      <c r="F106">
        <f t="shared" si="15"/>
        <v>3793.6642123689994</v>
      </c>
      <c r="G106">
        <f t="shared" si="16"/>
        <v>1517.4656849475996</v>
      </c>
      <c r="H106">
        <f t="shared" si="17"/>
        <v>606.98627397903988</v>
      </c>
      <c r="I106">
        <f t="shared" si="18"/>
        <v>242.79450959161593</v>
      </c>
      <c r="J106">
        <f t="shared" si="19"/>
        <v>242.79450959161593</v>
      </c>
      <c r="K106">
        <f t="shared" si="20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7.2633437262424794</v>
      </c>
      <c r="V106">
        <f t="shared" si="24"/>
        <v>113.45547813602001</v>
      </c>
      <c r="AA106" s="9"/>
      <c r="AB106" s="9"/>
    </row>
    <row r="107" spans="1:28" x14ac:dyDescent="0.3">
      <c r="A107">
        <v>5</v>
      </c>
      <c r="B107">
        <v>20</v>
      </c>
      <c r="C107">
        <f t="shared" si="21"/>
        <v>0.9</v>
      </c>
      <c r="D107">
        <f ca="1">OFFSET(E107,0,A107)</f>
        <v>294.50301409219838</v>
      </c>
      <c r="E107" s="5">
        <f t="shared" si="22"/>
        <v>11504.023987976499</v>
      </c>
      <c r="F107">
        <f t="shared" si="15"/>
        <v>4601.6095951906009</v>
      </c>
      <c r="G107">
        <f t="shared" si="16"/>
        <v>1840.6438380762399</v>
      </c>
      <c r="H107">
        <f t="shared" si="17"/>
        <v>736.25753523049605</v>
      </c>
      <c r="I107">
        <f t="shared" si="18"/>
        <v>294.50301409219838</v>
      </c>
      <c r="J107">
        <f t="shared" si="19"/>
        <v>294.50301409219838</v>
      </c>
      <c r="K107">
        <f t="shared" si="20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8.0623115361291529</v>
      </c>
      <c r="V107">
        <f t="shared" si="24"/>
        <v>125.93558073098222</v>
      </c>
      <c r="AA107" s="9"/>
      <c r="AB107" s="9"/>
    </row>
    <row r="108" spans="1:28" x14ac:dyDescent="0.3">
      <c r="A108">
        <v>5</v>
      </c>
      <c r="B108">
        <v>21</v>
      </c>
      <c r="C108">
        <f t="shared" si="21"/>
        <v>0.8</v>
      </c>
      <c r="D108">
        <f ca="1">OFFSET(E108,0,A108)</f>
        <v>350.34819895282743</v>
      </c>
      <c r="E108" s="5">
        <f t="shared" si="22"/>
        <v>13685.476521594823</v>
      </c>
      <c r="F108">
        <f t="shared" si="15"/>
        <v>5474.1906086379304</v>
      </c>
      <c r="G108">
        <f t="shared" si="16"/>
        <v>2189.6762434551715</v>
      </c>
      <c r="H108">
        <f t="shared" si="17"/>
        <v>875.87049738206872</v>
      </c>
      <c r="I108">
        <f t="shared" si="18"/>
        <v>350.34819895282743</v>
      </c>
      <c r="J108">
        <f t="shared" si="19"/>
        <v>350.34819895282743</v>
      </c>
      <c r="K108">
        <f t="shared" si="20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8.9491658051033607</v>
      </c>
      <c r="V108">
        <f t="shared" si="24"/>
        <v>139.78849461139029</v>
      </c>
      <c r="AA108" s="9"/>
      <c r="AB108" s="9"/>
    </row>
    <row r="109" spans="1:28" x14ac:dyDescent="0.3">
      <c r="A109">
        <v>5</v>
      </c>
      <c r="B109">
        <v>22</v>
      </c>
      <c r="C109">
        <f t="shared" si="21"/>
        <v>0.8</v>
      </c>
      <c r="D109">
        <f ca="1">OFFSET(E109,0,A109)</f>
        <v>410.66099860230679</v>
      </c>
      <c r="E109" s="5">
        <f t="shared" si="22"/>
        <v>16041.445257902611</v>
      </c>
      <c r="F109">
        <f t="shared" si="15"/>
        <v>6416.5781031610459</v>
      </c>
      <c r="G109">
        <f t="shared" si="16"/>
        <v>2566.6312412644174</v>
      </c>
      <c r="H109">
        <f t="shared" si="17"/>
        <v>1026.6524965057672</v>
      </c>
      <c r="I109">
        <f t="shared" si="18"/>
        <v>410.66099860230679</v>
      </c>
      <c r="J109">
        <f t="shared" si="19"/>
        <v>410.66099860230679</v>
      </c>
      <c r="K109">
        <f t="shared" si="20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9.9335740436647306</v>
      </c>
      <c r="V109">
        <f t="shared" si="24"/>
        <v>155.16522901864323</v>
      </c>
      <c r="AA109" s="9"/>
      <c r="AB109" s="9"/>
    </row>
    <row r="110" spans="1:28" x14ac:dyDescent="0.3">
      <c r="A110">
        <v>5</v>
      </c>
      <c r="B110">
        <v>23</v>
      </c>
      <c r="C110">
        <f t="shared" si="21"/>
        <v>0.8</v>
      </c>
      <c r="D110">
        <f ca="1">OFFSET(E110,0,A110)</f>
        <v>475.79882222374454</v>
      </c>
      <c r="E110" s="5">
        <f t="shared" si="22"/>
        <v>18585.891493115021</v>
      </c>
      <c r="F110">
        <f t="shared" si="15"/>
        <v>7434.356597246011</v>
      </c>
      <c r="G110">
        <f t="shared" si="16"/>
        <v>2973.7426388984031</v>
      </c>
      <c r="H110">
        <f t="shared" si="17"/>
        <v>1189.4970555593616</v>
      </c>
      <c r="I110">
        <f t="shared" si="18"/>
        <v>475.79882222374454</v>
      </c>
      <c r="J110">
        <f t="shared" si="19"/>
        <v>475.79882222374454</v>
      </c>
      <c r="K110">
        <f t="shared" si="20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11.026267188467852</v>
      </c>
      <c r="V110">
        <f t="shared" si="24"/>
        <v>172.233404210694</v>
      </c>
      <c r="AA110" s="9"/>
      <c r="AB110" s="9"/>
    </row>
    <row r="111" spans="1:28" x14ac:dyDescent="0.3">
      <c r="A111">
        <v>5</v>
      </c>
      <c r="B111">
        <v>24</v>
      </c>
      <c r="C111">
        <f t="shared" si="21"/>
        <v>0.8</v>
      </c>
      <c r="D111">
        <f ca="1">OFFSET(E111,0,A111)</f>
        <v>546.14767173489736</v>
      </c>
      <c r="E111" s="5">
        <f t="shared" si="22"/>
        <v>21333.893427144427</v>
      </c>
      <c r="F111">
        <f t="shared" si="15"/>
        <v>8533.5573708577722</v>
      </c>
      <c r="G111">
        <f t="shared" si="16"/>
        <v>3413.4229483431077</v>
      </c>
      <c r="H111">
        <f t="shared" si="17"/>
        <v>1365.3691793372434</v>
      </c>
      <c r="I111">
        <f t="shared" si="18"/>
        <v>546.14767173489736</v>
      </c>
      <c r="J111">
        <f t="shared" si="19"/>
        <v>546.14767173489736</v>
      </c>
      <c r="K111">
        <f t="shared" si="20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12.239156579199317</v>
      </c>
      <c r="V111">
        <f t="shared" si="24"/>
        <v>191.17907867387035</v>
      </c>
      <c r="AA111" s="9"/>
      <c r="AB111" s="9"/>
    </row>
    <row r="112" spans="1:28" x14ac:dyDescent="0.3">
      <c r="A112">
        <v>5</v>
      </c>
      <c r="B112">
        <v>25</v>
      </c>
      <c r="C112">
        <f t="shared" si="21"/>
        <v>0.8</v>
      </c>
      <c r="D112">
        <f ca="1">OFFSET(E112,0,A112)</f>
        <v>686.84537075720289</v>
      </c>
      <c r="E112" s="5">
        <f t="shared" si="22"/>
        <v>26829.897295203235</v>
      </c>
      <c r="F112">
        <f t="shared" si="15"/>
        <v>10731.958918081296</v>
      </c>
      <c r="G112">
        <f t="shared" si="16"/>
        <v>4292.7835672325173</v>
      </c>
      <c r="H112">
        <f t="shared" si="17"/>
        <v>1717.1134268930073</v>
      </c>
      <c r="I112">
        <f t="shared" si="18"/>
        <v>686.84537075720289</v>
      </c>
      <c r="J112">
        <f t="shared" si="19"/>
        <v>686.84537075720289</v>
      </c>
      <c r="K112">
        <f t="shared" si="20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13.585463802911244</v>
      </c>
      <c r="V112">
        <f t="shared" si="24"/>
        <v>212.2087773279961</v>
      </c>
      <c r="AA112" s="9"/>
      <c r="AB112" s="9"/>
    </row>
    <row r="113" spans="1:28" x14ac:dyDescent="0.3">
      <c r="A113">
        <v>5</v>
      </c>
      <c r="B113">
        <v>26</v>
      </c>
      <c r="C113">
        <f t="shared" si="21"/>
        <v>0.8</v>
      </c>
      <c r="D113">
        <f ca="1">OFFSET(E113,0,A113)</f>
        <v>838.79888570129287</v>
      </c>
      <c r="E113" s="5">
        <f t="shared" si="22"/>
        <v>32765.581472706748</v>
      </c>
      <c r="F113">
        <f t="shared" si="15"/>
        <v>13106.232589082701</v>
      </c>
      <c r="G113">
        <f t="shared" si="16"/>
        <v>5242.4930356330797</v>
      </c>
      <c r="H113">
        <f t="shared" si="17"/>
        <v>2096.9972142532324</v>
      </c>
      <c r="I113">
        <f t="shared" si="18"/>
        <v>838.79888570129287</v>
      </c>
      <c r="J113">
        <f t="shared" si="19"/>
        <v>838.79888570129287</v>
      </c>
      <c r="K113">
        <f t="shared" si="20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15.079864821231482</v>
      </c>
      <c r="V113">
        <f t="shared" si="24"/>
        <v>235.5517428340757</v>
      </c>
      <c r="AA113" s="9"/>
      <c r="AB113" s="9"/>
    </row>
    <row r="114" spans="1:28" x14ac:dyDescent="0.3">
      <c r="A114">
        <v>5</v>
      </c>
      <c r="B114">
        <v>27</v>
      </c>
      <c r="C114">
        <f t="shared" si="21"/>
        <v>0.8</v>
      </c>
      <c r="D114">
        <f ca="1">OFFSET(E114,0,A114)</f>
        <v>1002.90868184091</v>
      </c>
      <c r="E114" s="5">
        <f t="shared" si="22"/>
        <v>39176.120384410548</v>
      </c>
      <c r="F114">
        <f t="shared" si="15"/>
        <v>15670.44815376422</v>
      </c>
      <c r="G114">
        <f t="shared" si="16"/>
        <v>6268.1792615056875</v>
      </c>
      <c r="H114">
        <f t="shared" si="17"/>
        <v>2507.2717046022753</v>
      </c>
      <c r="I114">
        <f t="shared" si="18"/>
        <v>1002.90868184091</v>
      </c>
      <c r="J114">
        <f t="shared" si="19"/>
        <v>1002.90868184091</v>
      </c>
      <c r="K114">
        <f t="shared" si="20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16.738649951566945</v>
      </c>
      <c r="V114">
        <f t="shared" si="24"/>
        <v>261.46243454582407</v>
      </c>
      <c r="AA114" s="9"/>
      <c r="AB114" s="9"/>
    </row>
    <row r="115" spans="1:28" x14ac:dyDescent="0.3">
      <c r="A115">
        <v>5</v>
      </c>
      <c r="B115">
        <v>28</v>
      </c>
      <c r="C115">
        <f t="shared" si="21"/>
        <v>0.8</v>
      </c>
      <c r="D115">
        <f ca="1">OFFSET(E115,0,A115)</f>
        <v>1180.1472616716967</v>
      </c>
      <c r="E115" s="5">
        <f t="shared" si="22"/>
        <v>46099.502409050649</v>
      </c>
      <c r="F115">
        <f t="shared" si="15"/>
        <v>18439.800963620262</v>
      </c>
      <c r="G115">
        <f t="shared" si="16"/>
        <v>7375.9203854481038</v>
      </c>
      <c r="H115">
        <f t="shared" si="17"/>
        <v>2950.3681541792416</v>
      </c>
      <c r="I115">
        <f t="shared" si="18"/>
        <v>1180.1472616716967</v>
      </c>
      <c r="J115">
        <f t="shared" si="19"/>
        <v>1180.1472616716967</v>
      </c>
      <c r="K115">
        <f t="shared" si="20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18.579901446239312</v>
      </c>
      <c r="V115">
        <f t="shared" si="24"/>
        <v>290.22330234586474</v>
      </c>
      <c r="AA115" s="9"/>
      <c r="AB115" s="9"/>
    </row>
    <row r="116" spans="1:28" x14ac:dyDescent="0.3">
      <c r="A116">
        <v>5</v>
      </c>
      <c r="B116">
        <v>29</v>
      </c>
      <c r="C116">
        <f t="shared" si="21"/>
        <v>0.8</v>
      </c>
      <c r="D116">
        <f ca="1">OFFSET(E116,0,A116)</f>
        <v>1371.5649278889462</v>
      </c>
      <c r="E116" s="5">
        <f t="shared" si="22"/>
        <v>53576.754995661955</v>
      </c>
      <c r="F116">
        <f t="shared" si="15"/>
        <v>21430.701998264787</v>
      </c>
      <c r="G116">
        <f t="shared" si="16"/>
        <v>8572.2807993059141</v>
      </c>
      <c r="H116">
        <f t="shared" si="17"/>
        <v>3428.9123197223653</v>
      </c>
      <c r="I116">
        <f t="shared" si="18"/>
        <v>1371.5649278889462</v>
      </c>
      <c r="J116">
        <f t="shared" si="19"/>
        <v>1371.5649278889462</v>
      </c>
      <c r="K116">
        <f t="shared" si="20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20.623690605325638</v>
      </c>
      <c r="V116">
        <f t="shared" si="24"/>
        <v>322.14786560390991</v>
      </c>
      <c r="AA116" s="9"/>
      <c r="AB116" s="9"/>
    </row>
    <row r="117" spans="1:28" x14ac:dyDescent="0.3">
      <c r="A117">
        <v>5</v>
      </c>
      <c r="B117">
        <v>30</v>
      </c>
      <c r="C117">
        <f t="shared" si="21"/>
        <v>0.8</v>
      </c>
      <c r="D117">
        <f ca="1">OFFSET(E117,0,A117)</f>
        <v>1945.8179265406948</v>
      </c>
      <c r="E117" s="5">
        <f t="shared" si="22"/>
        <v>76008.512755495874</v>
      </c>
      <c r="F117">
        <f t="shared" si="15"/>
        <v>30403.405102198358</v>
      </c>
      <c r="G117">
        <f t="shared" si="16"/>
        <v>12161.362040879343</v>
      </c>
      <c r="H117">
        <f t="shared" si="17"/>
        <v>4864.5448163517367</v>
      </c>
      <c r="I117">
        <f t="shared" si="18"/>
        <v>1945.8179265406948</v>
      </c>
      <c r="J117">
        <f t="shared" si="19"/>
        <v>1945.8179265406948</v>
      </c>
      <c r="K117">
        <f t="shared" si="20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22.892296571911462</v>
      </c>
      <c r="V117">
        <f t="shared" si="24"/>
        <v>357.58413082034002</v>
      </c>
      <c r="AA117" s="9"/>
      <c r="AB117" s="9"/>
    </row>
    <row r="118" spans="1:28" x14ac:dyDescent="0.3">
      <c r="A118">
        <v>6</v>
      </c>
      <c r="B118">
        <v>0</v>
      </c>
      <c r="C118">
        <f t="shared" si="21"/>
        <v>0</v>
      </c>
      <c r="D118">
        <f ca="1">OFFSET(E118,0,A118)</f>
        <v>0</v>
      </c>
      <c r="E118" s="5">
        <f t="shared" si="22"/>
        <v>0</v>
      </c>
      <c r="F118">
        <f t="shared" si="15"/>
        <v>0</v>
      </c>
      <c r="G118">
        <f t="shared" si="16"/>
        <v>0</v>
      </c>
      <c r="H118">
        <f t="shared" si="17"/>
        <v>0</v>
      </c>
      <c r="I118">
        <f t="shared" si="18"/>
        <v>0</v>
      </c>
      <c r="J118">
        <f t="shared" si="19"/>
        <v>0</v>
      </c>
      <c r="K118">
        <f t="shared" si="20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5">V119/$S$119</f>
        <v>19.128438643335997</v>
      </c>
      <c r="W118">
        <v>10.1</v>
      </c>
      <c r="X118">
        <v>13.8</v>
      </c>
      <c r="Y118">
        <f>AVERAGE(W118:X118)</f>
        <v>11.95</v>
      </c>
      <c r="Z118">
        <f>X118/W118</f>
        <v>1.3663366336633664</v>
      </c>
      <c r="AA118" s="9">
        <f>$V118*W118</f>
        <v>193.19723029769355</v>
      </c>
      <c r="AB118" s="9">
        <f>$V118*X118</f>
        <v>263.97245327803677</v>
      </c>
    </row>
    <row r="119" spans="1:28" x14ac:dyDescent="0.3">
      <c r="A119">
        <v>6</v>
      </c>
      <c r="B119">
        <v>1</v>
      </c>
      <c r="C119">
        <f t="shared" si="21"/>
        <v>1</v>
      </c>
      <c r="D119">
        <f ca="1">OFFSET(E119,0,A119)</f>
        <v>3.8415999999999997</v>
      </c>
      <c r="E119" s="5">
        <f t="shared" si="22"/>
        <v>150.0625</v>
      </c>
      <c r="F119">
        <f t="shared" si="15"/>
        <v>60.024999999999999</v>
      </c>
      <c r="G119">
        <f t="shared" si="16"/>
        <v>24.009999999999998</v>
      </c>
      <c r="H119">
        <f t="shared" si="17"/>
        <v>9.6039999999999992</v>
      </c>
      <c r="I119">
        <f t="shared" si="18"/>
        <v>3.8415999999999997</v>
      </c>
      <c r="J119">
        <f t="shared" si="19"/>
        <v>3.8415999999999997</v>
      </c>
      <c r="K119">
        <f t="shared" si="20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1.1100000000000001</v>
      </c>
      <c r="V119">
        <f t="shared" si="25"/>
        <v>21.232566894102959</v>
      </c>
      <c r="W119">
        <v>8.9</v>
      </c>
      <c r="X119">
        <v>14.5</v>
      </c>
      <c r="Y119">
        <f>AVERAGE(W119:X119)</f>
        <v>11.7</v>
      </c>
      <c r="Z119">
        <f>X119/W119</f>
        <v>1.6292134831460674</v>
      </c>
      <c r="AA119" s="9">
        <f>$V118*W119</f>
        <v>170.24310392569038</v>
      </c>
      <c r="AB119" s="9">
        <f>$V118*X119</f>
        <v>277.36236032837195</v>
      </c>
    </row>
    <row r="120" spans="1:28" x14ac:dyDescent="0.3">
      <c r="A120">
        <v>6</v>
      </c>
      <c r="B120">
        <v>2</v>
      </c>
      <c r="C120">
        <f t="shared" si="21"/>
        <v>1</v>
      </c>
      <c r="D120">
        <f ca="1">OFFSET(E120,0,A120)</f>
        <v>7.9905279999999994</v>
      </c>
      <c r="E120" s="5">
        <f t="shared" si="22"/>
        <v>312.13</v>
      </c>
      <c r="F120">
        <f t="shared" si="15"/>
        <v>124.852</v>
      </c>
      <c r="G120">
        <f t="shared" si="16"/>
        <v>49.940799999999996</v>
      </c>
      <c r="H120">
        <f t="shared" si="17"/>
        <v>19.976320000000001</v>
      </c>
      <c r="I120">
        <f t="shared" si="18"/>
        <v>7.9905279999999994</v>
      </c>
      <c r="J120">
        <f t="shared" si="19"/>
        <v>7.9905279999999994</v>
      </c>
      <c r="K120">
        <f t="shared" si="20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1.2321000000000002</v>
      </c>
      <c r="V120">
        <f t="shared" si="25"/>
        <v>23.568149252454287</v>
      </c>
      <c r="AA120" s="9"/>
      <c r="AB120" s="9"/>
    </row>
    <row r="121" spans="1:28" x14ac:dyDescent="0.3">
      <c r="A121">
        <v>6</v>
      </c>
      <c r="B121">
        <v>3</v>
      </c>
      <c r="C121">
        <f t="shared" si="21"/>
        <v>1</v>
      </c>
      <c r="D121">
        <f ca="1">OFFSET(E121,0,A121)</f>
        <v>12.471370239999999</v>
      </c>
      <c r="E121" s="5">
        <f t="shared" si="22"/>
        <v>487.16290000000004</v>
      </c>
      <c r="F121">
        <f t="shared" si="15"/>
        <v>194.86516</v>
      </c>
      <c r="G121">
        <f t="shared" si="16"/>
        <v>77.946064000000007</v>
      </c>
      <c r="H121">
        <f t="shared" si="17"/>
        <v>31.178425600000004</v>
      </c>
      <c r="I121">
        <f t="shared" si="18"/>
        <v>12.471370239999999</v>
      </c>
      <c r="J121">
        <f t="shared" si="19"/>
        <v>12.471370239999999</v>
      </c>
      <c r="K121">
        <f t="shared" si="20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1.3676310000000003</v>
      </c>
      <c r="V121">
        <f t="shared" si="25"/>
        <v>26.160645670224262</v>
      </c>
      <c r="AA121" s="9"/>
      <c r="AB121" s="9"/>
    </row>
    <row r="122" spans="1:28" x14ac:dyDescent="0.3">
      <c r="A122">
        <v>6</v>
      </c>
      <c r="B122">
        <v>4</v>
      </c>
      <c r="C122">
        <f t="shared" si="21"/>
        <v>0.99</v>
      </c>
      <c r="D122">
        <f ca="1">OFFSET(E122,0,A122)</f>
        <v>17.3106798592</v>
      </c>
      <c r="E122" s="5">
        <f t="shared" si="22"/>
        <v>676.19843200000014</v>
      </c>
      <c r="F122">
        <f t="shared" si="15"/>
        <v>270.47937280000002</v>
      </c>
      <c r="G122">
        <f t="shared" si="16"/>
        <v>108.19174912000001</v>
      </c>
      <c r="H122">
        <f t="shared" si="17"/>
        <v>43.276699648000005</v>
      </c>
      <c r="I122">
        <f t="shared" si="18"/>
        <v>17.3106798592</v>
      </c>
      <c r="J122">
        <f t="shared" si="19"/>
        <v>17.3106798592</v>
      </c>
      <c r="K122">
        <f t="shared" si="20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1.5180704100000004</v>
      </c>
      <c r="V122">
        <f t="shared" si="25"/>
        <v>29.038316693948932</v>
      </c>
      <c r="AA122" s="9"/>
      <c r="AB122" s="9"/>
    </row>
    <row r="123" spans="1:28" x14ac:dyDescent="0.3">
      <c r="A123">
        <v>6</v>
      </c>
      <c r="B123">
        <v>5</v>
      </c>
      <c r="C123">
        <f t="shared" si="21"/>
        <v>0.99</v>
      </c>
      <c r="D123">
        <f ca="1">OFFSET(E123,0,A123)</f>
        <v>23.117851402240003</v>
      </c>
      <c r="E123" s="5">
        <f t="shared" si="22"/>
        <v>903.04107040000019</v>
      </c>
      <c r="F123">
        <f t="shared" si="15"/>
        <v>361.21642816000002</v>
      </c>
      <c r="G123">
        <f t="shared" si="16"/>
        <v>144.48657126400002</v>
      </c>
      <c r="H123">
        <f t="shared" si="17"/>
        <v>57.794628505600009</v>
      </c>
      <c r="I123">
        <f t="shared" si="18"/>
        <v>23.117851402240003</v>
      </c>
      <c r="J123">
        <f t="shared" si="19"/>
        <v>23.117851402240003</v>
      </c>
      <c r="K123">
        <f t="shared" si="20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1.6850581551000006</v>
      </c>
      <c r="V123">
        <f t="shared" si="25"/>
        <v>32.232531530283318</v>
      </c>
      <c r="AA123" s="9"/>
      <c r="AB123" s="9"/>
    </row>
    <row r="124" spans="1:28" x14ac:dyDescent="0.3">
      <c r="A124">
        <v>6</v>
      </c>
      <c r="B124">
        <v>6</v>
      </c>
      <c r="C124">
        <f t="shared" si="21"/>
        <v>0.99</v>
      </c>
      <c r="D124">
        <f ca="1">OFFSET(E124,0,A124)</f>
        <v>29.389596668723204</v>
      </c>
      <c r="E124" s="5">
        <f t="shared" si="22"/>
        <v>1148.0311198720003</v>
      </c>
      <c r="F124">
        <f t="shared" si="15"/>
        <v>459.21244794880005</v>
      </c>
      <c r="G124">
        <f t="shared" si="16"/>
        <v>183.68497917952004</v>
      </c>
      <c r="H124">
        <f t="shared" si="17"/>
        <v>73.473991671808008</v>
      </c>
      <c r="I124">
        <f t="shared" si="18"/>
        <v>29.389596668723204</v>
      </c>
      <c r="J124">
        <f t="shared" si="19"/>
        <v>29.389596668723204</v>
      </c>
      <c r="K124">
        <f t="shared" si="20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1.8704145521610007</v>
      </c>
      <c r="V124">
        <f t="shared" si="25"/>
        <v>35.778109998614482</v>
      </c>
      <c r="AA124" s="9"/>
      <c r="AB124" s="9"/>
    </row>
    <row r="125" spans="1:28" x14ac:dyDescent="0.3">
      <c r="A125">
        <v>6</v>
      </c>
      <c r="B125">
        <v>7</v>
      </c>
      <c r="C125">
        <f t="shared" si="21"/>
        <v>0.99</v>
      </c>
      <c r="D125">
        <f ca="1">OFFSET(E125,0,A125)</f>
        <v>36.163081556525064</v>
      </c>
      <c r="E125" s="5">
        <f t="shared" si="22"/>
        <v>1412.6203733017605</v>
      </c>
      <c r="F125">
        <f t="shared" si="15"/>
        <v>565.04814932070406</v>
      </c>
      <c r="G125">
        <f t="shared" si="16"/>
        <v>226.01925972828167</v>
      </c>
      <c r="H125">
        <f t="shared" si="17"/>
        <v>90.40770389131265</v>
      </c>
      <c r="I125">
        <f t="shared" si="18"/>
        <v>36.163081556525064</v>
      </c>
      <c r="J125">
        <f t="shared" si="19"/>
        <v>36.163081556525064</v>
      </c>
      <c r="K125">
        <f t="shared" si="20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2.0761601528987108</v>
      </c>
      <c r="V125">
        <f t="shared" si="25"/>
        <v>39.713702098462079</v>
      </c>
      <c r="AA125" s="9"/>
      <c r="AB125" s="9"/>
    </row>
    <row r="126" spans="1:28" x14ac:dyDescent="0.3">
      <c r="A126">
        <v>6</v>
      </c>
      <c r="B126">
        <v>8</v>
      </c>
      <c r="C126">
        <f t="shared" si="21"/>
        <v>0.99</v>
      </c>
      <c r="D126">
        <f ca="1">OFFSET(E126,0,A126)</f>
        <v>43.478445235351074</v>
      </c>
      <c r="E126" s="5">
        <f t="shared" si="22"/>
        <v>1698.3767670059015</v>
      </c>
      <c r="F126">
        <f t="shared" si="15"/>
        <v>679.35070680236049</v>
      </c>
      <c r="G126">
        <f t="shared" si="16"/>
        <v>271.74028272094421</v>
      </c>
      <c r="H126">
        <f t="shared" si="17"/>
        <v>108.69611308837767</v>
      </c>
      <c r="I126">
        <f t="shared" si="18"/>
        <v>43.478445235351074</v>
      </c>
      <c r="J126">
        <f t="shared" si="19"/>
        <v>43.478445235351074</v>
      </c>
      <c r="K126">
        <f t="shared" si="20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2.3045377697175691</v>
      </c>
      <c r="V126">
        <f t="shared" si="25"/>
        <v>44.082209329292908</v>
      </c>
      <c r="AA126" s="9"/>
      <c r="AB126" s="9"/>
    </row>
    <row r="127" spans="1:28" x14ac:dyDescent="0.3">
      <c r="A127">
        <v>6</v>
      </c>
      <c r="B127">
        <v>9</v>
      </c>
      <c r="C127">
        <f t="shared" si="21"/>
        <v>0.99</v>
      </c>
      <c r="D127">
        <f ca="1">OFFSET(E127,0,A127)</f>
        <v>51.379038008483164</v>
      </c>
      <c r="E127" s="5">
        <f t="shared" si="22"/>
        <v>2006.9936722063737</v>
      </c>
      <c r="F127">
        <f t="shared" si="15"/>
        <v>802.79746888254942</v>
      </c>
      <c r="G127">
        <f t="shared" si="16"/>
        <v>321.11898755301979</v>
      </c>
      <c r="H127">
        <f t="shared" si="17"/>
        <v>128.44759502120789</v>
      </c>
      <c r="I127">
        <f t="shared" si="18"/>
        <v>51.379038008483164</v>
      </c>
      <c r="J127">
        <f t="shared" si="19"/>
        <v>51.379038008483164</v>
      </c>
      <c r="K127">
        <f t="shared" si="20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2.558036924386502</v>
      </c>
      <c r="V127">
        <f t="shared" si="25"/>
        <v>48.931252355515134</v>
      </c>
      <c r="AA127" s="9"/>
      <c r="AB127" s="9"/>
    </row>
    <row r="128" spans="1:28" x14ac:dyDescent="0.3">
      <c r="A128">
        <v>6</v>
      </c>
      <c r="B128">
        <v>10</v>
      </c>
      <c r="C128">
        <f t="shared" si="21"/>
        <v>0.99</v>
      </c>
      <c r="D128">
        <f ca="1">OFFSET(E128,0,A128)</f>
        <v>61.649808613554882</v>
      </c>
      <c r="E128" s="5">
        <f t="shared" si="22"/>
        <v>2408.1956489669878</v>
      </c>
      <c r="F128">
        <f t="shared" si="15"/>
        <v>963.278259586795</v>
      </c>
      <c r="G128">
        <f t="shared" si="16"/>
        <v>385.31130383471805</v>
      </c>
      <c r="H128">
        <f t="shared" si="17"/>
        <v>154.12452153388719</v>
      </c>
      <c r="I128">
        <f t="shared" si="18"/>
        <v>61.649808613554882</v>
      </c>
      <c r="J128">
        <f t="shared" si="19"/>
        <v>61.649808613554882</v>
      </c>
      <c r="K128">
        <f t="shared" si="20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2.8394209860690176</v>
      </c>
      <c r="V128">
        <f t="shared" si="25"/>
        <v>54.313690114621807</v>
      </c>
      <c r="AA128" s="9"/>
      <c r="AB128" s="9"/>
    </row>
    <row r="129" spans="1:28" x14ac:dyDescent="0.3">
      <c r="A129">
        <v>6</v>
      </c>
      <c r="B129">
        <v>11</v>
      </c>
      <c r="C129">
        <f t="shared" si="21"/>
        <v>0.9</v>
      </c>
      <c r="D129">
        <f ca="1">OFFSET(E129,0,A129)</f>
        <v>72.742240867032336</v>
      </c>
      <c r="E129" s="5">
        <f t="shared" si="22"/>
        <v>2841.4937838684509</v>
      </c>
      <c r="F129">
        <f t="shared" si="15"/>
        <v>1136.5975135473802</v>
      </c>
      <c r="G129">
        <f t="shared" si="16"/>
        <v>454.63900541895214</v>
      </c>
      <c r="H129">
        <f t="shared" si="17"/>
        <v>181.85560216758083</v>
      </c>
      <c r="I129">
        <f t="shared" si="18"/>
        <v>72.742240867032336</v>
      </c>
      <c r="J129">
        <f t="shared" si="19"/>
        <v>72.742240867032336</v>
      </c>
      <c r="K129">
        <f t="shared" si="20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3.1517572945366097</v>
      </c>
      <c r="V129">
        <f t="shared" si="25"/>
        <v>60.288196027230214</v>
      </c>
      <c r="AA129" s="9"/>
      <c r="AB129" s="9"/>
    </row>
    <row r="130" spans="1:28" x14ac:dyDescent="0.3">
      <c r="A130">
        <v>6</v>
      </c>
      <c r="B130">
        <v>12</v>
      </c>
      <c r="C130">
        <f t="shared" si="21"/>
        <v>0.9</v>
      </c>
      <c r="D130">
        <f ca="1">OFFSET(E130,0,A130)</f>
        <v>84.722067700787989</v>
      </c>
      <c r="E130" s="5">
        <f t="shared" si="22"/>
        <v>3309.455769562031</v>
      </c>
      <c r="F130">
        <f t="shared" ref="F130:F148" si="26">IF(M130=0,0,F129+M130)</f>
        <v>1323.7823078248123</v>
      </c>
      <c r="G130">
        <f t="shared" ref="G130:G148" si="27">IF(N130=0,0,G129+N130)</f>
        <v>529.51292312992496</v>
      </c>
      <c r="H130">
        <f t="shared" ref="H130:H148" si="28">IF(O130=0,0,H129+O130)</f>
        <v>211.80516925196994</v>
      </c>
      <c r="I130">
        <f t="shared" ref="I130:I148" si="29">IF(P130=0,0,I129+P130)</f>
        <v>84.722067700787989</v>
      </c>
      <c r="J130">
        <f t="shared" ref="J130:J148" si="30">IF(Q130=0,0,J129+Q130)</f>
        <v>84.722067700787989</v>
      </c>
      <c r="K130">
        <f t="shared" ref="K130:K148" si="31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3.498450596935637</v>
      </c>
      <c r="V130">
        <f t="shared" si="25"/>
        <v>66.919897590225546</v>
      </c>
      <c r="AA130" s="9"/>
      <c r="AB130" s="9"/>
    </row>
    <row r="131" spans="1:28" x14ac:dyDescent="0.3">
      <c r="A131">
        <v>6</v>
      </c>
      <c r="B131">
        <v>13</v>
      </c>
      <c r="C131">
        <f t="shared" ref="C131:C148" si="32">IF(B131=0,0,
IF(B131&lt;=3,1,
IF(B131&lt;=10,0.99,
IF(B131&lt;=20,0.9,
IF(B131&lt;=30,0.8,"이상")))))</f>
        <v>0.9</v>
      </c>
      <c r="D131">
        <f ca="1">OFFSET(E131,0,A131)</f>
        <v>97.660280681244089</v>
      </c>
      <c r="E131" s="5">
        <f t="shared" ref="E131:E148" si="33">IF(L131=0,0,E130+L131)</f>
        <v>3814.8547141110976</v>
      </c>
      <c r="F131">
        <f t="shared" si="26"/>
        <v>1525.941885644439</v>
      </c>
      <c r="G131">
        <f t="shared" si="27"/>
        <v>610.37675425777559</v>
      </c>
      <c r="H131">
        <f t="shared" si="28"/>
        <v>244.1507017031102</v>
      </c>
      <c r="I131">
        <f t="shared" si="29"/>
        <v>97.660280681244089</v>
      </c>
      <c r="J131">
        <f t="shared" si="30"/>
        <v>97.660280681244089</v>
      </c>
      <c r="K131">
        <f t="shared" si="31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3.8832801625985574</v>
      </c>
      <c r="V131">
        <f t="shared" si="25"/>
        <v>74.281086325150355</v>
      </c>
      <c r="AA131" s="9"/>
      <c r="AB131" s="9"/>
    </row>
    <row r="132" spans="1:28" x14ac:dyDescent="0.3">
      <c r="A132">
        <v>6</v>
      </c>
      <c r="B132">
        <v>14</v>
      </c>
      <c r="C132">
        <f t="shared" si="32"/>
        <v>0.9</v>
      </c>
      <c r="D132">
        <f ca="1">OFFSET(E132,0,A132)</f>
        <v>111.63355070013668</v>
      </c>
      <c r="E132" s="5">
        <f t="shared" si="33"/>
        <v>4360.6855742240896</v>
      </c>
      <c r="F132">
        <f t="shared" si="26"/>
        <v>1744.2742296896358</v>
      </c>
      <c r="G132">
        <f t="shared" si="27"/>
        <v>697.70969187585433</v>
      </c>
      <c r="H132">
        <f t="shared" si="28"/>
        <v>279.08387675034169</v>
      </c>
      <c r="I132">
        <f t="shared" si="29"/>
        <v>111.63355070013668</v>
      </c>
      <c r="J132">
        <f t="shared" si="30"/>
        <v>111.63355070013668</v>
      </c>
      <c r="K132">
        <f t="shared" si="31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4.3104409804843993</v>
      </c>
      <c r="V132">
        <f t="shared" si="25"/>
        <v>82.452005820916895</v>
      </c>
      <c r="AA132" s="9"/>
      <c r="AB132" s="9"/>
    </row>
    <row r="133" spans="1:28" x14ac:dyDescent="0.3">
      <c r="A133">
        <v>6</v>
      </c>
      <c r="B133">
        <v>15</v>
      </c>
      <c r="C133">
        <f t="shared" si="32"/>
        <v>0.9</v>
      </c>
      <c r="D133">
        <f ca="1">OFFSET(E133,0,A133)</f>
        <v>133.99078273036483</v>
      </c>
      <c r="E133" s="5">
        <f t="shared" si="33"/>
        <v>5234.0149504048768</v>
      </c>
      <c r="F133">
        <f t="shared" si="26"/>
        <v>2093.6059801619508</v>
      </c>
      <c r="G133">
        <f t="shared" si="27"/>
        <v>837.44239206478028</v>
      </c>
      <c r="H133">
        <f t="shared" si="28"/>
        <v>334.97695682591211</v>
      </c>
      <c r="I133">
        <f t="shared" si="29"/>
        <v>133.99078273036483</v>
      </c>
      <c r="J133">
        <f t="shared" si="30"/>
        <v>133.99078273036483</v>
      </c>
      <c r="K133">
        <f t="shared" si="31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4.7845894883376836</v>
      </c>
      <c r="V133">
        <f t="shared" si="25"/>
        <v>91.521726461217767</v>
      </c>
      <c r="AA133" s="9"/>
      <c r="AB133" s="9"/>
    </row>
    <row r="134" spans="1:28" x14ac:dyDescent="0.3">
      <c r="A134">
        <v>6</v>
      </c>
      <c r="B134">
        <v>16</v>
      </c>
      <c r="C134">
        <f t="shared" si="32"/>
        <v>0.9</v>
      </c>
      <c r="D134">
        <f ca="1">OFFSET(E134,0,A134)</f>
        <v>158.13659332301123</v>
      </c>
      <c r="E134" s="5">
        <f t="shared" si="33"/>
        <v>6177.2106766801271</v>
      </c>
      <c r="F134">
        <f t="shared" si="26"/>
        <v>2470.8842706720511</v>
      </c>
      <c r="G134">
        <f t="shared" si="27"/>
        <v>988.35370826882036</v>
      </c>
      <c r="H134">
        <f t="shared" si="28"/>
        <v>395.34148330752816</v>
      </c>
      <c r="I134">
        <f t="shared" si="29"/>
        <v>158.13659332301123</v>
      </c>
      <c r="J134">
        <f t="shared" si="30"/>
        <v>158.13659332301123</v>
      </c>
      <c r="K134">
        <f t="shared" si="31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5.3108943320548292</v>
      </c>
      <c r="V134">
        <f t="shared" si="25"/>
        <v>101.58911637195173</v>
      </c>
      <c r="AA134" s="9"/>
      <c r="AB134" s="9"/>
    </row>
    <row r="135" spans="1:28" x14ac:dyDescent="0.3">
      <c r="A135">
        <v>6</v>
      </c>
      <c r="B135">
        <v>17</v>
      </c>
      <c r="C135">
        <f t="shared" si="32"/>
        <v>0.9</v>
      </c>
      <c r="D135">
        <f ca="1">OFFSET(E135,0,A135)</f>
        <v>184.21406876306935</v>
      </c>
      <c r="E135" s="5">
        <f t="shared" si="33"/>
        <v>7195.862061057398</v>
      </c>
      <c r="F135">
        <f t="shared" si="26"/>
        <v>2878.3448244229594</v>
      </c>
      <c r="G135">
        <f t="shared" si="27"/>
        <v>1151.3379297691836</v>
      </c>
      <c r="H135">
        <f t="shared" si="28"/>
        <v>460.53517190767349</v>
      </c>
      <c r="I135">
        <f t="shared" si="29"/>
        <v>184.21406876306935</v>
      </c>
      <c r="J135">
        <f t="shared" si="30"/>
        <v>184.21406876306935</v>
      </c>
      <c r="K135">
        <f t="shared" si="31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5.8950927085808607</v>
      </c>
      <c r="V135">
        <f t="shared" si="25"/>
        <v>112.76391917286644</v>
      </c>
      <c r="AA135" s="9"/>
      <c r="AB135" s="9"/>
    </row>
    <row r="136" spans="1:28" x14ac:dyDescent="0.3">
      <c r="A136">
        <v>6</v>
      </c>
      <c r="B136">
        <v>18</v>
      </c>
      <c r="C136">
        <f t="shared" si="32"/>
        <v>0.9</v>
      </c>
      <c r="D136">
        <f ca="1">OFFSET(E136,0,A136)</f>
        <v>212.37774223833213</v>
      </c>
      <c r="E136" s="5">
        <f t="shared" si="33"/>
        <v>8296.0055561848494</v>
      </c>
      <c r="F136">
        <f t="shared" si="26"/>
        <v>3318.4022224739401</v>
      </c>
      <c r="G136">
        <f t="shared" si="27"/>
        <v>1327.3608889895759</v>
      </c>
      <c r="H136">
        <f t="shared" si="28"/>
        <v>530.94435559583042</v>
      </c>
      <c r="I136">
        <f t="shared" si="29"/>
        <v>212.37774223833213</v>
      </c>
      <c r="J136">
        <f t="shared" si="30"/>
        <v>212.37774223833213</v>
      </c>
      <c r="K136">
        <f t="shared" si="31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6.5435529065247557</v>
      </c>
      <c r="V136">
        <f t="shared" si="25"/>
        <v>125.16795028188176</v>
      </c>
      <c r="AA136" s="9"/>
      <c r="AB136" s="9"/>
    </row>
    <row r="137" spans="1:28" x14ac:dyDescent="0.3">
      <c r="A137">
        <v>6</v>
      </c>
      <c r="B137">
        <v>19</v>
      </c>
      <c r="C137">
        <f t="shared" si="32"/>
        <v>0.9</v>
      </c>
      <c r="D137">
        <f ca="1">OFFSET(E137,0,A137)</f>
        <v>242.79450959161593</v>
      </c>
      <c r="E137" s="5">
        <f t="shared" si="33"/>
        <v>9484.1605309224979</v>
      </c>
      <c r="F137">
        <f t="shared" si="26"/>
        <v>3793.6642123689994</v>
      </c>
      <c r="G137">
        <f t="shared" si="27"/>
        <v>1517.4656849475996</v>
      </c>
      <c r="H137">
        <f t="shared" si="28"/>
        <v>606.98627397903988</v>
      </c>
      <c r="I137">
        <f t="shared" si="29"/>
        <v>242.79450959161593</v>
      </c>
      <c r="J137">
        <f t="shared" si="30"/>
        <v>242.79450959161593</v>
      </c>
      <c r="K137">
        <f t="shared" si="31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7.2633437262424794</v>
      </c>
      <c r="V137">
        <f t="shared" si="25"/>
        <v>138.93642481288876</v>
      </c>
      <c r="AA137" s="9"/>
      <c r="AB137" s="9"/>
    </row>
    <row r="138" spans="1:28" x14ac:dyDescent="0.3">
      <c r="A138">
        <v>6</v>
      </c>
      <c r="B138">
        <v>20</v>
      </c>
      <c r="C138">
        <f t="shared" si="32"/>
        <v>0.9</v>
      </c>
      <c r="D138">
        <f ca="1">OFFSET(E138,0,A138)</f>
        <v>294.50301409219838</v>
      </c>
      <c r="E138" s="5">
        <f t="shared" si="33"/>
        <v>11504.023987976499</v>
      </c>
      <c r="F138">
        <f t="shared" si="26"/>
        <v>4601.6095951906009</v>
      </c>
      <c r="G138">
        <f t="shared" si="27"/>
        <v>1840.6438380762399</v>
      </c>
      <c r="H138">
        <f t="shared" si="28"/>
        <v>736.25753523049605</v>
      </c>
      <c r="I138">
        <f t="shared" si="29"/>
        <v>294.50301409219838</v>
      </c>
      <c r="J138">
        <f t="shared" si="30"/>
        <v>294.50301409219838</v>
      </c>
      <c r="K138">
        <f t="shared" si="31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8.0623115361291529</v>
      </c>
      <c r="V138">
        <f t="shared" si="25"/>
        <v>154.21943154230652</v>
      </c>
      <c r="AA138" s="9"/>
      <c r="AB138" s="9"/>
    </row>
    <row r="139" spans="1:28" x14ac:dyDescent="0.3">
      <c r="A139">
        <v>6</v>
      </c>
      <c r="B139">
        <v>21</v>
      </c>
      <c r="C139">
        <f t="shared" si="32"/>
        <v>0.8</v>
      </c>
      <c r="D139">
        <f ca="1">OFFSET(E139,0,A139)</f>
        <v>350.34819895282743</v>
      </c>
      <c r="E139" s="5">
        <f t="shared" si="33"/>
        <v>13685.476521594823</v>
      </c>
      <c r="F139">
        <f t="shared" si="26"/>
        <v>5474.1906086379304</v>
      </c>
      <c r="G139">
        <f t="shared" si="27"/>
        <v>2189.6762434551715</v>
      </c>
      <c r="H139">
        <f t="shared" si="28"/>
        <v>875.87049738206872</v>
      </c>
      <c r="I139">
        <f t="shared" si="29"/>
        <v>350.34819895282743</v>
      </c>
      <c r="J139">
        <f t="shared" si="30"/>
        <v>350.34819895282743</v>
      </c>
      <c r="K139">
        <f t="shared" si="31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8.9491658051033607</v>
      </c>
      <c r="V139">
        <f t="shared" si="25"/>
        <v>171.18356901196026</v>
      </c>
      <c r="AA139" s="9"/>
      <c r="AB139" s="9"/>
    </row>
    <row r="140" spans="1:28" x14ac:dyDescent="0.3">
      <c r="A140">
        <v>6</v>
      </c>
      <c r="B140">
        <v>22</v>
      </c>
      <c r="C140">
        <f t="shared" si="32"/>
        <v>0.8</v>
      </c>
      <c r="D140">
        <f ca="1">OFFSET(E140,0,A140)</f>
        <v>410.66099860230679</v>
      </c>
      <c r="E140" s="5">
        <f t="shared" si="33"/>
        <v>16041.445257902611</v>
      </c>
      <c r="F140">
        <f t="shared" si="26"/>
        <v>6416.5781031610459</v>
      </c>
      <c r="G140">
        <f t="shared" si="27"/>
        <v>2566.6312412644174</v>
      </c>
      <c r="H140">
        <f t="shared" si="28"/>
        <v>1026.6524965057672</v>
      </c>
      <c r="I140">
        <f t="shared" si="29"/>
        <v>410.66099860230679</v>
      </c>
      <c r="J140">
        <f t="shared" si="30"/>
        <v>410.66099860230679</v>
      </c>
      <c r="K140">
        <f t="shared" si="31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9.9335740436647306</v>
      </c>
      <c r="V140">
        <f t="shared" si="25"/>
        <v>190.0137616032759</v>
      </c>
      <c r="AA140" s="9"/>
      <c r="AB140" s="9"/>
    </row>
    <row r="141" spans="1:28" x14ac:dyDescent="0.3">
      <c r="A141">
        <v>6</v>
      </c>
      <c r="B141">
        <v>23</v>
      </c>
      <c r="C141">
        <f t="shared" si="32"/>
        <v>0.8</v>
      </c>
      <c r="D141">
        <f ca="1">OFFSET(E141,0,A141)</f>
        <v>475.79882222374454</v>
      </c>
      <c r="E141" s="5">
        <f t="shared" si="33"/>
        <v>18585.891493115021</v>
      </c>
      <c r="F141">
        <f t="shared" si="26"/>
        <v>7434.356597246011</v>
      </c>
      <c r="G141">
        <f t="shared" si="27"/>
        <v>2973.7426388984031</v>
      </c>
      <c r="H141">
        <f t="shared" si="28"/>
        <v>1189.4970555593616</v>
      </c>
      <c r="I141">
        <f t="shared" si="29"/>
        <v>475.79882222374454</v>
      </c>
      <c r="J141">
        <f t="shared" si="30"/>
        <v>475.79882222374454</v>
      </c>
      <c r="K141">
        <f t="shared" si="31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11.026267188467852</v>
      </c>
      <c r="V141">
        <f t="shared" si="25"/>
        <v>210.91527537963626</v>
      </c>
      <c r="AA141" s="9"/>
      <c r="AB141" s="9"/>
    </row>
    <row r="142" spans="1:28" x14ac:dyDescent="0.3">
      <c r="A142">
        <v>6</v>
      </c>
      <c r="B142">
        <v>24</v>
      </c>
      <c r="C142">
        <f t="shared" si="32"/>
        <v>0.8</v>
      </c>
      <c r="D142">
        <f ca="1">OFFSET(E142,0,A142)</f>
        <v>546.14767173489736</v>
      </c>
      <c r="E142" s="5">
        <f t="shared" si="33"/>
        <v>21333.893427144427</v>
      </c>
      <c r="F142">
        <f t="shared" si="26"/>
        <v>8533.5573708577722</v>
      </c>
      <c r="G142">
        <f t="shared" si="27"/>
        <v>3413.4229483431077</v>
      </c>
      <c r="H142">
        <f t="shared" si="28"/>
        <v>1365.3691793372434</v>
      </c>
      <c r="I142">
        <f t="shared" si="29"/>
        <v>546.14767173489736</v>
      </c>
      <c r="J142">
        <f t="shared" si="30"/>
        <v>546.14767173489736</v>
      </c>
      <c r="K142">
        <f t="shared" si="31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12.239156579199317</v>
      </c>
      <c r="V142">
        <f t="shared" si="25"/>
        <v>234.11595567139625</v>
      </c>
      <c r="AA142" s="9"/>
      <c r="AB142" s="9"/>
    </row>
    <row r="143" spans="1:28" x14ac:dyDescent="0.3">
      <c r="A143">
        <v>6</v>
      </c>
      <c r="B143">
        <v>25</v>
      </c>
      <c r="C143">
        <f t="shared" si="32"/>
        <v>0.8</v>
      </c>
      <c r="D143">
        <f ca="1">OFFSET(E143,0,A143)</f>
        <v>686.84537075720289</v>
      </c>
      <c r="E143" s="5">
        <f t="shared" si="33"/>
        <v>26829.897295203235</v>
      </c>
      <c r="F143">
        <f t="shared" si="26"/>
        <v>10731.958918081296</v>
      </c>
      <c r="G143">
        <f t="shared" si="27"/>
        <v>4292.7835672325173</v>
      </c>
      <c r="H143">
        <f t="shared" si="28"/>
        <v>1717.1134268930073</v>
      </c>
      <c r="I143">
        <f t="shared" si="29"/>
        <v>686.84537075720289</v>
      </c>
      <c r="J143">
        <f t="shared" si="30"/>
        <v>686.84537075720289</v>
      </c>
      <c r="K143">
        <f t="shared" si="31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13.585463802911244</v>
      </c>
      <c r="V143">
        <f t="shared" si="25"/>
        <v>259.86871079524985</v>
      </c>
      <c r="AA143" s="9"/>
      <c r="AB143" s="9"/>
    </row>
    <row r="144" spans="1:28" x14ac:dyDescent="0.3">
      <c r="A144">
        <v>6</v>
      </c>
      <c r="B144">
        <v>26</v>
      </c>
      <c r="C144">
        <f t="shared" si="32"/>
        <v>0.8</v>
      </c>
      <c r="D144">
        <f ca="1">OFFSET(E144,0,A144)</f>
        <v>838.79888570129287</v>
      </c>
      <c r="E144" s="5">
        <f t="shared" si="33"/>
        <v>32765.581472706748</v>
      </c>
      <c r="F144">
        <f t="shared" si="26"/>
        <v>13106.232589082701</v>
      </c>
      <c r="G144">
        <f t="shared" si="27"/>
        <v>5242.4930356330797</v>
      </c>
      <c r="H144">
        <f t="shared" si="28"/>
        <v>2096.9972142532324</v>
      </c>
      <c r="I144">
        <f t="shared" si="29"/>
        <v>838.79888570129287</v>
      </c>
      <c r="J144">
        <f t="shared" si="30"/>
        <v>838.79888570129287</v>
      </c>
      <c r="K144">
        <f t="shared" si="31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15.079864821231482</v>
      </c>
      <c r="V144">
        <f t="shared" si="25"/>
        <v>288.45426898272734</v>
      </c>
      <c r="AA144" s="9"/>
      <c r="AB144" s="9"/>
    </row>
    <row r="145" spans="1:28" x14ac:dyDescent="0.3">
      <c r="A145">
        <v>6</v>
      </c>
      <c r="B145">
        <v>27</v>
      </c>
      <c r="C145">
        <f t="shared" si="32"/>
        <v>0.8</v>
      </c>
      <c r="D145">
        <f ca="1">OFFSET(E145,0,A145)</f>
        <v>1002.90868184091</v>
      </c>
      <c r="E145" s="5">
        <f t="shared" si="33"/>
        <v>39176.120384410548</v>
      </c>
      <c r="F145">
        <f t="shared" si="26"/>
        <v>15670.44815376422</v>
      </c>
      <c r="G145">
        <f t="shared" si="27"/>
        <v>6268.1792615056875</v>
      </c>
      <c r="H145">
        <f t="shared" si="28"/>
        <v>2507.2717046022753</v>
      </c>
      <c r="I145">
        <f t="shared" si="29"/>
        <v>1002.90868184091</v>
      </c>
      <c r="J145">
        <f t="shared" si="30"/>
        <v>1002.90868184091</v>
      </c>
      <c r="K145">
        <f t="shared" si="31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16.738649951566945</v>
      </c>
      <c r="V145">
        <f t="shared" si="25"/>
        <v>320.18423857082735</v>
      </c>
      <c r="AA145" s="9"/>
      <c r="AB145" s="9"/>
    </row>
    <row r="146" spans="1:28" x14ac:dyDescent="0.3">
      <c r="A146">
        <v>6</v>
      </c>
      <c r="B146">
        <v>28</v>
      </c>
      <c r="C146">
        <f t="shared" si="32"/>
        <v>0.8</v>
      </c>
      <c r="D146">
        <f ca="1">OFFSET(E146,0,A146)</f>
        <v>1180.1472616716967</v>
      </c>
      <c r="E146" s="5">
        <f t="shared" si="33"/>
        <v>46099.502409050649</v>
      </c>
      <c r="F146">
        <f t="shared" si="26"/>
        <v>18439.800963620262</v>
      </c>
      <c r="G146">
        <f t="shared" si="27"/>
        <v>7375.9203854481038</v>
      </c>
      <c r="H146">
        <f t="shared" si="28"/>
        <v>2950.3681541792416</v>
      </c>
      <c r="I146">
        <f t="shared" si="29"/>
        <v>1180.1472616716967</v>
      </c>
      <c r="J146">
        <f t="shared" si="30"/>
        <v>1180.1472616716967</v>
      </c>
      <c r="K146">
        <f t="shared" si="31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18.579901446239312</v>
      </c>
      <c r="V146">
        <f t="shared" si="25"/>
        <v>355.40450481361842</v>
      </c>
      <c r="AA146" s="9"/>
      <c r="AB146" s="9"/>
    </row>
    <row r="147" spans="1:28" x14ac:dyDescent="0.3">
      <c r="A147">
        <v>6</v>
      </c>
      <c r="B147">
        <v>29</v>
      </c>
      <c r="C147">
        <f t="shared" si="32"/>
        <v>0.8</v>
      </c>
      <c r="D147">
        <f ca="1">OFFSET(E147,0,A147)</f>
        <v>1371.5649278889462</v>
      </c>
      <c r="E147" s="5">
        <f t="shared" si="33"/>
        <v>53576.754995661955</v>
      </c>
      <c r="F147">
        <f t="shared" si="26"/>
        <v>21430.701998264787</v>
      </c>
      <c r="G147">
        <f t="shared" si="27"/>
        <v>8572.2807993059141</v>
      </c>
      <c r="H147">
        <f t="shared" si="28"/>
        <v>3428.9123197223653</v>
      </c>
      <c r="I147">
        <f t="shared" si="29"/>
        <v>1371.5649278889462</v>
      </c>
      <c r="J147">
        <f t="shared" si="30"/>
        <v>1371.5649278889462</v>
      </c>
      <c r="K147">
        <f t="shared" si="31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20.623690605325638</v>
      </c>
      <c r="V147">
        <f t="shared" si="25"/>
        <v>394.49900034311651</v>
      </c>
      <c r="AA147" s="9"/>
      <c r="AB147" s="9"/>
    </row>
    <row r="148" spans="1:28" x14ac:dyDescent="0.3">
      <c r="A148">
        <v>6</v>
      </c>
      <c r="B148">
        <v>30</v>
      </c>
      <c r="C148">
        <f t="shared" si="32"/>
        <v>0.8</v>
      </c>
      <c r="D148">
        <f ca="1">OFFSET(E148,0,A148)</f>
        <v>1945.8179265406948</v>
      </c>
      <c r="E148" s="5">
        <f t="shared" si="33"/>
        <v>76008.512755495874</v>
      </c>
      <c r="F148">
        <f t="shared" si="26"/>
        <v>30403.405102198358</v>
      </c>
      <c r="G148">
        <f t="shared" si="27"/>
        <v>12161.362040879343</v>
      </c>
      <c r="H148">
        <f t="shared" si="28"/>
        <v>4864.5448163517367</v>
      </c>
      <c r="I148">
        <f t="shared" si="29"/>
        <v>1945.8179265406948</v>
      </c>
      <c r="J148">
        <f t="shared" si="30"/>
        <v>1945.8179265406948</v>
      </c>
      <c r="K148">
        <f t="shared" si="31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22.892296571911462</v>
      </c>
      <c r="U148">
        <v>1</v>
      </c>
      <c r="V148">
        <f>[1]PowerLevelTable!$Y$17</f>
        <v>437.89389038085938</v>
      </c>
      <c r="AA148" s="9"/>
      <c r="AB14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2020-04-14T09:01:56Z</dcterms:modified>
</cp:coreProperties>
</file>