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yato.yasui\Desktop\PJ\1.AFS PJ\1.Bic\BicDataAnalysis\data\Input\FromClient\2018-09-12_2054\"/>
    </mc:Choice>
  </mc:AlternateContent>
  <xr:revisionPtr revIDLastSave="0" documentId="10_ncr:100000_{9A4576CC-472D-4C81-A8A8-6068C823C5A5}" xr6:coauthVersionLast="31" xr6:coauthVersionMax="31" xr10:uidLastSave="{00000000-0000-0000-0000-000000000000}"/>
  <bookViews>
    <workbookView xWindow="360" yWindow="90" windowWidth="28040" windowHeight="12560" xr2:uid="{00000000-000D-0000-FFFF-FFFF00000000}"/>
  </bookViews>
  <sheets>
    <sheet name="売上実績_元ネタ" sheetId="1" r:id="rId1"/>
    <sheet name="売上実績" sheetId="20" r:id="rId2"/>
    <sheet name="売上実績_PC" sheetId="3" r:id="rId3"/>
    <sheet name="売上実績_モバイル" sheetId="4" r:id="rId4"/>
    <sheet name="CVまとめ" sheetId="2" r:id="rId5"/>
    <sheet name="販売数まとめ" sheetId="13" r:id="rId6"/>
    <sheet name="セッション数" sheetId="15" r:id="rId7"/>
    <sheet name="JANサンプル_1" sheetId="9" r:id="rId8"/>
    <sheet name="JANサンプル_5" sheetId="16" r:id="rId9"/>
    <sheet name="JANサンプル_2" sheetId="17" r:id="rId10"/>
    <sheet name="JANサンプル_4" sheetId="18" r:id="rId11"/>
    <sheet name="JANサンプル_3" sheetId="19" r:id="rId12"/>
    <sheet name="セッション数_元データ" sheetId="14" r:id="rId13"/>
    <sheet name="販売数計_前処理" sheetId="11" r:id="rId14"/>
    <sheet name="販売数計" sheetId="12" r:id="rId15"/>
    <sheet name="キャンセル" sheetId="10" r:id="rId16"/>
  </sheets>
  <definedNames>
    <definedName name="_xlnm._FilterDatabase" localSheetId="1" hidden="1">売上実績!$A$1:$S$1129</definedName>
    <definedName name="_xlnm._FilterDatabase" localSheetId="2" hidden="1">売上実績_PC!$A$1:$F$1</definedName>
    <definedName name="_xlnm._FilterDatabase" localSheetId="3" hidden="1">売上実績_モバイル!$A$1:$C$551</definedName>
    <definedName name="_xlnm._FilterDatabase" localSheetId="0" hidden="1">売上実績_元ネタ!$A$1:$S$1206</definedName>
  </definedNames>
  <calcPr calcId="179017"/>
</workbook>
</file>

<file path=xl/calcChain.xml><?xml version="1.0" encoding="utf-8"?>
<calcChain xmlns="http://schemas.openxmlformats.org/spreadsheetml/2006/main">
  <c r="A30" i="4" l="1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T253" i="20"/>
  <c r="T254" i="20"/>
  <c r="T255" i="20"/>
  <c r="T256" i="20"/>
  <c r="T257" i="20"/>
  <c r="T258" i="20"/>
  <c r="T259" i="20"/>
  <c r="T260" i="20"/>
  <c r="T261" i="20"/>
  <c r="T262" i="20"/>
  <c r="T263" i="20"/>
  <c r="T264" i="20"/>
  <c r="T265" i="20"/>
  <c r="T266" i="20"/>
  <c r="T267" i="20"/>
  <c r="T268" i="20"/>
  <c r="T269" i="20"/>
  <c r="T270" i="20"/>
  <c r="T271" i="20"/>
  <c r="T272" i="20"/>
  <c r="T273" i="20"/>
  <c r="T274" i="20"/>
  <c r="T275" i="20"/>
  <c r="T276" i="20"/>
  <c r="T277" i="20"/>
  <c r="T278" i="20"/>
  <c r="T279" i="20"/>
  <c r="T280" i="20"/>
  <c r="T281" i="20"/>
  <c r="T282" i="20"/>
  <c r="T283" i="20"/>
  <c r="T284" i="20"/>
  <c r="T285" i="20"/>
  <c r="T286" i="20"/>
  <c r="T287" i="20"/>
  <c r="T288" i="20"/>
  <c r="T289" i="20"/>
  <c r="T290" i="20"/>
  <c r="T291" i="20"/>
  <c r="T292" i="20"/>
  <c r="T293" i="20"/>
  <c r="T294" i="20"/>
  <c r="T295" i="20"/>
  <c r="T296" i="20"/>
  <c r="T297" i="20"/>
  <c r="T298" i="20"/>
  <c r="T299" i="20"/>
  <c r="T300" i="20"/>
  <c r="T301" i="20"/>
  <c r="T302" i="20"/>
  <c r="T303" i="20"/>
  <c r="T304" i="20"/>
  <c r="T305" i="20"/>
  <c r="T306" i="20"/>
  <c r="T307" i="20"/>
  <c r="T308" i="20"/>
  <c r="T309" i="20"/>
  <c r="T310" i="20"/>
  <c r="T311" i="20"/>
  <c r="T312" i="20"/>
  <c r="T313" i="20"/>
  <c r="T314" i="20"/>
  <c r="T315" i="20"/>
  <c r="T316" i="20"/>
  <c r="T317" i="20"/>
  <c r="T318" i="20"/>
  <c r="T319" i="20"/>
  <c r="T320" i="20"/>
  <c r="T321" i="20"/>
  <c r="T322" i="20"/>
  <c r="T323" i="20"/>
  <c r="T324" i="20"/>
  <c r="T325" i="20"/>
  <c r="T326" i="20"/>
  <c r="T327" i="20"/>
  <c r="T328" i="20"/>
  <c r="T329" i="20"/>
  <c r="T330" i="20"/>
  <c r="T331" i="20"/>
  <c r="T332" i="20"/>
  <c r="T333" i="20"/>
  <c r="T334" i="20"/>
  <c r="T335" i="20"/>
  <c r="T336" i="20"/>
  <c r="T337" i="20"/>
  <c r="T338" i="20"/>
  <c r="T339" i="20"/>
  <c r="T340" i="20"/>
  <c r="T341" i="20"/>
  <c r="T342" i="20"/>
  <c r="T343" i="20"/>
  <c r="T344" i="20"/>
  <c r="T345" i="20"/>
  <c r="T346" i="20"/>
  <c r="T347" i="20"/>
  <c r="T348" i="20"/>
  <c r="T349" i="20"/>
  <c r="T350" i="20"/>
  <c r="T351" i="20"/>
  <c r="T352" i="20"/>
  <c r="T353" i="20"/>
  <c r="T354" i="20"/>
  <c r="T355" i="20"/>
  <c r="T356" i="20"/>
  <c r="T357" i="20"/>
  <c r="T358" i="20"/>
  <c r="T359" i="20"/>
  <c r="T360" i="20"/>
  <c r="T361" i="20"/>
  <c r="T362" i="20"/>
  <c r="T363" i="20"/>
  <c r="T364" i="20"/>
  <c r="T365" i="20"/>
  <c r="T366" i="20"/>
  <c r="T367" i="20"/>
  <c r="T368" i="20"/>
  <c r="T369" i="20"/>
  <c r="T370" i="20"/>
  <c r="T371" i="20"/>
  <c r="T372" i="20"/>
  <c r="T373" i="20"/>
  <c r="T374" i="20"/>
  <c r="T375" i="20"/>
  <c r="T376" i="20"/>
  <c r="T377" i="20"/>
  <c r="T378" i="20"/>
  <c r="T379" i="20"/>
  <c r="T380" i="20"/>
  <c r="T381" i="20"/>
  <c r="T382" i="20"/>
  <c r="T383" i="20"/>
  <c r="T384" i="20"/>
  <c r="T385" i="20"/>
  <c r="T386" i="20"/>
  <c r="T387" i="20"/>
  <c r="T388" i="20"/>
  <c r="T389" i="20"/>
  <c r="T390" i="20"/>
  <c r="T391" i="20"/>
  <c r="T392" i="20"/>
  <c r="T393" i="20"/>
  <c r="T394" i="20"/>
  <c r="T395" i="20"/>
  <c r="T396" i="20"/>
  <c r="T397" i="20"/>
  <c r="T398" i="20"/>
  <c r="T399" i="20"/>
  <c r="T400" i="20"/>
  <c r="T401" i="20"/>
  <c r="T402" i="20"/>
  <c r="T403" i="20"/>
  <c r="T404" i="20"/>
  <c r="T405" i="20"/>
  <c r="T406" i="20"/>
  <c r="T407" i="20"/>
  <c r="T408" i="20"/>
  <c r="T409" i="20"/>
  <c r="T410" i="20"/>
  <c r="T411" i="20"/>
  <c r="T412" i="20"/>
  <c r="T413" i="20"/>
  <c r="T414" i="20"/>
  <c r="T415" i="20"/>
  <c r="T416" i="20"/>
  <c r="T417" i="20"/>
  <c r="T418" i="20"/>
  <c r="T419" i="20"/>
  <c r="T420" i="20"/>
  <c r="T421" i="20"/>
  <c r="T422" i="20"/>
  <c r="T423" i="20"/>
  <c r="T424" i="20"/>
  <c r="T425" i="20"/>
  <c r="T426" i="20"/>
  <c r="T427" i="20"/>
  <c r="T428" i="20"/>
  <c r="T429" i="20"/>
  <c r="T430" i="20"/>
  <c r="T431" i="20"/>
  <c r="T432" i="20"/>
  <c r="T433" i="20"/>
  <c r="T434" i="20"/>
  <c r="T435" i="20"/>
  <c r="T436" i="20"/>
  <c r="T437" i="20"/>
  <c r="T438" i="20"/>
  <c r="T439" i="20"/>
  <c r="T440" i="20"/>
  <c r="T441" i="20"/>
  <c r="T442" i="20"/>
  <c r="T443" i="20"/>
  <c r="T444" i="20"/>
  <c r="T445" i="20"/>
  <c r="T446" i="20"/>
  <c r="T447" i="20"/>
  <c r="T448" i="20"/>
  <c r="T449" i="20"/>
  <c r="T450" i="20"/>
  <c r="T451" i="20"/>
  <c r="T452" i="20"/>
  <c r="T453" i="20"/>
  <c r="T454" i="20"/>
  <c r="T455" i="20"/>
  <c r="T456" i="20"/>
  <c r="T457" i="20"/>
  <c r="T458" i="20"/>
  <c r="T459" i="20"/>
  <c r="T460" i="20"/>
  <c r="T461" i="20"/>
  <c r="T462" i="20"/>
  <c r="T463" i="20"/>
  <c r="T464" i="20"/>
  <c r="T465" i="20"/>
  <c r="T466" i="20"/>
  <c r="T467" i="20"/>
  <c r="T468" i="20"/>
  <c r="T469" i="20"/>
  <c r="T470" i="20"/>
  <c r="T471" i="20"/>
  <c r="T472" i="20"/>
  <c r="T473" i="20"/>
  <c r="T474" i="20"/>
  <c r="T475" i="20"/>
  <c r="T476" i="20"/>
  <c r="T477" i="20"/>
  <c r="T478" i="20"/>
  <c r="T479" i="20"/>
  <c r="T480" i="20"/>
  <c r="T481" i="20"/>
  <c r="T482" i="20"/>
  <c r="T483" i="20"/>
  <c r="T484" i="20"/>
  <c r="T485" i="20"/>
  <c r="T486" i="20"/>
  <c r="T487" i="20"/>
  <c r="T488" i="20"/>
  <c r="T489" i="20"/>
  <c r="T490" i="20"/>
  <c r="T491" i="20"/>
  <c r="T492" i="20"/>
  <c r="T493" i="20"/>
  <c r="T494" i="20"/>
  <c r="T495" i="20"/>
  <c r="T496" i="20"/>
  <c r="T497" i="20"/>
  <c r="T498" i="20"/>
  <c r="T499" i="20"/>
  <c r="T500" i="20"/>
  <c r="T501" i="20"/>
  <c r="T502" i="20"/>
  <c r="T503" i="20"/>
  <c r="T504" i="20"/>
  <c r="T505" i="20"/>
  <c r="T506" i="20"/>
  <c r="T507" i="20"/>
  <c r="T508" i="20"/>
  <c r="T509" i="20"/>
  <c r="T510" i="20"/>
  <c r="T511" i="20"/>
  <c r="T512" i="20"/>
  <c r="T513" i="20"/>
  <c r="T514" i="20"/>
  <c r="T515" i="20"/>
  <c r="T516" i="20"/>
  <c r="T517" i="20"/>
  <c r="T518" i="20"/>
  <c r="T519" i="20"/>
  <c r="T520" i="20"/>
  <c r="T521" i="20"/>
  <c r="T522" i="20"/>
  <c r="T523" i="20"/>
  <c r="T524" i="20"/>
  <c r="T525" i="20"/>
  <c r="T526" i="20"/>
  <c r="T527" i="20"/>
  <c r="T528" i="20"/>
  <c r="T529" i="20"/>
  <c r="T530" i="20"/>
  <c r="T531" i="20"/>
  <c r="T532" i="20"/>
  <c r="T533" i="20"/>
  <c r="T534" i="20"/>
  <c r="T535" i="20"/>
  <c r="T536" i="20"/>
  <c r="T537" i="20"/>
  <c r="T538" i="20"/>
  <c r="T539" i="20"/>
  <c r="T540" i="20"/>
  <c r="T541" i="20"/>
  <c r="T542" i="20"/>
  <c r="T543" i="20"/>
  <c r="T544" i="20"/>
  <c r="T545" i="20"/>
  <c r="T546" i="20"/>
  <c r="T547" i="20"/>
  <c r="T548" i="20"/>
  <c r="T549" i="20"/>
  <c r="T550" i="20"/>
  <c r="T551" i="20"/>
  <c r="T552" i="20"/>
  <c r="T553" i="20"/>
  <c r="T554" i="20"/>
  <c r="T555" i="20"/>
  <c r="T556" i="20"/>
  <c r="T557" i="20"/>
  <c r="T558" i="20"/>
  <c r="T559" i="20"/>
  <c r="T560" i="20"/>
  <c r="T561" i="20"/>
  <c r="T562" i="20"/>
  <c r="T563" i="20"/>
  <c r="T564" i="20"/>
  <c r="T565" i="20"/>
  <c r="T566" i="20"/>
  <c r="T567" i="20"/>
  <c r="T568" i="20"/>
  <c r="T569" i="20"/>
  <c r="T570" i="20"/>
  <c r="T571" i="20"/>
  <c r="T572" i="20"/>
  <c r="T573" i="20"/>
  <c r="T574" i="20"/>
  <c r="T575" i="20"/>
  <c r="T576" i="20"/>
  <c r="T577" i="20"/>
  <c r="T578" i="20"/>
  <c r="T579" i="20"/>
  <c r="T580" i="20"/>
  <c r="T581" i="20"/>
  <c r="T582" i="20"/>
  <c r="T583" i="20"/>
  <c r="T584" i="20"/>
  <c r="T585" i="20"/>
  <c r="T586" i="20"/>
  <c r="T587" i="20"/>
  <c r="T588" i="20"/>
  <c r="T589" i="20"/>
  <c r="T590" i="20"/>
  <c r="T591" i="20"/>
  <c r="T592" i="20"/>
  <c r="T593" i="20"/>
  <c r="T594" i="20"/>
  <c r="T595" i="20"/>
  <c r="T596" i="20"/>
  <c r="T597" i="20"/>
  <c r="T598" i="20"/>
  <c r="T599" i="20"/>
  <c r="T600" i="20"/>
  <c r="T601" i="20"/>
  <c r="T602" i="20"/>
  <c r="T603" i="20"/>
  <c r="T604" i="20"/>
  <c r="T605" i="20"/>
  <c r="T606" i="20"/>
  <c r="T607" i="20"/>
  <c r="T608" i="20"/>
  <c r="T609" i="20"/>
  <c r="T610" i="20"/>
  <c r="T611" i="20"/>
  <c r="T612" i="20"/>
  <c r="T613" i="20"/>
  <c r="T614" i="20"/>
  <c r="T615" i="20"/>
  <c r="T616" i="20"/>
  <c r="T617" i="20"/>
  <c r="T618" i="20"/>
  <c r="T619" i="20"/>
  <c r="T620" i="20"/>
  <c r="T621" i="20"/>
  <c r="T622" i="20"/>
  <c r="T623" i="20"/>
  <c r="T624" i="20"/>
  <c r="T625" i="20"/>
  <c r="T626" i="20"/>
  <c r="T627" i="20"/>
  <c r="T628" i="20"/>
  <c r="T629" i="20"/>
  <c r="T630" i="20"/>
  <c r="T631" i="20"/>
  <c r="T632" i="20"/>
  <c r="T633" i="20"/>
  <c r="T634" i="20"/>
  <c r="T635" i="20"/>
  <c r="T636" i="20"/>
  <c r="T637" i="20"/>
  <c r="T638" i="20"/>
  <c r="T639" i="20"/>
  <c r="T640" i="20"/>
  <c r="T641" i="20"/>
  <c r="T642" i="20"/>
  <c r="T643" i="20"/>
  <c r="T644" i="20"/>
  <c r="T645" i="20"/>
  <c r="T646" i="20"/>
  <c r="T647" i="20"/>
  <c r="T648" i="20"/>
  <c r="T649" i="20"/>
  <c r="T650" i="20"/>
  <c r="T651" i="20"/>
  <c r="T652" i="20"/>
  <c r="T653" i="20"/>
  <c r="T654" i="20"/>
  <c r="T655" i="20"/>
  <c r="T656" i="20"/>
  <c r="T657" i="20"/>
  <c r="T658" i="20"/>
  <c r="T659" i="20"/>
  <c r="T660" i="20"/>
  <c r="T661" i="20"/>
  <c r="T662" i="20"/>
  <c r="T663" i="20"/>
  <c r="T664" i="20"/>
  <c r="T665" i="20"/>
  <c r="T666" i="20"/>
  <c r="T667" i="20"/>
  <c r="T668" i="20"/>
  <c r="T669" i="20"/>
  <c r="T670" i="20"/>
  <c r="T671" i="20"/>
  <c r="T672" i="20"/>
  <c r="T673" i="20"/>
  <c r="T674" i="20"/>
  <c r="T675" i="20"/>
  <c r="T676" i="20"/>
  <c r="T677" i="20"/>
  <c r="T678" i="20"/>
  <c r="T679" i="20"/>
  <c r="T680" i="20"/>
  <c r="T681" i="20"/>
  <c r="T682" i="20"/>
  <c r="T683" i="20"/>
  <c r="T684" i="20"/>
  <c r="T685" i="20"/>
  <c r="T686" i="20"/>
  <c r="T687" i="20"/>
  <c r="T688" i="20"/>
  <c r="T689" i="20"/>
  <c r="T690" i="20"/>
  <c r="T691" i="20"/>
  <c r="T692" i="20"/>
  <c r="T693" i="20"/>
  <c r="T694" i="20"/>
  <c r="T695" i="20"/>
  <c r="T696" i="20"/>
  <c r="T697" i="20"/>
  <c r="T698" i="20"/>
  <c r="T699" i="20"/>
  <c r="T700" i="20"/>
  <c r="T701" i="20"/>
  <c r="T702" i="20"/>
  <c r="T703" i="20"/>
  <c r="T704" i="20"/>
  <c r="T705" i="20"/>
  <c r="T706" i="20"/>
  <c r="T707" i="20"/>
  <c r="T708" i="20"/>
  <c r="T709" i="20"/>
  <c r="T710" i="20"/>
  <c r="T711" i="20"/>
  <c r="T712" i="20"/>
  <c r="T713" i="20"/>
  <c r="T714" i="20"/>
  <c r="T715" i="20"/>
  <c r="T716" i="20"/>
  <c r="T717" i="20"/>
  <c r="T718" i="20"/>
  <c r="T719" i="20"/>
  <c r="T720" i="20"/>
  <c r="T721" i="20"/>
  <c r="T722" i="20"/>
  <c r="T723" i="20"/>
  <c r="T724" i="20"/>
  <c r="T725" i="20"/>
  <c r="T726" i="20"/>
  <c r="T727" i="20"/>
  <c r="T728" i="20"/>
  <c r="T729" i="20"/>
  <c r="T730" i="20"/>
  <c r="T731" i="20"/>
  <c r="T732" i="20"/>
  <c r="T733" i="20"/>
  <c r="T734" i="20"/>
  <c r="T735" i="20"/>
  <c r="T736" i="20"/>
  <c r="T737" i="20"/>
  <c r="T738" i="20"/>
  <c r="T739" i="20"/>
  <c r="T740" i="20"/>
  <c r="T741" i="20"/>
  <c r="T742" i="20"/>
  <c r="T743" i="20"/>
  <c r="T744" i="20"/>
  <c r="T745" i="20"/>
  <c r="T746" i="20"/>
  <c r="T747" i="20"/>
  <c r="T748" i="20"/>
  <c r="T749" i="20"/>
  <c r="T750" i="20"/>
  <c r="T751" i="20"/>
  <c r="T752" i="20"/>
  <c r="T753" i="20"/>
  <c r="T754" i="20"/>
  <c r="T755" i="20"/>
  <c r="T756" i="20"/>
  <c r="T757" i="20"/>
  <c r="T758" i="20"/>
  <c r="T759" i="20"/>
  <c r="T760" i="20"/>
  <c r="T761" i="20"/>
  <c r="T762" i="20"/>
  <c r="T763" i="20"/>
  <c r="T764" i="20"/>
  <c r="T765" i="20"/>
  <c r="T766" i="20"/>
  <c r="T767" i="20"/>
  <c r="T768" i="20"/>
  <c r="T769" i="20"/>
  <c r="T770" i="20"/>
  <c r="T771" i="20"/>
  <c r="T772" i="20"/>
  <c r="T773" i="20"/>
  <c r="T774" i="20"/>
  <c r="T775" i="20"/>
  <c r="T776" i="20"/>
  <c r="T777" i="20"/>
  <c r="T778" i="20"/>
  <c r="T779" i="20"/>
  <c r="T780" i="20"/>
  <c r="T781" i="20"/>
  <c r="T782" i="20"/>
  <c r="T783" i="20"/>
  <c r="T784" i="20"/>
  <c r="T785" i="20"/>
  <c r="T786" i="20"/>
  <c r="T787" i="20"/>
  <c r="T788" i="20"/>
  <c r="T789" i="20"/>
  <c r="T790" i="20"/>
  <c r="T791" i="20"/>
  <c r="T792" i="20"/>
  <c r="T793" i="20"/>
  <c r="T794" i="20"/>
  <c r="T795" i="20"/>
  <c r="T796" i="20"/>
  <c r="T797" i="20"/>
  <c r="T798" i="20"/>
  <c r="T799" i="20"/>
  <c r="T800" i="20"/>
  <c r="T801" i="20"/>
  <c r="T802" i="20"/>
  <c r="T803" i="20"/>
  <c r="T804" i="20"/>
  <c r="T805" i="20"/>
  <c r="T806" i="20"/>
  <c r="T807" i="20"/>
  <c r="T808" i="20"/>
  <c r="T809" i="20"/>
  <c r="T810" i="20"/>
  <c r="T811" i="20"/>
  <c r="T812" i="20"/>
  <c r="T813" i="20"/>
  <c r="T814" i="20"/>
  <c r="T815" i="20"/>
  <c r="T816" i="20"/>
  <c r="T817" i="20"/>
  <c r="T818" i="20"/>
  <c r="T819" i="20"/>
  <c r="T820" i="20"/>
  <c r="T821" i="20"/>
  <c r="T822" i="20"/>
  <c r="T823" i="20"/>
  <c r="T824" i="20"/>
  <c r="T825" i="20"/>
  <c r="T826" i="20"/>
  <c r="T827" i="20"/>
  <c r="T828" i="20"/>
  <c r="T829" i="20"/>
  <c r="T830" i="20"/>
  <c r="T831" i="20"/>
  <c r="T832" i="20"/>
  <c r="T833" i="20"/>
  <c r="T834" i="20"/>
  <c r="T835" i="20"/>
  <c r="T836" i="20"/>
  <c r="T837" i="20"/>
  <c r="T838" i="20"/>
  <c r="T839" i="20"/>
  <c r="T840" i="20"/>
  <c r="T841" i="20"/>
  <c r="T842" i="20"/>
  <c r="T843" i="20"/>
  <c r="T844" i="20"/>
  <c r="T845" i="20"/>
  <c r="T846" i="20"/>
  <c r="T847" i="20"/>
  <c r="T848" i="20"/>
  <c r="T849" i="20"/>
  <c r="T850" i="20"/>
  <c r="T851" i="20"/>
  <c r="T852" i="20"/>
  <c r="T853" i="20"/>
  <c r="T854" i="20"/>
  <c r="T855" i="20"/>
  <c r="T856" i="20"/>
  <c r="T857" i="20"/>
  <c r="T858" i="20"/>
  <c r="T859" i="20"/>
  <c r="T860" i="20"/>
  <c r="T861" i="20"/>
  <c r="T862" i="20"/>
  <c r="T863" i="20"/>
  <c r="T864" i="20"/>
  <c r="T865" i="20"/>
  <c r="T866" i="20"/>
  <c r="T867" i="20"/>
  <c r="T868" i="20"/>
  <c r="T869" i="20"/>
  <c r="T870" i="20"/>
  <c r="T871" i="20"/>
  <c r="T872" i="20"/>
  <c r="T873" i="20"/>
  <c r="T874" i="20"/>
  <c r="T875" i="20"/>
  <c r="T876" i="20"/>
  <c r="T877" i="20"/>
  <c r="T878" i="20"/>
  <c r="T879" i="20"/>
  <c r="T880" i="20"/>
  <c r="T881" i="20"/>
  <c r="T882" i="20"/>
  <c r="T883" i="20"/>
  <c r="T884" i="20"/>
  <c r="T885" i="20"/>
  <c r="T886" i="20"/>
  <c r="T887" i="20"/>
  <c r="T888" i="20"/>
  <c r="T889" i="20"/>
  <c r="T890" i="20"/>
  <c r="T891" i="20"/>
  <c r="T892" i="20"/>
  <c r="T893" i="20"/>
  <c r="T894" i="20"/>
  <c r="T895" i="20"/>
  <c r="T896" i="20"/>
  <c r="T897" i="20"/>
  <c r="T898" i="20"/>
  <c r="T899" i="20"/>
  <c r="T900" i="20"/>
  <c r="T901" i="20"/>
  <c r="T902" i="20"/>
  <c r="T903" i="20"/>
  <c r="T904" i="20"/>
  <c r="T905" i="20"/>
  <c r="T906" i="20"/>
  <c r="T907" i="20"/>
  <c r="T908" i="20"/>
  <c r="T909" i="20"/>
  <c r="T910" i="20"/>
  <c r="T911" i="20"/>
  <c r="T912" i="20"/>
  <c r="T913" i="20"/>
  <c r="T914" i="20"/>
  <c r="T915" i="20"/>
  <c r="T916" i="20"/>
  <c r="T917" i="20"/>
  <c r="T918" i="20"/>
  <c r="T919" i="20"/>
  <c r="T920" i="20"/>
  <c r="T921" i="20"/>
  <c r="T922" i="20"/>
  <c r="T923" i="20"/>
  <c r="T924" i="20"/>
  <c r="T925" i="20"/>
  <c r="T926" i="20"/>
  <c r="T927" i="20"/>
  <c r="T928" i="20"/>
  <c r="T929" i="20"/>
  <c r="T930" i="20"/>
  <c r="T931" i="20"/>
  <c r="T932" i="20"/>
  <c r="T933" i="20"/>
  <c r="T934" i="20"/>
  <c r="T935" i="20"/>
  <c r="T936" i="20"/>
  <c r="T937" i="20"/>
  <c r="T938" i="20"/>
  <c r="T939" i="20"/>
  <c r="T940" i="20"/>
  <c r="T941" i="20"/>
  <c r="T942" i="20"/>
  <c r="T943" i="20"/>
  <c r="T944" i="20"/>
  <c r="T945" i="20"/>
  <c r="T946" i="20"/>
  <c r="T947" i="20"/>
  <c r="T948" i="20"/>
  <c r="T949" i="20"/>
  <c r="T950" i="20"/>
  <c r="T951" i="20"/>
  <c r="T952" i="20"/>
  <c r="T953" i="20"/>
  <c r="T954" i="20"/>
  <c r="T955" i="20"/>
  <c r="T956" i="20"/>
  <c r="T957" i="20"/>
  <c r="T958" i="20"/>
  <c r="T959" i="20"/>
  <c r="T960" i="20"/>
  <c r="T961" i="20"/>
  <c r="T962" i="20"/>
  <c r="T963" i="20"/>
  <c r="T964" i="20"/>
  <c r="T965" i="20"/>
  <c r="T966" i="20"/>
  <c r="T967" i="20"/>
  <c r="T968" i="20"/>
  <c r="T969" i="20"/>
  <c r="T970" i="20"/>
  <c r="T971" i="20"/>
  <c r="T972" i="20"/>
  <c r="T973" i="20"/>
  <c r="T974" i="20"/>
  <c r="T975" i="20"/>
  <c r="T976" i="20"/>
  <c r="T977" i="20"/>
  <c r="T978" i="20"/>
  <c r="T979" i="20"/>
  <c r="T980" i="20"/>
  <c r="T981" i="20"/>
  <c r="T982" i="20"/>
  <c r="T983" i="20"/>
  <c r="T984" i="20"/>
  <c r="T985" i="20"/>
  <c r="T986" i="20"/>
  <c r="T987" i="20"/>
  <c r="T988" i="20"/>
  <c r="T989" i="20"/>
  <c r="T990" i="20"/>
  <c r="T991" i="20"/>
  <c r="T992" i="20"/>
  <c r="T993" i="20"/>
  <c r="T994" i="20"/>
  <c r="T995" i="20"/>
  <c r="T996" i="20"/>
  <c r="T997" i="20"/>
  <c r="T998" i="20"/>
  <c r="T999" i="20"/>
  <c r="T1000" i="20"/>
  <c r="T1001" i="20"/>
  <c r="T1002" i="20"/>
  <c r="T1003" i="20"/>
  <c r="T1004" i="20"/>
  <c r="T1005" i="20"/>
  <c r="T1006" i="20"/>
  <c r="T1007" i="20"/>
  <c r="T1008" i="20"/>
  <c r="T1009" i="20"/>
  <c r="T1010" i="20"/>
  <c r="T1011" i="20"/>
  <c r="T1012" i="20"/>
  <c r="T1013" i="20"/>
  <c r="T1014" i="20"/>
  <c r="T1015" i="20"/>
  <c r="T1016" i="20"/>
  <c r="T1017" i="20"/>
  <c r="T1018" i="20"/>
  <c r="T1019" i="20"/>
  <c r="T1020" i="20"/>
  <c r="T1021" i="20"/>
  <c r="T1022" i="20"/>
  <c r="T1023" i="20"/>
  <c r="T1024" i="20"/>
  <c r="T1025" i="20"/>
  <c r="T1026" i="20"/>
  <c r="T1027" i="20"/>
  <c r="T1028" i="20"/>
  <c r="T1029" i="20"/>
  <c r="T1030" i="20"/>
  <c r="T1031" i="20"/>
  <c r="T1032" i="20"/>
  <c r="T1033" i="20"/>
  <c r="T1034" i="20"/>
  <c r="T1035" i="20"/>
  <c r="T1036" i="20"/>
  <c r="T1037" i="20"/>
  <c r="T1038" i="20"/>
  <c r="T1039" i="20"/>
  <c r="T1040" i="20"/>
  <c r="T1041" i="20"/>
  <c r="T1042" i="20"/>
  <c r="T1043" i="20"/>
  <c r="T1044" i="20"/>
  <c r="T1045" i="20"/>
  <c r="T1046" i="20"/>
  <c r="T1047" i="20"/>
  <c r="T1048" i="20"/>
  <c r="T1049" i="20"/>
  <c r="T1050" i="20"/>
  <c r="T1051" i="20"/>
  <c r="T1052" i="20"/>
  <c r="T1053" i="20"/>
  <c r="T1054" i="20"/>
  <c r="T1055" i="20"/>
  <c r="T1056" i="20"/>
  <c r="T1057" i="20"/>
  <c r="T1058" i="20"/>
  <c r="T1059" i="20"/>
  <c r="T1060" i="20"/>
  <c r="T1061" i="20"/>
  <c r="T1062" i="20"/>
  <c r="T1063" i="20"/>
  <c r="T1064" i="20"/>
  <c r="T1065" i="20"/>
  <c r="T1066" i="20"/>
  <c r="T1067" i="20"/>
  <c r="T1068" i="20"/>
  <c r="T1069" i="20"/>
  <c r="T1070" i="20"/>
  <c r="T1071" i="20"/>
  <c r="T1072" i="20"/>
  <c r="T1073" i="20"/>
  <c r="T1074" i="20"/>
  <c r="T1075" i="20"/>
  <c r="T1076" i="20"/>
  <c r="T1077" i="20"/>
  <c r="T1078" i="20"/>
  <c r="T1079" i="20"/>
  <c r="T1080" i="20"/>
  <c r="T1081" i="20"/>
  <c r="T1082" i="20"/>
  <c r="T1083" i="20"/>
  <c r="T1084" i="20"/>
  <c r="T1085" i="20"/>
  <c r="T1086" i="20"/>
  <c r="T1087" i="20"/>
  <c r="T1088" i="20"/>
  <c r="T1089" i="20"/>
  <c r="T1090" i="20"/>
  <c r="T1091" i="20"/>
  <c r="T1092" i="20"/>
  <c r="T1093" i="20"/>
  <c r="T1094" i="20"/>
  <c r="T1095" i="20"/>
  <c r="T1096" i="20"/>
  <c r="T1097" i="20"/>
  <c r="T1098" i="20"/>
  <c r="T1099" i="20"/>
  <c r="T1100" i="20"/>
  <c r="T1101" i="20"/>
  <c r="T1102" i="20"/>
  <c r="T1103" i="20"/>
  <c r="T1104" i="20"/>
  <c r="T1105" i="20"/>
  <c r="T1106" i="20"/>
  <c r="T1107" i="20"/>
  <c r="T1108" i="20"/>
  <c r="T1109" i="20"/>
  <c r="T1110" i="20"/>
  <c r="T1111" i="20"/>
  <c r="T1112" i="20"/>
  <c r="T1113" i="20"/>
  <c r="T1114" i="20"/>
  <c r="T1115" i="20"/>
  <c r="T1116" i="20"/>
  <c r="T1117" i="20"/>
  <c r="T1118" i="20"/>
  <c r="T1119" i="20"/>
  <c r="T1120" i="20"/>
  <c r="T1121" i="20"/>
  <c r="T1122" i="20"/>
  <c r="T1123" i="20"/>
  <c r="T1124" i="20"/>
  <c r="T1125" i="20"/>
  <c r="T1126" i="20"/>
  <c r="T1127" i="20"/>
  <c r="T1128" i="20"/>
  <c r="T1129" i="20"/>
  <c r="T2" i="20"/>
  <c r="O3" i="1"/>
  <c r="O2" i="20"/>
  <c r="R1129" i="20"/>
  <c r="Q1129" i="20"/>
  <c r="P1129" i="20"/>
  <c r="S1129" i="20" s="1"/>
  <c r="O1129" i="20"/>
  <c r="R1128" i="20"/>
  <c r="Q1128" i="20"/>
  <c r="P1128" i="20"/>
  <c r="S1128" i="20" s="1"/>
  <c r="O1128" i="20"/>
  <c r="R1127" i="20"/>
  <c r="Q1127" i="20"/>
  <c r="P1127" i="20"/>
  <c r="S1127" i="20" s="1"/>
  <c r="O1127" i="20"/>
  <c r="R1126" i="20"/>
  <c r="Q1126" i="20"/>
  <c r="P1126" i="20"/>
  <c r="S1126" i="20" s="1"/>
  <c r="O1126" i="20"/>
  <c r="R1125" i="20"/>
  <c r="Q1125" i="20"/>
  <c r="P1125" i="20"/>
  <c r="S1125" i="20" s="1"/>
  <c r="O1125" i="20"/>
  <c r="R1124" i="20"/>
  <c r="Q1124" i="20"/>
  <c r="P1124" i="20"/>
  <c r="S1124" i="20" s="1"/>
  <c r="O1124" i="20"/>
  <c r="R1123" i="20"/>
  <c r="Q1123" i="20"/>
  <c r="P1123" i="20"/>
  <c r="S1123" i="20" s="1"/>
  <c r="O1123" i="20"/>
  <c r="R1122" i="20"/>
  <c r="Q1122" i="20"/>
  <c r="P1122" i="20"/>
  <c r="S1122" i="20" s="1"/>
  <c r="O1122" i="20"/>
  <c r="R1121" i="20"/>
  <c r="Q1121" i="20"/>
  <c r="P1121" i="20"/>
  <c r="S1121" i="20" s="1"/>
  <c r="O1121" i="20"/>
  <c r="R1120" i="20"/>
  <c r="Q1120" i="20"/>
  <c r="P1120" i="20"/>
  <c r="S1120" i="20" s="1"/>
  <c r="O1120" i="20"/>
  <c r="R1119" i="20"/>
  <c r="Q1119" i="20"/>
  <c r="P1119" i="20"/>
  <c r="S1119" i="20" s="1"/>
  <c r="O1119" i="20"/>
  <c r="R1118" i="20"/>
  <c r="Q1118" i="20"/>
  <c r="P1118" i="20"/>
  <c r="S1118" i="20" s="1"/>
  <c r="O1118" i="20"/>
  <c r="R1117" i="20"/>
  <c r="Q1117" i="20"/>
  <c r="P1117" i="20"/>
  <c r="S1117" i="20" s="1"/>
  <c r="O1117" i="20"/>
  <c r="R1116" i="20"/>
  <c r="Q1116" i="20"/>
  <c r="P1116" i="20"/>
  <c r="S1116" i="20" s="1"/>
  <c r="O1116" i="20"/>
  <c r="R1115" i="20"/>
  <c r="Q1115" i="20"/>
  <c r="P1115" i="20"/>
  <c r="S1115" i="20" s="1"/>
  <c r="O1115" i="20"/>
  <c r="R1114" i="20"/>
  <c r="Q1114" i="20"/>
  <c r="P1114" i="20"/>
  <c r="S1114" i="20" s="1"/>
  <c r="O1114" i="20"/>
  <c r="R1113" i="20"/>
  <c r="Q1113" i="20"/>
  <c r="P1113" i="20"/>
  <c r="S1113" i="20" s="1"/>
  <c r="O1113" i="20"/>
  <c r="R1112" i="20"/>
  <c r="Q1112" i="20"/>
  <c r="P1112" i="20"/>
  <c r="S1112" i="20" s="1"/>
  <c r="O1112" i="20"/>
  <c r="R1111" i="20"/>
  <c r="Q1111" i="20"/>
  <c r="P1111" i="20"/>
  <c r="S1111" i="20" s="1"/>
  <c r="O1111" i="20"/>
  <c r="R1110" i="20"/>
  <c r="Q1110" i="20"/>
  <c r="P1110" i="20"/>
  <c r="S1110" i="20" s="1"/>
  <c r="O1110" i="20"/>
  <c r="R1109" i="20"/>
  <c r="Q1109" i="20"/>
  <c r="P1109" i="20"/>
  <c r="S1109" i="20" s="1"/>
  <c r="O1109" i="20"/>
  <c r="R1108" i="20"/>
  <c r="Q1108" i="20"/>
  <c r="P1108" i="20"/>
  <c r="S1108" i="20" s="1"/>
  <c r="O1108" i="20"/>
  <c r="R1107" i="20"/>
  <c r="Q1107" i="20"/>
  <c r="P1107" i="20"/>
  <c r="S1107" i="20" s="1"/>
  <c r="O1107" i="20"/>
  <c r="R1106" i="20"/>
  <c r="Q1106" i="20"/>
  <c r="P1106" i="20"/>
  <c r="S1106" i="20" s="1"/>
  <c r="O1106" i="20"/>
  <c r="R1105" i="20"/>
  <c r="Q1105" i="20"/>
  <c r="P1105" i="20"/>
  <c r="S1105" i="20" s="1"/>
  <c r="O1105" i="20"/>
  <c r="R1104" i="20"/>
  <c r="Q1104" i="20"/>
  <c r="P1104" i="20"/>
  <c r="S1104" i="20" s="1"/>
  <c r="O1104" i="20"/>
  <c r="R1103" i="20"/>
  <c r="Q1103" i="20"/>
  <c r="P1103" i="20"/>
  <c r="S1103" i="20" s="1"/>
  <c r="O1103" i="20"/>
  <c r="R1102" i="20"/>
  <c r="Q1102" i="20"/>
  <c r="P1102" i="20"/>
  <c r="S1102" i="20" s="1"/>
  <c r="O1102" i="20"/>
  <c r="R1101" i="20"/>
  <c r="Q1101" i="20"/>
  <c r="P1101" i="20"/>
  <c r="S1101" i="20" s="1"/>
  <c r="O1101" i="20"/>
  <c r="R1100" i="20"/>
  <c r="Q1100" i="20"/>
  <c r="P1100" i="20"/>
  <c r="S1100" i="20" s="1"/>
  <c r="O1100" i="20"/>
  <c r="R1099" i="20"/>
  <c r="Q1099" i="20"/>
  <c r="P1099" i="20"/>
  <c r="S1099" i="20" s="1"/>
  <c r="O1099" i="20"/>
  <c r="R1098" i="20"/>
  <c r="Q1098" i="20"/>
  <c r="P1098" i="20"/>
  <c r="S1098" i="20" s="1"/>
  <c r="O1098" i="20"/>
  <c r="R1097" i="20"/>
  <c r="Q1097" i="20"/>
  <c r="P1097" i="20"/>
  <c r="S1097" i="20" s="1"/>
  <c r="O1097" i="20"/>
  <c r="R1096" i="20"/>
  <c r="Q1096" i="20"/>
  <c r="P1096" i="20"/>
  <c r="S1096" i="20" s="1"/>
  <c r="O1096" i="20"/>
  <c r="R1095" i="20"/>
  <c r="Q1095" i="20"/>
  <c r="P1095" i="20"/>
  <c r="S1095" i="20" s="1"/>
  <c r="O1095" i="20"/>
  <c r="R1094" i="20"/>
  <c r="Q1094" i="20"/>
  <c r="P1094" i="20"/>
  <c r="S1094" i="20" s="1"/>
  <c r="O1094" i="20"/>
  <c r="R1093" i="20"/>
  <c r="Q1093" i="20"/>
  <c r="P1093" i="20"/>
  <c r="S1093" i="20" s="1"/>
  <c r="O1093" i="20"/>
  <c r="R1092" i="20"/>
  <c r="Q1092" i="20"/>
  <c r="P1092" i="20"/>
  <c r="S1092" i="20" s="1"/>
  <c r="O1092" i="20"/>
  <c r="R1091" i="20"/>
  <c r="Q1091" i="20"/>
  <c r="P1091" i="20"/>
  <c r="S1091" i="20" s="1"/>
  <c r="O1091" i="20"/>
  <c r="R1090" i="20"/>
  <c r="Q1090" i="20"/>
  <c r="P1090" i="20"/>
  <c r="S1090" i="20" s="1"/>
  <c r="O1090" i="20"/>
  <c r="R1089" i="20"/>
  <c r="Q1089" i="20"/>
  <c r="P1089" i="20"/>
  <c r="S1089" i="20" s="1"/>
  <c r="O1089" i="20"/>
  <c r="R1088" i="20"/>
  <c r="Q1088" i="20"/>
  <c r="P1088" i="20"/>
  <c r="S1088" i="20" s="1"/>
  <c r="O1088" i="20"/>
  <c r="R1087" i="20"/>
  <c r="Q1087" i="20"/>
  <c r="P1087" i="20"/>
  <c r="S1087" i="20" s="1"/>
  <c r="O1087" i="20"/>
  <c r="R1086" i="20"/>
  <c r="Q1086" i="20"/>
  <c r="P1086" i="20"/>
  <c r="S1086" i="20" s="1"/>
  <c r="O1086" i="20"/>
  <c r="R1085" i="20"/>
  <c r="Q1085" i="20"/>
  <c r="P1085" i="20"/>
  <c r="S1085" i="20" s="1"/>
  <c r="O1085" i="20"/>
  <c r="R1084" i="20"/>
  <c r="Q1084" i="20"/>
  <c r="P1084" i="20"/>
  <c r="S1084" i="20" s="1"/>
  <c r="O1084" i="20"/>
  <c r="R1083" i="20"/>
  <c r="Q1083" i="20"/>
  <c r="P1083" i="20"/>
  <c r="S1083" i="20" s="1"/>
  <c r="O1083" i="20"/>
  <c r="R1082" i="20"/>
  <c r="Q1082" i="20"/>
  <c r="P1082" i="20"/>
  <c r="S1082" i="20" s="1"/>
  <c r="O1082" i="20"/>
  <c r="R1081" i="20"/>
  <c r="Q1081" i="20"/>
  <c r="P1081" i="20"/>
  <c r="S1081" i="20" s="1"/>
  <c r="O1081" i="20"/>
  <c r="R1080" i="20"/>
  <c r="Q1080" i="20"/>
  <c r="P1080" i="20"/>
  <c r="S1080" i="20" s="1"/>
  <c r="O1080" i="20"/>
  <c r="R1079" i="20"/>
  <c r="Q1079" i="20"/>
  <c r="P1079" i="20"/>
  <c r="S1079" i="20" s="1"/>
  <c r="O1079" i="20"/>
  <c r="R1078" i="20"/>
  <c r="Q1078" i="20"/>
  <c r="P1078" i="20"/>
  <c r="S1078" i="20" s="1"/>
  <c r="O1078" i="20"/>
  <c r="R1077" i="20"/>
  <c r="Q1077" i="20"/>
  <c r="P1077" i="20"/>
  <c r="S1077" i="20" s="1"/>
  <c r="O1077" i="20"/>
  <c r="R1076" i="20"/>
  <c r="Q1076" i="20"/>
  <c r="P1076" i="20"/>
  <c r="S1076" i="20" s="1"/>
  <c r="O1076" i="20"/>
  <c r="R1075" i="20"/>
  <c r="Q1075" i="20"/>
  <c r="P1075" i="20"/>
  <c r="S1075" i="20" s="1"/>
  <c r="O1075" i="20"/>
  <c r="R1074" i="20"/>
  <c r="Q1074" i="20"/>
  <c r="P1074" i="20"/>
  <c r="S1074" i="20" s="1"/>
  <c r="O1074" i="20"/>
  <c r="R1073" i="20"/>
  <c r="Q1073" i="20"/>
  <c r="P1073" i="20"/>
  <c r="S1073" i="20" s="1"/>
  <c r="O1073" i="20"/>
  <c r="R1072" i="20"/>
  <c r="Q1072" i="20"/>
  <c r="P1072" i="20"/>
  <c r="S1072" i="20" s="1"/>
  <c r="O1072" i="20"/>
  <c r="R1071" i="20"/>
  <c r="Q1071" i="20"/>
  <c r="P1071" i="20"/>
  <c r="S1071" i="20" s="1"/>
  <c r="O1071" i="20"/>
  <c r="R1070" i="20"/>
  <c r="Q1070" i="20"/>
  <c r="P1070" i="20"/>
  <c r="S1070" i="20" s="1"/>
  <c r="O1070" i="20"/>
  <c r="R1069" i="20"/>
  <c r="Q1069" i="20"/>
  <c r="P1069" i="20"/>
  <c r="S1069" i="20" s="1"/>
  <c r="O1069" i="20"/>
  <c r="R1068" i="20"/>
  <c r="Q1068" i="20"/>
  <c r="P1068" i="20"/>
  <c r="S1068" i="20" s="1"/>
  <c r="O1068" i="20"/>
  <c r="R1067" i="20"/>
  <c r="Q1067" i="20"/>
  <c r="P1067" i="20"/>
  <c r="S1067" i="20" s="1"/>
  <c r="O1067" i="20"/>
  <c r="R1066" i="20"/>
  <c r="Q1066" i="20"/>
  <c r="P1066" i="20"/>
  <c r="S1066" i="20" s="1"/>
  <c r="O1066" i="20"/>
  <c r="R1065" i="20"/>
  <c r="Q1065" i="20"/>
  <c r="P1065" i="20"/>
  <c r="S1065" i="20" s="1"/>
  <c r="O1065" i="20"/>
  <c r="R1064" i="20"/>
  <c r="Q1064" i="20"/>
  <c r="P1064" i="20"/>
  <c r="S1064" i="20" s="1"/>
  <c r="O1064" i="20"/>
  <c r="R1063" i="20"/>
  <c r="Q1063" i="20"/>
  <c r="P1063" i="20"/>
  <c r="S1063" i="20" s="1"/>
  <c r="O1063" i="20"/>
  <c r="R1062" i="20"/>
  <c r="Q1062" i="20"/>
  <c r="P1062" i="20"/>
  <c r="S1062" i="20" s="1"/>
  <c r="O1062" i="20"/>
  <c r="R1061" i="20"/>
  <c r="Q1061" i="20"/>
  <c r="P1061" i="20"/>
  <c r="S1061" i="20" s="1"/>
  <c r="O1061" i="20"/>
  <c r="R1060" i="20"/>
  <c r="Q1060" i="20"/>
  <c r="P1060" i="20"/>
  <c r="S1060" i="20" s="1"/>
  <c r="O1060" i="20"/>
  <c r="R1059" i="20"/>
  <c r="Q1059" i="20"/>
  <c r="P1059" i="20"/>
  <c r="S1059" i="20" s="1"/>
  <c r="O1059" i="20"/>
  <c r="R1058" i="20"/>
  <c r="Q1058" i="20"/>
  <c r="P1058" i="20"/>
  <c r="S1058" i="20" s="1"/>
  <c r="O1058" i="20"/>
  <c r="R1057" i="20"/>
  <c r="Q1057" i="20"/>
  <c r="P1057" i="20"/>
  <c r="S1057" i="20" s="1"/>
  <c r="O1057" i="20"/>
  <c r="R1056" i="20"/>
  <c r="Q1056" i="20"/>
  <c r="P1056" i="20"/>
  <c r="S1056" i="20" s="1"/>
  <c r="O1056" i="20"/>
  <c r="R1055" i="20"/>
  <c r="Q1055" i="20"/>
  <c r="P1055" i="20"/>
  <c r="S1055" i="20" s="1"/>
  <c r="O1055" i="20"/>
  <c r="R1054" i="20"/>
  <c r="Q1054" i="20"/>
  <c r="P1054" i="20"/>
  <c r="S1054" i="20" s="1"/>
  <c r="O1054" i="20"/>
  <c r="R1053" i="20"/>
  <c r="Q1053" i="20"/>
  <c r="P1053" i="20"/>
  <c r="S1053" i="20" s="1"/>
  <c r="O1053" i="20"/>
  <c r="R1052" i="20"/>
  <c r="Q1052" i="20"/>
  <c r="P1052" i="20"/>
  <c r="S1052" i="20" s="1"/>
  <c r="O1052" i="20"/>
  <c r="R1051" i="20"/>
  <c r="Q1051" i="20"/>
  <c r="P1051" i="20"/>
  <c r="S1051" i="20" s="1"/>
  <c r="O1051" i="20"/>
  <c r="R1050" i="20"/>
  <c r="Q1050" i="20"/>
  <c r="P1050" i="20"/>
  <c r="S1050" i="20" s="1"/>
  <c r="O1050" i="20"/>
  <c r="R1049" i="20"/>
  <c r="Q1049" i="20"/>
  <c r="P1049" i="20"/>
  <c r="S1049" i="20" s="1"/>
  <c r="O1049" i="20"/>
  <c r="R1048" i="20"/>
  <c r="Q1048" i="20"/>
  <c r="P1048" i="20"/>
  <c r="S1048" i="20" s="1"/>
  <c r="O1048" i="20"/>
  <c r="R1047" i="20"/>
  <c r="Q1047" i="20"/>
  <c r="P1047" i="20"/>
  <c r="S1047" i="20" s="1"/>
  <c r="O1047" i="20"/>
  <c r="R1046" i="20"/>
  <c r="Q1046" i="20"/>
  <c r="P1046" i="20"/>
  <c r="S1046" i="20" s="1"/>
  <c r="O1046" i="20"/>
  <c r="R1045" i="20"/>
  <c r="Q1045" i="20"/>
  <c r="P1045" i="20"/>
  <c r="S1045" i="20" s="1"/>
  <c r="O1045" i="20"/>
  <c r="R1044" i="20"/>
  <c r="Q1044" i="20"/>
  <c r="P1044" i="20"/>
  <c r="S1044" i="20" s="1"/>
  <c r="O1044" i="20"/>
  <c r="R1043" i="20"/>
  <c r="Q1043" i="20"/>
  <c r="P1043" i="20"/>
  <c r="S1043" i="20" s="1"/>
  <c r="O1043" i="20"/>
  <c r="R1042" i="20"/>
  <c r="Q1042" i="20"/>
  <c r="P1042" i="20"/>
  <c r="S1042" i="20" s="1"/>
  <c r="O1042" i="20"/>
  <c r="R1041" i="20"/>
  <c r="Q1041" i="20"/>
  <c r="P1041" i="20"/>
  <c r="S1041" i="20" s="1"/>
  <c r="O1041" i="20"/>
  <c r="R1040" i="20"/>
  <c r="Q1040" i="20"/>
  <c r="P1040" i="20"/>
  <c r="S1040" i="20" s="1"/>
  <c r="O1040" i="20"/>
  <c r="R1039" i="20"/>
  <c r="Q1039" i="20"/>
  <c r="P1039" i="20"/>
  <c r="S1039" i="20" s="1"/>
  <c r="O1039" i="20"/>
  <c r="R1038" i="20"/>
  <c r="Q1038" i="20"/>
  <c r="P1038" i="20"/>
  <c r="S1038" i="20" s="1"/>
  <c r="O1038" i="20"/>
  <c r="R1037" i="20"/>
  <c r="Q1037" i="20"/>
  <c r="P1037" i="20"/>
  <c r="S1037" i="20" s="1"/>
  <c r="O1037" i="20"/>
  <c r="R1036" i="20"/>
  <c r="Q1036" i="20"/>
  <c r="P1036" i="20"/>
  <c r="S1036" i="20" s="1"/>
  <c r="O1036" i="20"/>
  <c r="R1035" i="20"/>
  <c r="Q1035" i="20"/>
  <c r="P1035" i="20"/>
  <c r="S1035" i="20" s="1"/>
  <c r="O1035" i="20"/>
  <c r="R1034" i="20"/>
  <c r="Q1034" i="20"/>
  <c r="P1034" i="20"/>
  <c r="S1034" i="20" s="1"/>
  <c r="O1034" i="20"/>
  <c r="R1033" i="20"/>
  <c r="Q1033" i="20"/>
  <c r="P1033" i="20"/>
  <c r="S1033" i="20" s="1"/>
  <c r="O1033" i="20"/>
  <c r="R1032" i="20"/>
  <c r="Q1032" i="20"/>
  <c r="P1032" i="20"/>
  <c r="S1032" i="20" s="1"/>
  <c r="O1032" i="20"/>
  <c r="R1031" i="20"/>
  <c r="Q1031" i="20"/>
  <c r="P1031" i="20"/>
  <c r="S1031" i="20" s="1"/>
  <c r="O1031" i="20"/>
  <c r="R1030" i="20"/>
  <c r="Q1030" i="20"/>
  <c r="P1030" i="20"/>
  <c r="S1030" i="20" s="1"/>
  <c r="O1030" i="20"/>
  <c r="R1029" i="20"/>
  <c r="Q1029" i="20"/>
  <c r="P1029" i="20"/>
  <c r="S1029" i="20" s="1"/>
  <c r="O1029" i="20"/>
  <c r="R1028" i="20"/>
  <c r="Q1028" i="20"/>
  <c r="P1028" i="20"/>
  <c r="S1028" i="20" s="1"/>
  <c r="O1028" i="20"/>
  <c r="R1027" i="20"/>
  <c r="Q1027" i="20"/>
  <c r="P1027" i="20"/>
  <c r="S1027" i="20" s="1"/>
  <c r="O1027" i="20"/>
  <c r="R1026" i="20"/>
  <c r="Q1026" i="20"/>
  <c r="P1026" i="20"/>
  <c r="S1026" i="20" s="1"/>
  <c r="O1026" i="20"/>
  <c r="R1025" i="20"/>
  <c r="Q1025" i="20"/>
  <c r="P1025" i="20"/>
  <c r="S1025" i="20" s="1"/>
  <c r="O1025" i="20"/>
  <c r="R1024" i="20"/>
  <c r="Q1024" i="20"/>
  <c r="P1024" i="20"/>
  <c r="S1024" i="20" s="1"/>
  <c r="O1024" i="20"/>
  <c r="R1023" i="20"/>
  <c r="Q1023" i="20"/>
  <c r="P1023" i="20"/>
  <c r="S1023" i="20" s="1"/>
  <c r="O1023" i="20"/>
  <c r="R1022" i="20"/>
  <c r="Q1022" i="20"/>
  <c r="P1022" i="20"/>
  <c r="S1022" i="20" s="1"/>
  <c r="O1022" i="20"/>
  <c r="R1021" i="20"/>
  <c r="Q1021" i="20"/>
  <c r="P1021" i="20"/>
  <c r="S1021" i="20" s="1"/>
  <c r="O1021" i="20"/>
  <c r="R1020" i="20"/>
  <c r="Q1020" i="20"/>
  <c r="P1020" i="20"/>
  <c r="S1020" i="20" s="1"/>
  <c r="O1020" i="20"/>
  <c r="R1019" i="20"/>
  <c r="Q1019" i="20"/>
  <c r="P1019" i="20"/>
  <c r="S1019" i="20" s="1"/>
  <c r="O1019" i="20"/>
  <c r="R1018" i="20"/>
  <c r="Q1018" i="20"/>
  <c r="P1018" i="20"/>
  <c r="S1018" i="20" s="1"/>
  <c r="O1018" i="20"/>
  <c r="R1017" i="20"/>
  <c r="Q1017" i="20"/>
  <c r="P1017" i="20"/>
  <c r="S1017" i="20" s="1"/>
  <c r="O1017" i="20"/>
  <c r="R1016" i="20"/>
  <c r="Q1016" i="20"/>
  <c r="P1016" i="20"/>
  <c r="S1016" i="20" s="1"/>
  <c r="O1016" i="20"/>
  <c r="R1015" i="20"/>
  <c r="Q1015" i="20"/>
  <c r="P1015" i="20"/>
  <c r="S1015" i="20" s="1"/>
  <c r="O1015" i="20"/>
  <c r="R1014" i="20"/>
  <c r="Q1014" i="20"/>
  <c r="P1014" i="20"/>
  <c r="S1014" i="20" s="1"/>
  <c r="O1014" i="20"/>
  <c r="R1013" i="20"/>
  <c r="Q1013" i="20"/>
  <c r="P1013" i="20"/>
  <c r="S1013" i="20" s="1"/>
  <c r="O1013" i="20"/>
  <c r="R1012" i="20"/>
  <c r="Q1012" i="20"/>
  <c r="P1012" i="20"/>
  <c r="S1012" i="20" s="1"/>
  <c r="O1012" i="20"/>
  <c r="R1011" i="20"/>
  <c r="Q1011" i="20"/>
  <c r="P1011" i="20"/>
  <c r="S1011" i="20" s="1"/>
  <c r="O1011" i="20"/>
  <c r="R1010" i="20"/>
  <c r="Q1010" i="20"/>
  <c r="P1010" i="20"/>
  <c r="S1010" i="20" s="1"/>
  <c r="O1010" i="20"/>
  <c r="R1009" i="20"/>
  <c r="Q1009" i="20"/>
  <c r="P1009" i="20"/>
  <c r="S1009" i="20" s="1"/>
  <c r="O1009" i="20"/>
  <c r="R1008" i="20"/>
  <c r="Q1008" i="20"/>
  <c r="P1008" i="20"/>
  <c r="S1008" i="20" s="1"/>
  <c r="O1008" i="20"/>
  <c r="R1007" i="20"/>
  <c r="Q1007" i="20"/>
  <c r="P1007" i="20"/>
  <c r="S1007" i="20" s="1"/>
  <c r="O1007" i="20"/>
  <c r="R1006" i="20"/>
  <c r="Q1006" i="20"/>
  <c r="P1006" i="20"/>
  <c r="S1006" i="20" s="1"/>
  <c r="O1006" i="20"/>
  <c r="R1005" i="20"/>
  <c r="Q1005" i="20"/>
  <c r="P1005" i="20"/>
  <c r="S1005" i="20" s="1"/>
  <c r="O1005" i="20"/>
  <c r="R1004" i="20"/>
  <c r="Q1004" i="20"/>
  <c r="P1004" i="20"/>
  <c r="S1004" i="20" s="1"/>
  <c r="O1004" i="20"/>
  <c r="R1003" i="20"/>
  <c r="Q1003" i="20"/>
  <c r="P1003" i="20"/>
  <c r="S1003" i="20" s="1"/>
  <c r="O1003" i="20"/>
  <c r="R1002" i="20"/>
  <c r="Q1002" i="20"/>
  <c r="P1002" i="20"/>
  <c r="S1002" i="20" s="1"/>
  <c r="O1002" i="20"/>
  <c r="R1001" i="20"/>
  <c r="Q1001" i="20"/>
  <c r="P1001" i="20"/>
  <c r="S1001" i="20" s="1"/>
  <c r="O1001" i="20"/>
  <c r="R1000" i="20"/>
  <c r="Q1000" i="20"/>
  <c r="P1000" i="20"/>
  <c r="S1000" i="20" s="1"/>
  <c r="O1000" i="20"/>
  <c r="R999" i="20"/>
  <c r="Q999" i="20"/>
  <c r="P999" i="20"/>
  <c r="S999" i="20" s="1"/>
  <c r="O999" i="20"/>
  <c r="R998" i="20"/>
  <c r="Q998" i="20"/>
  <c r="P998" i="20"/>
  <c r="S998" i="20" s="1"/>
  <c r="O998" i="20"/>
  <c r="R997" i="20"/>
  <c r="Q997" i="20"/>
  <c r="P997" i="20"/>
  <c r="S997" i="20" s="1"/>
  <c r="O997" i="20"/>
  <c r="R996" i="20"/>
  <c r="Q996" i="20"/>
  <c r="P996" i="20"/>
  <c r="S996" i="20" s="1"/>
  <c r="O996" i="20"/>
  <c r="R995" i="20"/>
  <c r="Q995" i="20"/>
  <c r="P995" i="20"/>
  <c r="S995" i="20" s="1"/>
  <c r="O995" i="20"/>
  <c r="R994" i="20"/>
  <c r="Q994" i="20"/>
  <c r="P994" i="20"/>
  <c r="S994" i="20" s="1"/>
  <c r="O994" i="20"/>
  <c r="R993" i="20"/>
  <c r="Q993" i="20"/>
  <c r="P993" i="20"/>
  <c r="S993" i="20" s="1"/>
  <c r="O993" i="20"/>
  <c r="R992" i="20"/>
  <c r="Q992" i="20"/>
  <c r="P992" i="20"/>
  <c r="S992" i="20" s="1"/>
  <c r="O992" i="20"/>
  <c r="R991" i="20"/>
  <c r="Q991" i="20"/>
  <c r="P991" i="20"/>
  <c r="S991" i="20" s="1"/>
  <c r="O991" i="20"/>
  <c r="R990" i="20"/>
  <c r="Q990" i="20"/>
  <c r="P990" i="20"/>
  <c r="S990" i="20" s="1"/>
  <c r="O990" i="20"/>
  <c r="R989" i="20"/>
  <c r="Q989" i="20"/>
  <c r="P989" i="20"/>
  <c r="S989" i="20" s="1"/>
  <c r="O989" i="20"/>
  <c r="R988" i="20"/>
  <c r="Q988" i="20"/>
  <c r="P988" i="20"/>
  <c r="S988" i="20" s="1"/>
  <c r="O988" i="20"/>
  <c r="R987" i="20"/>
  <c r="Q987" i="20"/>
  <c r="P987" i="20"/>
  <c r="S987" i="20" s="1"/>
  <c r="O987" i="20"/>
  <c r="R986" i="20"/>
  <c r="Q986" i="20"/>
  <c r="P986" i="20"/>
  <c r="S986" i="20" s="1"/>
  <c r="O986" i="20"/>
  <c r="R985" i="20"/>
  <c r="Q985" i="20"/>
  <c r="P985" i="20"/>
  <c r="S985" i="20" s="1"/>
  <c r="O985" i="20"/>
  <c r="R984" i="20"/>
  <c r="Q984" i="20"/>
  <c r="P984" i="20"/>
  <c r="S984" i="20" s="1"/>
  <c r="O984" i="20"/>
  <c r="R983" i="20"/>
  <c r="Q983" i="20"/>
  <c r="P983" i="20"/>
  <c r="S983" i="20" s="1"/>
  <c r="O983" i="20"/>
  <c r="R982" i="20"/>
  <c r="Q982" i="20"/>
  <c r="P982" i="20"/>
  <c r="S982" i="20" s="1"/>
  <c r="O982" i="20"/>
  <c r="R981" i="20"/>
  <c r="Q981" i="20"/>
  <c r="P981" i="20"/>
  <c r="S981" i="20" s="1"/>
  <c r="O981" i="20"/>
  <c r="R980" i="20"/>
  <c r="Q980" i="20"/>
  <c r="P980" i="20"/>
  <c r="S980" i="20" s="1"/>
  <c r="O980" i="20"/>
  <c r="R979" i="20"/>
  <c r="Q979" i="20"/>
  <c r="P979" i="20"/>
  <c r="S979" i="20" s="1"/>
  <c r="O979" i="20"/>
  <c r="R978" i="20"/>
  <c r="Q978" i="20"/>
  <c r="P978" i="20"/>
  <c r="S978" i="20" s="1"/>
  <c r="O978" i="20"/>
  <c r="R977" i="20"/>
  <c r="Q977" i="20"/>
  <c r="P977" i="20"/>
  <c r="S977" i="20" s="1"/>
  <c r="O977" i="20"/>
  <c r="R976" i="20"/>
  <c r="Q976" i="20"/>
  <c r="P976" i="20"/>
  <c r="S976" i="20" s="1"/>
  <c r="O976" i="20"/>
  <c r="R975" i="20"/>
  <c r="Q975" i="20"/>
  <c r="P975" i="20"/>
  <c r="S975" i="20" s="1"/>
  <c r="O975" i="20"/>
  <c r="R974" i="20"/>
  <c r="Q974" i="20"/>
  <c r="P974" i="20"/>
  <c r="S974" i="20" s="1"/>
  <c r="O974" i="20"/>
  <c r="R973" i="20"/>
  <c r="Q973" i="20"/>
  <c r="P973" i="20"/>
  <c r="S973" i="20" s="1"/>
  <c r="O973" i="20"/>
  <c r="R972" i="20"/>
  <c r="Q972" i="20"/>
  <c r="P972" i="20"/>
  <c r="S972" i="20" s="1"/>
  <c r="O972" i="20"/>
  <c r="R971" i="20"/>
  <c r="Q971" i="20"/>
  <c r="P971" i="20"/>
  <c r="S971" i="20" s="1"/>
  <c r="O971" i="20"/>
  <c r="R970" i="20"/>
  <c r="Q970" i="20"/>
  <c r="P970" i="20"/>
  <c r="S970" i="20" s="1"/>
  <c r="O970" i="20"/>
  <c r="R969" i="20"/>
  <c r="Q969" i="20"/>
  <c r="P969" i="20"/>
  <c r="S969" i="20" s="1"/>
  <c r="O969" i="20"/>
  <c r="R968" i="20"/>
  <c r="Q968" i="20"/>
  <c r="P968" i="20"/>
  <c r="S968" i="20" s="1"/>
  <c r="O968" i="20"/>
  <c r="R967" i="20"/>
  <c r="Q967" i="20"/>
  <c r="P967" i="20"/>
  <c r="S967" i="20" s="1"/>
  <c r="O967" i="20"/>
  <c r="R966" i="20"/>
  <c r="Q966" i="20"/>
  <c r="P966" i="20"/>
  <c r="S966" i="20" s="1"/>
  <c r="O966" i="20"/>
  <c r="R965" i="20"/>
  <c r="Q965" i="20"/>
  <c r="P965" i="20"/>
  <c r="S965" i="20" s="1"/>
  <c r="O965" i="20"/>
  <c r="R964" i="20"/>
  <c r="Q964" i="20"/>
  <c r="P964" i="20"/>
  <c r="S964" i="20" s="1"/>
  <c r="O964" i="20"/>
  <c r="R963" i="20"/>
  <c r="Q963" i="20"/>
  <c r="P963" i="20"/>
  <c r="S963" i="20" s="1"/>
  <c r="O963" i="20"/>
  <c r="R962" i="20"/>
  <c r="Q962" i="20"/>
  <c r="P962" i="20"/>
  <c r="S962" i="20" s="1"/>
  <c r="O962" i="20"/>
  <c r="R961" i="20"/>
  <c r="Q961" i="20"/>
  <c r="P961" i="20"/>
  <c r="S961" i="20" s="1"/>
  <c r="O961" i="20"/>
  <c r="R960" i="20"/>
  <c r="Q960" i="20"/>
  <c r="P960" i="20"/>
  <c r="S960" i="20" s="1"/>
  <c r="O960" i="20"/>
  <c r="R959" i="20"/>
  <c r="Q959" i="20"/>
  <c r="P959" i="20"/>
  <c r="S959" i="20" s="1"/>
  <c r="O959" i="20"/>
  <c r="R958" i="20"/>
  <c r="Q958" i="20"/>
  <c r="P958" i="20"/>
  <c r="S958" i="20" s="1"/>
  <c r="O958" i="20"/>
  <c r="R957" i="20"/>
  <c r="Q957" i="20"/>
  <c r="P957" i="20"/>
  <c r="S957" i="20" s="1"/>
  <c r="O957" i="20"/>
  <c r="R956" i="20"/>
  <c r="Q956" i="20"/>
  <c r="P956" i="20"/>
  <c r="S956" i="20" s="1"/>
  <c r="O956" i="20"/>
  <c r="R955" i="20"/>
  <c r="Q955" i="20"/>
  <c r="P955" i="20"/>
  <c r="S955" i="20" s="1"/>
  <c r="O955" i="20"/>
  <c r="R954" i="20"/>
  <c r="Q954" i="20"/>
  <c r="P954" i="20"/>
  <c r="S954" i="20" s="1"/>
  <c r="O954" i="20"/>
  <c r="R953" i="20"/>
  <c r="Q953" i="20"/>
  <c r="P953" i="20"/>
  <c r="S953" i="20" s="1"/>
  <c r="O953" i="20"/>
  <c r="R952" i="20"/>
  <c r="Q952" i="20"/>
  <c r="P952" i="20"/>
  <c r="S952" i="20" s="1"/>
  <c r="O952" i="20"/>
  <c r="R951" i="20"/>
  <c r="Q951" i="20"/>
  <c r="P951" i="20"/>
  <c r="S951" i="20" s="1"/>
  <c r="O951" i="20"/>
  <c r="R950" i="20"/>
  <c r="Q950" i="20"/>
  <c r="P950" i="20"/>
  <c r="S950" i="20" s="1"/>
  <c r="O950" i="20"/>
  <c r="R949" i="20"/>
  <c r="Q949" i="20"/>
  <c r="P949" i="20"/>
  <c r="S949" i="20" s="1"/>
  <c r="O949" i="20"/>
  <c r="R948" i="20"/>
  <c r="Q948" i="20"/>
  <c r="P948" i="20"/>
  <c r="S948" i="20" s="1"/>
  <c r="O948" i="20"/>
  <c r="R947" i="20"/>
  <c r="Q947" i="20"/>
  <c r="P947" i="20"/>
  <c r="S947" i="20" s="1"/>
  <c r="O947" i="20"/>
  <c r="R946" i="20"/>
  <c r="Q946" i="20"/>
  <c r="P946" i="20"/>
  <c r="S946" i="20" s="1"/>
  <c r="O946" i="20"/>
  <c r="R945" i="20"/>
  <c r="Q945" i="20"/>
  <c r="P945" i="20"/>
  <c r="S945" i="20" s="1"/>
  <c r="O945" i="20"/>
  <c r="R944" i="20"/>
  <c r="Q944" i="20"/>
  <c r="P944" i="20"/>
  <c r="S944" i="20" s="1"/>
  <c r="O944" i="20"/>
  <c r="R943" i="20"/>
  <c r="Q943" i="20"/>
  <c r="P943" i="20"/>
  <c r="S943" i="20" s="1"/>
  <c r="O943" i="20"/>
  <c r="R942" i="20"/>
  <c r="Q942" i="20"/>
  <c r="P942" i="20"/>
  <c r="S942" i="20" s="1"/>
  <c r="O942" i="20"/>
  <c r="R941" i="20"/>
  <c r="Q941" i="20"/>
  <c r="P941" i="20"/>
  <c r="S941" i="20" s="1"/>
  <c r="O941" i="20"/>
  <c r="R940" i="20"/>
  <c r="Q940" i="20"/>
  <c r="P940" i="20"/>
  <c r="S940" i="20" s="1"/>
  <c r="O940" i="20"/>
  <c r="R939" i="20"/>
  <c r="Q939" i="20"/>
  <c r="P939" i="20"/>
  <c r="S939" i="20" s="1"/>
  <c r="O939" i="20"/>
  <c r="R938" i="20"/>
  <c r="Q938" i="20"/>
  <c r="P938" i="20"/>
  <c r="S938" i="20" s="1"/>
  <c r="O938" i="20"/>
  <c r="R937" i="20"/>
  <c r="Q937" i="20"/>
  <c r="P937" i="20"/>
  <c r="S937" i="20" s="1"/>
  <c r="O937" i="20"/>
  <c r="R936" i="20"/>
  <c r="Q936" i="20"/>
  <c r="P936" i="20"/>
  <c r="S936" i="20" s="1"/>
  <c r="O936" i="20"/>
  <c r="R935" i="20"/>
  <c r="Q935" i="20"/>
  <c r="P935" i="20"/>
  <c r="S935" i="20" s="1"/>
  <c r="O935" i="20"/>
  <c r="R934" i="20"/>
  <c r="Q934" i="20"/>
  <c r="P934" i="20"/>
  <c r="S934" i="20" s="1"/>
  <c r="O934" i="20"/>
  <c r="R933" i="20"/>
  <c r="Q933" i="20"/>
  <c r="P933" i="20"/>
  <c r="S933" i="20" s="1"/>
  <c r="O933" i="20"/>
  <c r="R932" i="20"/>
  <c r="Q932" i="20"/>
  <c r="P932" i="20"/>
  <c r="S932" i="20" s="1"/>
  <c r="O932" i="20"/>
  <c r="R931" i="20"/>
  <c r="Q931" i="20"/>
  <c r="P931" i="20"/>
  <c r="S931" i="20" s="1"/>
  <c r="O931" i="20"/>
  <c r="R930" i="20"/>
  <c r="Q930" i="20"/>
  <c r="P930" i="20"/>
  <c r="S930" i="20" s="1"/>
  <c r="O930" i="20"/>
  <c r="R929" i="20"/>
  <c r="Q929" i="20"/>
  <c r="P929" i="20"/>
  <c r="S929" i="20" s="1"/>
  <c r="O929" i="20"/>
  <c r="R928" i="20"/>
  <c r="Q928" i="20"/>
  <c r="P928" i="20"/>
  <c r="S928" i="20" s="1"/>
  <c r="O928" i="20"/>
  <c r="R927" i="20"/>
  <c r="Q927" i="20"/>
  <c r="P927" i="20"/>
  <c r="S927" i="20" s="1"/>
  <c r="O927" i="20"/>
  <c r="R926" i="20"/>
  <c r="Q926" i="20"/>
  <c r="P926" i="20"/>
  <c r="S926" i="20" s="1"/>
  <c r="O926" i="20"/>
  <c r="R925" i="20"/>
  <c r="Q925" i="20"/>
  <c r="P925" i="20"/>
  <c r="S925" i="20" s="1"/>
  <c r="O925" i="20"/>
  <c r="R924" i="20"/>
  <c r="Q924" i="20"/>
  <c r="P924" i="20"/>
  <c r="S924" i="20" s="1"/>
  <c r="O924" i="20"/>
  <c r="R923" i="20"/>
  <c r="Q923" i="20"/>
  <c r="P923" i="20"/>
  <c r="S923" i="20" s="1"/>
  <c r="O923" i="20"/>
  <c r="R922" i="20"/>
  <c r="Q922" i="20"/>
  <c r="P922" i="20"/>
  <c r="S922" i="20" s="1"/>
  <c r="O922" i="20"/>
  <c r="R921" i="20"/>
  <c r="Q921" i="20"/>
  <c r="P921" i="20"/>
  <c r="S921" i="20" s="1"/>
  <c r="O921" i="20"/>
  <c r="R920" i="20"/>
  <c r="Q920" i="20"/>
  <c r="P920" i="20"/>
  <c r="S920" i="20" s="1"/>
  <c r="O920" i="20"/>
  <c r="R919" i="20"/>
  <c r="Q919" i="20"/>
  <c r="P919" i="20"/>
  <c r="S919" i="20" s="1"/>
  <c r="O919" i="20"/>
  <c r="R918" i="20"/>
  <c r="Q918" i="20"/>
  <c r="P918" i="20"/>
  <c r="S918" i="20" s="1"/>
  <c r="O918" i="20"/>
  <c r="R917" i="20"/>
  <c r="Q917" i="20"/>
  <c r="P917" i="20"/>
  <c r="S917" i="20" s="1"/>
  <c r="O917" i="20"/>
  <c r="R916" i="20"/>
  <c r="Q916" i="20"/>
  <c r="P916" i="20"/>
  <c r="S916" i="20" s="1"/>
  <c r="O916" i="20"/>
  <c r="R915" i="20"/>
  <c r="Q915" i="20"/>
  <c r="P915" i="20"/>
  <c r="S915" i="20" s="1"/>
  <c r="O915" i="20"/>
  <c r="R914" i="20"/>
  <c r="Q914" i="20"/>
  <c r="P914" i="20"/>
  <c r="S914" i="20" s="1"/>
  <c r="O914" i="20"/>
  <c r="R913" i="20"/>
  <c r="Q913" i="20"/>
  <c r="P913" i="20"/>
  <c r="S913" i="20" s="1"/>
  <c r="O913" i="20"/>
  <c r="R912" i="20"/>
  <c r="Q912" i="20"/>
  <c r="P912" i="20"/>
  <c r="S912" i="20" s="1"/>
  <c r="O912" i="20"/>
  <c r="R911" i="20"/>
  <c r="Q911" i="20"/>
  <c r="P911" i="20"/>
  <c r="S911" i="20" s="1"/>
  <c r="O911" i="20"/>
  <c r="R910" i="20"/>
  <c r="Q910" i="20"/>
  <c r="P910" i="20"/>
  <c r="S910" i="20" s="1"/>
  <c r="O910" i="20"/>
  <c r="R909" i="20"/>
  <c r="Q909" i="20"/>
  <c r="P909" i="20"/>
  <c r="S909" i="20" s="1"/>
  <c r="O909" i="20"/>
  <c r="R908" i="20"/>
  <c r="Q908" i="20"/>
  <c r="P908" i="20"/>
  <c r="S908" i="20" s="1"/>
  <c r="O908" i="20"/>
  <c r="R907" i="20"/>
  <c r="Q907" i="20"/>
  <c r="P907" i="20"/>
  <c r="S907" i="20" s="1"/>
  <c r="O907" i="20"/>
  <c r="R906" i="20"/>
  <c r="Q906" i="20"/>
  <c r="P906" i="20"/>
  <c r="S906" i="20" s="1"/>
  <c r="O906" i="20"/>
  <c r="R905" i="20"/>
  <c r="Q905" i="20"/>
  <c r="P905" i="20"/>
  <c r="S905" i="20" s="1"/>
  <c r="O905" i="20"/>
  <c r="R904" i="20"/>
  <c r="Q904" i="20"/>
  <c r="P904" i="20"/>
  <c r="S904" i="20" s="1"/>
  <c r="O904" i="20"/>
  <c r="R903" i="20"/>
  <c r="Q903" i="20"/>
  <c r="P903" i="20"/>
  <c r="S903" i="20" s="1"/>
  <c r="O903" i="20"/>
  <c r="R902" i="20"/>
  <c r="Q902" i="20"/>
  <c r="P902" i="20"/>
  <c r="S902" i="20" s="1"/>
  <c r="O902" i="20"/>
  <c r="R901" i="20"/>
  <c r="Q901" i="20"/>
  <c r="P901" i="20"/>
  <c r="S901" i="20" s="1"/>
  <c r="O901" i="20"/>
  <c r="R900" i="20"/>
  <c r="Q900" i="20"/>
  <c r="P900" i="20"/>
  <c r="S900" i="20" s="1"/>
  <c r="O900" i="20"/>
  <c r="R899" i="20"/>
  <c r="Q899" i="20"/>
  <c r="P899" i="20"/>
  <c r="S899" i="20" s="1"/>
  <c r="O899" i="20"/>
  <c r="R898" i="20"/>
  <c r="Q898" i="20"/>
  <c r="P898" i="20"/>
  <c r="S898" i="20" s="1"/>
  <c r="O898" i="20"/>
  <c r="R897" i="20"/>
  <c r="Q897" i="20"/>
  <c r="P897" i="20"/>
  <c r="S897" i="20" s="1"/>
  <c r="O897" i="20"/>
  <c r="R896" i="20"/>
  <c r="Q896" i="20"/>
  <c r="P896" i="20"/>
  <c r="S896" i="20" s="1"/>
  <c r="O896" i="20"/>
  <c r="R895" i="20"/>
  <c r="Q895" i="20"/>
  <c r="P895" i="20"/>
  <c r="S895" i="20" s="1"/>
  <c r="O895" i="20"/>
  <c r="R894" i="20"/>
  <c r="Q894" i="20"/>
  <c r="P894" i="20"/>
  <c r="S894" i="20" s="1"/>
  <c r="O894" i="20"/>
  <c r="R893" i="20"/>
  <c r="Q893" i="20"/>
  <c r="P893" i="20"/>
  <c r="S893" i="20" s="1"/>
  <c r="O893" i="20"/>
  <c r="R892" i="20"/>
  <c r="Q892" i="20"/>
  <c r="P892" i="20"/>
  <c r="S892" i="20" s="1"/>
  <c r="O892" i="20"/>
  <c r="R891" i="20"/>
  <c r="Q891" i="20"/>
  <c r="P891" i="20"/>
  <c r="S891" i="20" s="1"/>
  <c r="O891" i="20"/>
  <c r="R890" i="20"/>
  <c r="Q890" i="20"/>
  <c r="P890" i="20"/>
  <c r="S890" i="20" s="1"/>
  <c r="O890" i="20"/>
  <c r="R889" i="20"/>
  <c r="Q889" i="20"/>
  <c r="P889" i="20"/>
  <c r="S889" i="20" s="1"/>
  <c r="O889" i="20"/>
  <c r="R888" i="20"/>
  <c r="Q888" i="20"/>
  <c r="P888" i="20"/>
  <c r="S888" i="20" s="1"/>
  <c r="O888" i="20"/>
  <c r="R887" i="20"/>
  <c r="Q887" i="20"/>
  <c r="P887" i="20"/>
  <c r="S887" i="20" s="1"/>
  <c r="O887" i="20"/>
  <c r="R886" i="20"/>
  <c r="Q886" i="20"/>
  <c r="P886" i="20"/>
  <c r="S886" i="20" s="1"/>
  <c r="O886" i="20"/>
  <c r="R885" i="20"/>
  <c r="Q885" i="20"/>
  <c r="P885" i="20"/>
  <c r="S885" i="20" s="1"/>
  <c r="O885" i="20"/>
  <c r="R884" i="20"/>
  <c r="Q884" i="20"/>
  <c r="P884" i="20"/>
  <c r="S884" i="20" s="1"/>
  <c r="O884" i="20"/>
  <c r="R883" i="20"/>
  <c r="Q883" i="20"/>
  <c r="P883" i="20"/>
  <c r="S883" i="20" s="1"/>
  <c r="O883" i="20"/>
  <c r="R882" i="20"/>
  <c r="Q882" i="20"/>
  <c r="P882" i="20"/>
  <c r="S882" i="20" s="1"/>
  <c r="O882" i="20"/>
  <c r="R881" i="20"/>
  <c r="Q881" i="20"/>
  <c r="P881" i="20"/>
  <c r="S881" i="20" s="1"/>
  <c r="O881" i="20"/>
  <c r="R880" i="20"/>
  <c r="Q880" i="20"/>
  <c r="P880" i="20"/>
  <c r="S880" i="20" s="1"/>
  <c r="O880" i="20"/>
  <c r="R879" i="20"/>
  <c r="Q879" i="20"/>
  <c r="P879" i="20"/>
  <c r="S879" i="20" s="1"/>
  <c r="O879" i="20"/>
  <c r="R878" i="20"/>
  <c r="Q878" i="20"/>
  <c r="P878" i="20"/>
  <c r="S878" i="20" s="1"/>
  <c r="O878" i="20"/>
  <c r="R877" i="20"/>
  <c r="Q877" i="20"/>
  <c r="P877" i="20"/>
  <c r="S877" i="20" s="1"/>
  <c r="O877" i="20"/>
  <c r="R876" i="20"/>
  <c r="Q876" i="20"/>
  <c r="P876" i="20"/>
  <c r="S876" i="20" s="1"/>
  <c r="O876" i="20"/>
  <c r="R875" i="20"/>
  <c r="Q875" i="20"/>
  <c r="P875" i="20"/>
  <c r="S875" i="20" s="1"/>
  <c r="O875" i="20"/>
  <c r="R874" i="20"/>
  <c r="Q874" i="20"/>
  <c r="P874" i="20"/>
  <c r="S874" i="20" s="1"/>
  <c r="O874" i="20"/>
  <c r="R873" i="20"/>
  <c r="Q873" i="20"/>
  <c r="P873" i="20"/>
  <c r="S873" i="20" s="1"/>
  <c r="O873" i="20"/>
  <c r="R872" i="20"/>
  <c r="Q872" i="20"/>
  <c r="P872" i="20"/>
  <c r="S872" i="20" s="1"/>
  <c r="O872" i="20"/>
  <c r="R871" i="20"/>
  <c r="Q871" i="20"/>
  <c r="P871" i="20"/>
  <c r="S871" i="20" s="1"/>
  <c r="O871" i="20"/>
  <c r="R870" i="20"/>
  <c r="Q870" i="20"/>
  <c r="P870" i="20"/>
  <c r="S870" i="20" s="1"/>
  <c r="O870" i="20"/>
  <c r="R869" i="20"/>
  <c r="Q869" i="20"/>
  <c r="P869" i="20"/>
  <c r="S869" i="20" s="1"/>
  <c r="O869" i="20"/>
  <c r="R868" i="20"/>
  <c r="Q868" i="20"/>
  <c r="P868" i="20"/>
  <c r="S868" i="20" s="1"/>
  <c r="O868" i="20"/>
  <c r="R867" i="20"/>
  <c r="Q867" i="20"/>
  <c r="P867" i="20"/>
  <c r="S867" i="20" s="1"/>
  <c r="O867" i="20"/>
  <c r="R866" i="20"/>
  <c r="Q866" i="20"/>
  <c r="P866" i="20"/>
  <c r="S866" i="20" s="1"/>
  <c r="O866" i="20"/>
  <c r="R865" i="20"/>
  <c r="Q865" i="20"/>
  <c r="P865" i="20"/>
  <c r="S865" i="20" s="1"/>
  <c r="O865" i="20"/>
  <c r="R864" i="20"/>
  <c r="Q864" i="20"/>
  <c r="P864" i="20"/>
  <c r="S864" i="20" s="1"/>
  <c r="O864" i="20"/>
  <c r="R863" i="20"/>
  <c r="Q863" i="20"/>
  <c r="P863" i="20"/>
  <c r="S863" i="20" s="1"/>
  <c r="O863" i="20"/>
  <c r="R862" i="20"/>
  <c r="Q862" i="20"/>
  <c r="P862" i="20"/>
  <c r="S862" i="20" s="1"/>
  <c r="O862" i="20"/>
  <c r="R861" i="20"/>
  <c r="Q861" i="20"/>
  <c r="P861" i="20"/>
  <c r="S861" i="20" s="1"/>
  <c r="O861" i="20"/>
  <c r="R860" i="20"/>
  <c r="Q860" i="20"/>
  <c r="P860" i="20"/>
  <c r="S860" i="20" s="1"/>
  <c r="O860" i="20"/>
  <c r="R859" i="20"/>
  <c r="Q859" i="20"/>
  <c r="P859" i="20"/>
  <c r="S859" i="20" s="1"/>
  <c r="O859" i="20"/>
  <c r="R858" i="20"/>
  <c r="Q858" i="20"/>
  <c r="P858" i="20"/>
  <c r="S858" i="20" s="1"/>
  <c r="O858" i="20"/>
  <c r="R857" i="20"/>
  <c r="Q857" i="20"/>
  <c r="P857" i="20"/>
  <c r="S857" i="20" s="1"/>
  <c r="O857" i="20"/>
  <c r="R856" i="20"/>
  <c r="Q856" i="20"/>
  <c r="P856" i="20"/>
  <c r="S856" i="20" s="1"/>
  <c r="O856" i="20"/>
  <c r="R855" i="20"/>
  <c r="Q855" i="20"/>
  <c r="P855" i="20"/>
  <c r="S855" i="20" s="1"/>
  <c r="O855" i="20"/>
  <c r="R854" i="20"/>
  <c r="Q854" i="20"/>
  <c r="P854" i="20"/>
  <c r="S854" i="20" s="1"/>
  <c r="O854" i="20"/>
  <c r="R853" i="20"/>
  <c r="Q853" i="20"/>
  <c r="P853" i="20"/>
  <c r="S853" i="20" s="1"/>
  <c r="O853" i="20"/>
  <c r="R852" i="20"/>
  <c r="Q852" i="20"/>
  <c r="P852" i="20"/>
  <c r="S852" i="20" s="1"/>
  <c r="O852" i="20"/>
  <c r="R851" i="20"/>
  <c r="Q851" i="20"/>
  <c r="P851" i="20"/>
  <c r="S851" i="20" s="1"/>
  <c r="O851" i="20"/>
  <c r="R850" i="20"/>
  <c r="Q850" i="20"/>
  <c r="P850" i="20"/>
  <c r="S850" i="20" s="1"/>
  <c r="O850" i="20"/>
  <c r="R849" i="20"/>
  <c r="Q849" i="20"/>
  <c r="P849" i="20"/>
  <c r="S849" i="20" s="1"/>
  <c r="O849" i="20"/>
  <c r="R848" i="20"/>
  <c r="Q848" i="20"/>
  <c r="P848" i="20"/>
  <c r="S848" i="20" s="1"/>
  <c r="O848" i="20"/>
  <c r="R847" i="20"/>
  <c r="Q847" i="20"/>
  <c r="P847" i="20"/>
  <c r="S847" i="20" s="1"/>
  <c r="O847" i="20"/>
  <c r="R846" i="20"/>
  <c r="Q846" i="20"/>
  <c r="P846" i="20"/>
  <c r="S846" i="20" s="1"/>
  <c r="O846" i="20"/>
  <c r="R845" i="20"/>
  <c r="Q845" i="20"/>
  <c r="P845" i="20"/>
  <c r="S845" i="20" s="1"/>
  <c r="O845" i="20"/>
  <c r="R844" i="20"/>
  <c r="Q844" i="20"/>
  <c r="P844" i="20"/>
  <c r="S844" i="20" s="1"/>
  <c r="O844" i="20"/>
  <c r="R843" i="20"/>
  <c r="Q843" i="20"/>
  <c r="P843" i="20"/>
  <c r="S843" i="20" s="1"/>
  <c r="O843" i="20"/>
  <c r="R842" i="20"/>
  <c r="Q842" i="20"/>
  <c r="P842" i="20"/>
  <c r="S842" i="20" s="1"/>
  <c r="O842" i="20"/>
  <c r="R841" i="20"/>
  <c r="Q841" i="20"/>
  <c r="P841" i="20"/>
  <c r="S841" i="20" s="1"/>
  <c r="O841" i="20"/>
  <c r="R840" i="20"/>
  <c r="Q840" i="20"/>
  <c r="P840" i="20"/>
  <c r="S840" i="20" s="1"/>
  <c r="O840" i="20"/>
  <c r="R839" i="20"/>
  <c r="Q839" i="20"/>
  <c r="P839" i="20"/>
  <c r="S839" i="20" s="1"/>
  <c r="O839" i="20"/>
  <c r="R838" i="20"/>
  <c r="Q838" i="20"/>
  <c r="P838" i="20"/>
  <c r="S838" i="20" s="1"/>
  <c r="O838" i="20"/>
  <c r="R837" i="20"/>
  <c r="Q837" i="20"/>
  <c r="P837" i="20"/>
  <c r="S837" i="20" s="1"/>
  <c r="O837" i="20"/>
  <c r="R836" i="20"/>
  <c r="Q836" i="20"/>
  <c r="P836" i="20"/>
  <c r="S836" i="20" s="1"/>
  <c r="O836" i="20"/>
  <c r="R835" i="20"/>
  <c r="Q835" i="20"/>
  <c r="P835" i="20"/>
  <c r="S835" i="20" s="1"/>
  <c r="O835" i="20"/>
  <c r="R834" i="20"/>
  <c r="Q834" i="20"/>
  <c r="P834" i="20"/>
  <c r="S834" i="20" s="1"/>
  <c r="O834" i="20"/>
  <c r="R833" i="20"/>
  <c r="Q833" i="20"/>
  <c r="P833" i="20"/>
  <c r="S833" i="20" s="1"/>
  <c r="O833" i="20"/>
  <c r="R832" i="20"/>
  <c r="Q832" i="20"/>
  <c r="P832" i="20"/>
  <c r="S832" i="20" s="1"/>
  <c r="O832" i="20"/>
  <c r="R831" i="20"/>
  <c r="Q831" i="20"/>
  <c r="P831" i="20"/>
  <c r="S831" i="20" s="1"/>
  <c r="O831" i="20"/>
  <c r="R830" i="20"/>
  <c r="Q830" i="20"/>
  <c r="P830" i="20"/>
  <c r="S830" i="20" s="1"/>
  <c r="O830" i="20"/>
  <c r="R829" i="20"/>
  <c r="Q829" i="20"/>
  <c r="P829" i="20"/>
  <c r="S829" i="20" s="1"/>
  <c r="O829" i="20"/>
  <c r="R828" i="20"/>
  <c r="Q828" i="20"/>
  <c r="P828" i="20"/>
  <c r="S828" i="20" s="1"/>
  <c r="O828" i="20"/>
  <c r="R827" i="20"/>
  <c r="Q827" i="20"/>
  <c r="P827" i="20"/>
  <c r="S827" i="20" s="1"/>
  <c r="O827" i="20"/>
  <c r="R826" i="20"/>
  <c r="Q826" i="20"/>
  <c r="P826" i="20"/>
  <c r="S826" i="20" s="1"/>
  <c r="O826" i="20"/>
  <c r="R825" i="20"/>
  <c r="Q825" i="20"/>
  <c r="P825" i="20"/>
  <c r="S825" i="20" s="1"/>
  <c r="O825" i="20"/>
  <c r="R824" i="20"/>
  <c r="Q824" i="20"/>
  <c r="P824" i="20"/>
  <c r="S824" i="20" s="1"/>
  <c r="O824" i="20"/>
  <c r="R823" i="20"/>
  <c r="Q823" i="20"/>
  <c r="P823" i="20"/>
  <c r="S823" i="20" s="1"/>
  <c r="O823" i="20"/>
  <c r="R822" i="20"/>
  <c r="Q822" i="20"/>
  <c r="P822" i="20"/>
  <c r="S822" i="20" s="1"/>
  <c r="O822" i="20"/>
  <c r="R821" i="20"/>
  <c r="Q821" i="20"/>
  <c r="P821" i="20"/>
  <c r="S821" i="20" s="1"/>
  <c r="O821" i="20"/>
  <c r="R820" i="20"/>
  <c r="Q820" i="20"/>
  <c r="P820" i="20"/>
  <c r="S820" i="20" s="1"/>
  <c r="O820" i="20"/>
  <c r="R819" i="20"/>
  <c r="Q819" i="20"/>
  <c r="P819" i="20"/>
  <c r="S819" i="20" s="1"/>
  <c r="O819" i="20"/>
  <c r="R818" i="20"/>
  <c r="Q818" i="20"/>
  <c r="P818" i="20"/>
  <c r="S818" i="20" s="1"/>
  <c r="O818" i="20"/>
  <c r="R817" i="20"/>
  <c r="Q817" i="20"/>
  <c r="P817" i="20"/>
  <c r="S817" i="20" s="1"/>
  <c r="O817" i="20"/>
  <c r="R816" i="20"/>
  <c r="Q816" i="20"/>
  <c r="P816" i="20"/>
  <c r="S816" i="20" s="1"/>
  <c r="O816" i="20"/>
  <c r="R815" i="20"/>
  <c r="Q815" i="20"/>
  <c r="P815" i="20"/>
  <c r="S815" i="20" s="1"/>
  <c r="O815" i="20"/>
  <c r="R814" i="20"/>
  <c r="Q814" i="20"/>
  <c r="P814" i="20"/>
  <c r="S814" i="20" s="1"/>
  <c r="O814" i="20"/>
  <c r="R813" i="20"/>
  <c r="Q813" i="20"/>
  <c r="P813" i="20"/>
  <c r="S813" i="20" s="1"/>
  <c r="O813" i="20"/>
  <c r="R812" i="20"/>
  <c r="Q812" i="20"/>
  <c r="P812" i="20"/>
  <c r="S812" i="20" s="1"/>
  <c r="O812" i="20"/>
  <c r="R811" i="20"/>
  <c r="Q811" i="20"/>
  <c r="P811" i="20"/>
  <c r="S811" i="20" s="1"/>
  <c r="O811" i="20"/>
  <c r="R810" i="20"/>
  <c r="Q810" i="20"/>
  <c r="P810" i="20"/>
  <c r="S810" i="20" s="1"/>
  <c r="O810" i="20"/>
  <c r="R809" i="20"/>
  <c r="Q809" i="20"/>
  <c r="P809" i="20"/>
  <c r="S809" i="20" s="1"/>
  <c r="O809" i="20"/>
  <c r="R808" i="20"/>
  <c r="Q808" i="20"/>
  <c r="P808" i="20"/>
  <c r="S808" i="20" s="1"/>
  <c r="O808" i="20"/>
  <c r="R807" i="20"/>
  <c r="Q807" i="20"/>
  <c r="P807" i="20"/>
  <c r="S807" i="20" s="1"/>
  <c r="O807" i="20"/>
  <c r="R806" i="20"/>
  <c r="Q806" i="20"/>
  <c r="P806" i="20"/>
  <c r="S806" i="20" s="1"/>
  <c r="O806" i="20"/>
  <c r="R805" i="20"/>
  <c r="Q805" i="20"/>
  <c r="P805" i="20"/>
  <c r="S805" i="20" s="1"/>
  <c r="O805" i="20"/>
  <c r="R804" i="20"/>
  <c r="Q804" i="20"/>
  <c r="P804" i="20"/>
  <c r="S804" i="20" s="1"/>
  <c r="O804" i="20"/>
  <c r="R803" i="20"/>
  <c r="Q803" i="20"/>
  <c r="P803" i="20"/>
  <c r="S803" i="20" s="1"/>
  <c r="O803" i="20"/>
  <c r="R802" i="20"/>
  <c r="Q802" i="20"/>
  <c r="P802" i="20"/>
  <c r="S802" i="20" s="1"/>
  <c r="O802" i="20"/>
  <c r="R801" i="20"/>
  <c r="Q801" i="20"/>
  <c r="P801" i="20"/>
  <c r="S801" i="20" s="1"/>
  <c r="O801" i="20"/>
  <c r="R800" i="20"/>
  <c r="Q800" i="20"/>
  <c r="P800" i="20"/>
  <c r="S800" i="20" s="1"/>
  <c r="O800" i="20"/>
  <c r="R799" i="20"/>
  <c r="Q799" i="20"/>
  <c r="P799" i="20"/>
  <c r="S799" i="20" s="1"/>
  <c r="O799" i="20"/>
  <c r="R798" i="20"/>
  <c r="Q798" i="20"/>
  <c r="P798" i="20"/>
  <c r="S798" i="20" s="1"/>
  <c r="O798" i="20"/>
  <c r="R797" i="20"/>
  <c r="Q797" i="20"/>
  <c r="P797" i="20"/>
  <c r="S797" i="20" s="1"/>
  <c r="O797" i="20"/>
  <c r="R796" i="20"/>
  <c r="Q796" i="20"/>
  <c r="P796" i="20"/>
  <c r="S796" i="20" s="1"/>
  <c r="O796" i="20"/>
  <c r="R795" i="20"/>
  <c r="Q795" i="20"/>
  <c r="P795" i="20"/>
  <c r="S795" i="20" s="1"/>
  <c r="O795" i="20"/>
  <c r="R794" i="20"/>
  <c r="Q794" i="20"/>
  <c r="P794" i="20"/>
  <c r="S794" i="20" s="1"/>
  <c r="O794" i="20"/>
  <c r="R793" i="20"/>
  <c r="Q793" i="20"/>
  <c r="P793" i="20"/>
  <c r="S793" i="20" s="1"/>
  <c r="O793" i="20"/>
  <c r="R792" i="20"/>
  <c r="Q792" i="20"/>
  <c r="P792" i="20"/>
  <c r="S792" i="20" s="1"/>
  <c r="O792" i="20"/>
  <c r="R791" i="20"/>
  <c r="Q791" i="20"/>
  <c r="P791" i="20"/>
  <c r="S791" i="20" s="1"/>
  <c r="O791" i="20"/>
  <c r="R790" i="20"/>
  <c r="Q790" i="20"/>
  <c r="P790" i="20"/>
  <c r="S790" i="20" s="1"/>
  <c r="O790" i="20"/>
  <c r="R789" i="20"/>
  <c r="Q789" i="20"/>
  <c r="P789" i="20"/>
  <c r="S789" i="20" s="1"/>
  <c r="O789" i="20"/>
  <c r="R788" i="20"/>
  <c r="Q788" i="20"/>
  <c r="P788" i="20"/>
  <c r="S788" i="20" s="1"/>
  <c r="O788" i="20"/>
  <c r="R787" i="20"/>
  <c r="Q787" i="20"/>
  <c r="P787" i="20"/>
  <c r="S787" i="20" s="1"/>
  <c r="O787" i="20"/>
  <c r="R786" i="20"/>
  <c r="Q786" i="20"/>
  <c r="P786" i="20"/>
  <c r="S786" i="20" s="1"/>
  <c r="O786" i="20"/>
  <c r="R785" i="20"/>
  <c r="Q785" i="20"/>
  <c r="P785" i="20"/>
  <c r="S785" i="20" s="1"/>
  <c r="O785" i="20"/>
  <c r="R784" i="20"/>
  <c r="Q784" i="20"/>
  <c r="P784" i="20"/>
  <c r="S784" i="20" s="1"/>
  <c r="O784" i="20"/>
  <c r="R783" i="20"/>
  <c r="Q783" i="20"/>
  <c r="P783" i="20"/>
  <c r="S783" i="20" s="1"/>
  <c r="O783" i="20"/>
  <c r="R782" i="20"/>
  <c r="Q782" i="20"/>
  <c r="P782" i="20"/>
  <c r="S782" i="20" s="1"/>
  <c r="O782" i="20"/>
  <c r="R781" i="20"/>
  <c r="Q781" i="20"/>
  <c r="P781" i="20"/>
  <c r="S781" i="20" s="1"/>
  <c r="O781" i="20"/>
  <c r="R780" i="20"/>
  <c r="Q780" i="20"/>
  <c r="P780" i="20"/>
  <c r="S780" i="20" s="1"/>
  <c r="O780" i="20"/>
  <c r="R779" i="20"/>
  <c r="Q779" i="20"/>
  <c r="P779" i="20"/>
  <c r="S779" i="20" s="1"/>
  <c r="O779" i="20"/>
  <c r="R778" i="20"/>
  <c r="Q778" i="20"/>
  <c r="P778" i="20"/>
  <c r="S778" i="20" s="1"/>
  <c r="O778" i="20"/>
  <c r="R777" i="20"/>
  <c r="Q777" i="20"/>
  <c r="P777" i="20"/>
  <c r="S777" i="20" s="1"/>
  <c r="O777" i="20"/>
  <c r="R776" i="20"/>
  <c r="Q776" i="20"/>
  <c r="P776" i="20"/>
  <c r="S776" i="20" s="1"/>
  <c r="O776" i="20"/>
  <c r="R775" i="20"/>
  <c r="Q775" i="20"/>
  <c r="P775" i="20"/>
  <c r="S775" i="20" s="1"/>
  <c r="O775" i="20"/>
  <c r="R774" i="20"/>
  <c r="Q774" i="20"/>
  <c r="P774" i="20"/>
  <c r="S774" i="20" s="1"/>
  <c r="O774" i="20"/>
  <c r="R773" i="20"/>
  <c r="Q773" i="20"/>
  <c r="P773" i="20"/>
  <c r="S773" i="20" s="1"/>
  <c r="O773" i="20"/>
  <c r="R772" i="20"/>
  <c r="Q772" i="20"/>
  <c r="P772" i="20"/>
  <c r="S772" i="20" s="1"/>
  <c r="O772" i="20"/>
  <c r="R771" i="20"/>
  <c r="Q771" i="20"/>
  <c r="P771" i="20"/>
  <c r="S771" i="20" s="1"/>
  <c r="O771" i="20"/>
  <c r="R770" i="20"/>
  <c r="Q770" i="20"/>
  <c r="P770" i="20"/>
  <c r="S770" i="20" s="1"/>
  <c r="O770" i="20"/>
  <c r="R769" i="20"/>
  <c r="Q769" i="20"/>
  <c r="P769" i="20"/>
  <c r="S769" i="20" s="1"/>
  <c r="O769" i="20"/>
  <c r="R768" i="20"/>
  <c r="Q768" i="20"/>
  <c r="P768" i="20"/>
  <c r="S768" i="20" s="1"/>
  <c r="O768" i="20"/>
  <c r="R767" i="20"/>
  <c r="Q767" i="20"/>
  <c r="P767" i="20"/>
  <c r="S767" i="20" s="1"/>
  <c r="O767" i="20"/>
  <c r="R766" i="20"/>
  <c r="Q766" i="20"/>
  <c r="P766" i="20"/>
  <c r="S766" i="20" s="1"/>
  <c r="O766" i="20"/>
  <c r="R765" i="20"/>
  <c r="Q765" i="20"/>
  <c r="P765" i="20"/>
  <c r="S765" i="20" s="1"/>
  <c r="O765" i="20"/>
  <c r="R764" i="20"/>
  <c r="Q764" i="20"/>
  <c r="P764" i="20"/>
  <c r="S764" i="20" s="1"/>
  <c r="O764" i="20"/>
  <c r="R763" i="20"/>
  <c r="Q763" i="20"/>
  <c r="P763" i="20"/>
  <c r="S763" i="20" s="1"/>
  <c r="O763" i="20"/>
  <c r="R762" i="20"/>
  <c r="Q762" i="20"/>
  <c r="P762" i="20"/>
  <c r="S762" i="20" s="1"/>
  <c r="O762" i="20"/>
  <c r="R761" i="20"/>
  <c r="Q761" i="20"/>
  <c r="P761" i="20"/>
  <c r="S761" i="20" s="1"/>
  <c r="O761" i="20"/>
  <c r="R760" i="20"/>
  <c r="Q760" i="20"/>
  <c r="P760" i="20"/>
  <c r="S760" i="20" s="1"/>
  <c r="O760" i="20"/>
  <c r="R759" i="20"/>
  <c r="Q759" i="20"/>
  <c r="P759" i="20"/>
  <c r="S759" i="20" s="1"/>
  <c r="O759" i="20"/>
  <c r="R758" i="20"/>
  <c r="Q758" i="20"/>
  <c r="P758" i="20"/>
  <c r="S758" i="20" s="1"/>
  <c r="O758" i="20"/>
  <c r="R757" i="20"/>
  <c r="Q757" i="20"/>
  <c r="P757" i="20"/>
  <c r="S757" i="20" s="1"/>
  <c r="O757" i="20"/>
  <c r="R756" i="20"/>
  <c r="Q756" i="20"/>
  <c r="P756" i="20"/>
  <c r="S756" i="20" s="1"/>
  <c r="O756" i="20"/>
  <c r="R755" i="20"/>
  <c r="Q755" i="20"/>
  <c r="P755" i="20"/>
  <c r="S755" i="20" s="1"/>
  <c r="O755" i="20"/>
  <c r="R754" i="20"/>
  <c r="Q754" i="20"/>
  <c r="P754" i="20"/>
  <c r="S754" i="20" s="1"/>
  <c r="O754" i="20"/>
  <c r="R753" i="20"/>
  <c r="Q753" i="20"/>
  <c r="P753" i="20"/>
  <c r="S753" i="20" s="1"/>
  <c r="O753" i="20"/>
  <c r="R752" i="20"/>
  <c r="Q752" i="20"/>
  <c r="P752" i="20"/>
  <c r="S752" i="20" s="1"/>
  <c r="O752" i="20"/>
  <c r="R751" i="20"/>
  <c r="Q751" i="20"/>
  <c r="P751" i="20"/>
  <c r="S751" i="20" s="1"/>
  <c r="O751" i="20"/>
  <c r="R750" i="20"/>
  <c r="Q750" i="20"/>
  <c r="P750" i="20"/>
  <c r="S750" i="20" s="1"/>
  <c r="O750" i="20"/>
  <c r="R749" i="20"/>
  <c r="Q749" i="20"/>
  <c r="P749" i="20"/>
  <c r="S749" i="20" s="1"/>
  <c r="O749" i="20"/>
  <c r="R748" i="20"/>
  <c r="Q748" i="20"/>
  <c r="P748" i="20"/>
  <c r="S748" i="20" s="1"/>
  <c r="O748" i="20"/>
  <c r="R747" i="20"/>
  <c r="Q747" i="20"/>
  <c r="P747" i="20"/>
  <c r="S747" i="20" s="1"/>
  <c r="O747" i="20"/>
  <c r="R746" i="20"/>
  <c r="Q746" i="20"/>
  <c r="P746" i="20"/>
  <c r="S746" i="20" s="1"/>
  <c r="O746" i="20"/>
  <c r="R745" i="20"/>
  <c r="Q745" i="20"/>
  <c r="P745" i="20"/>
  <c r="S745" i="20" s="1"/>
  <c r="O745" i="20"/>
  <c r="R744" i="20"/>
  <c r="Q744" i="20"/>
  <c r="P744" i="20"/>
  <c r="S744" i="20" s="1"/>
  <c r="O744" i="20"/>
  <c r="R743" i="20"/>
  <c r="Q743" i="20"/>
  <c r="P743" i="20"/>
  <c r="S743" i="20" s="1"/>
  <c r="O743" i="20"/>
  <c r="R742" i="20"/>
  <c r="Q742" i="20"/>
  <c r="P742" i="20"/>
  <c r="S742" i="20" s="1"/>
  <c r="O742" i="20"/>
  <c r="R741" i="20"/>
  <c r="Q741" i="20"/>
  <c r="P741" i="20"/>
  <c r="S741" i="20" s="1"/>
  <c r="O741" i="20"/>
  <c r="R740" i="20"/>
  <c r="Q740" i="20"/>
  <c r="P740" i="20"/>
  <c r="S740" i="20" s="1"/>
  <c r="O740" i="20"/>
  <c r="R739" i="20"/>
  <c r="Q739" i="20"/>
  <c r="P739" i="20"/>
  <c r="S739" i="20" s="1"/>
  <c r="O739" i="20"/>
  <c r="R738" i="20"/>
  <c r="Q738" i="20"/>
  <c r="P738" i="20"/>
  <c r="S738" i="20" s="1"/>
  <c r="O738" i="20"/>
  <c r="R737" i="20"/>
  <c r="Q737" i="20"/>
  <c r="P737" i="20"/>
  <c r="S737" i="20" s="1"/>
  <c r="O737" i="20"/>
  <c r="R736" i="20"/>
  <c r="Q736" i="20"/>
  <c r="P736" i="20"/>
  <c r="S736" i="20" s="1"/>
  <c r="O736" i="20"/>
  <c r="R735" i="20"/>
  <c r="Q735" i="20"/>
  <c r="P735" i="20"/>
  <c r="S735" i="20" s="1"/>
  <c r="O735" i="20"/>
  <c r="R734" i="20"/>
  <c r="Q734" i="20"/>
  <c r="P734" i="20"/>
  <c r="S734" i="20" s="1"/>
  <c r="O734" i="20"/>
  <c r="R733" i="20"/>
  <c r="Q733" i="20"/>
  <c r="P733" i="20"/>
  <c r="S733" i="20" s="1"/>
  <c r="O733" i="20"/>
  <c r="R732" i="20"/>
  <c r="Q732" i="20"/>
  <c r="P732" i="20"/>
  <c r="S732" i="20" s="1"/>
  <c r="O732" i="20"/>
  <c r="R731" i="20"/>
  <c r="Q731" i="20"/>
  <c r="P731" i="20"/>
  <c r="S731" i="20" s="1"/>
  <c r="O731" i="20"/>
  <c r="R730" i="20"/>
  <c r="Q730" i="20"/>
  <c r="P730" i="20"/>
  <c r="S730" i="20" s="1"/>
  <c r="O730" i="20"/>
  <c r="R729" i="20"/>
  <c r="Q729" i="20"/>
  <c r="P729" i="20"/>
  <c r="S729" i="20" s="1"/>
  <c r="O729" i="20"/>
  <c r="R728" i="20"/>
  <c r="Q728" i="20"/>
  <c r="P728" i="20"/>
  <c r="S728" i="20" s="1"/>
  <c r="O728" i="20"/>
  <c r="R727" i="20"/>
  <c r="Q727" i="20"/>
  <c r="P727" i="20"/>
  <c r="S727" i="20" s="1"/>
  <c r="O727" i="20"/>
  <c r="R726" i="20"/>
  <c r="Q726" i="20"/>
  <c r="P726" i="20"/>
  <c r="S726" i="20" s="1"/>
  <c r="O726" i="20"/>
  <c r="R725" i="20"/>
  <c r="Q725" i="20"/>
  <c r="P725" i="20"/>
  <c r="S725" i="20" s="1"/>
  <c r="O725" i="20"/>
  <c r="R724" i="20"/>
  <c r="Q724" i="20"/>
  <c r="P724" i="20"/>
  <c r="S724" i="20" s="1"/>
  <c r="O724" i="20"/>
  <c r="R723" i="20"/>
  <c r="Q723" i="20"/>
  <c r="P723" i="20"/>
  <c r="S723" i="20" s="1"/>
  <c r="O723" i="20"/>
  <c r="R722" i="20"/>
  <c r="Q722" i="20"/>
  <c r="P722" i="20"/>
  <c r="S722" i="20" s="1"/>
  <c r="O722" i="20"/>
  <c r="R721" i="20"/>
  <c r="Q721" i="20"/>
  <c r="P721" i="20"/>
  <c r="S721" i="20" s="1"/>
  <c r="O721" i="20"/>
  <c r="R720" i="20"/>
  <c r="Q720" i="20"/>
  <c r="P720" i="20"/>
  <c r="S720" i="20" s="1"/>
  <c r="O720" i="20"/>
  <c r="R719" i="20"/>
  <c r="Q719" i="20"/>
  <c r="P719" i="20"/>
  <c r="S719" i="20" s="1"/>
  <c r="O719" i="20"/>
  <c r="R718" i="20"/>
  <c r="Q718" i="20"/>
  <c r="P718" i="20"/>
  <c r="S718" i="20" s="1"/>
  <c r="O718" i="20"/>
  <c r="R717" i="20"/>
  <c r="Q717" i="20"/>
  <c r="P717" i="20"/>
  <c r="S717" i="20" s="1"/>
  <c r="O717" i="20"/>
  <c r="R716" i="20"/>
  <c r="Q716" i="20"/>
  <c r="P716" i="20"/>
  <c r="S716" i="20" s="1"/>
  <c r="O716" i="20"/>
  <c r="R715" i="20"/>
  <c r="Q715" i="20"/>
  <c r="P715" i="20"/>
  <c r="S715" i="20" s="1"/>
  <c r="O715" i="20"/>
  <c r="R714" i="20"/>
  <c r="Q714" i="20"/>
  <c r="P714" i="20"/>
  <c r="S714" i="20" s="1"/>
  <c r="O714" i="20"/>
  <c r="R713" i="20"/>
  <c r="Q713" i="20"/>
  <c r="P713" i="20"/>
  <c r="S713" i="20" s="1"/>
  <c r="O713" i="20"/>
  <c r="R712" i="20"/>
  <c r="Q712" i="20"/>
  <c r="P712" i="20"/>
  <c r="S712" i="20" s="1"/>
  <c r="O712" i="20"/>
  <c r="R711" i="20"/>
  <c r="Q711" i="20"/>
  <c r="P711" i="20"/>
  <c r="S711" i="20" s="1"/>
  <c r="O711" i="20"/>
  <c r="R710" i="20"/>
  <c r="Q710" i="20"/>
  <c r="P710" i="20"/>
  <c r="S710" i="20" s="1"/>
  <c r="O710" i="20"/>
  <c r="R709" i="20"/>
  <c r="Q709" i="20"/>
  <c r="P709" i="20"/>
  <c r="S709" i="20" s="1"/>
  <c r="O709" i="20"/>
  <c r="R708" i="20"/>
  <c r="Q708" i="20"/>
  <c r="P708" i="20"/>
  <c r="S708" i="20" s="1"/>
  <c r="O708" i="20"/>
  <c r="R707" i="20"/>
  <c r="Q707" i="20"/>
  <c r="P707" i="20"/>
  <c r="S707" i="20" s="1"/>
  <c r="O707" i="20"/>
  <c r="R706" i="20"/>
  <c r="Q706" i="20"/>
  <c r="P706" i="20"/>
  <c r="S706" i="20" s="1"/>
  <c r="O706" i="20"/>
  <c r="R705" i="20"/>
  <c r="Q705" i="20"/>
  <c r="P705" i="20"/>
  <c r="S705" i="20" s="1"/>
  <c r="O705" i="20"/>
  <c r="R704" i="20"/>
  <c r="Q704" i="20"/>
  <c r="P704" i="20"/>
  <c r="S704" i="20" s="1"/>
  <c r="O704" i="20"/>
  <c r="R703" i="20"/>
  <c r="Q703" i="20"/>
  <c r="P703" i="20"/>
  <c r="S703" i="20" s="1"/>
  <c r="O703" i="20"/>
  <c r="R702" i="20"/>
  <c r="Q702" i="20"/>
  <c r="P702" i="20"/>
  <c r="S702" i="20" s="1"/>
  <c r="O702" i="20"/>
  <c r="R701" i="20"/>
  <c r="Q701" i="20"/>
  <c r="P701" i="20"/>
  <c r="S701" i="20" s="1"/>
  <c r="O701" i="20"/>
  <c r="R700" i="20"/>
  <c r="Q700" i="20"/>
  <c r="P700" i="20"/>
  <c r="S700" i="20" s="1"/>
  <c r="O700" i="20"/>
  <c r="R699" i="20"/>
  <c r="Q699" i="20"/>
  <c r="P699" i="20"/>
  <c r="S699" i="20" s="1"/>
  <c r="O699" i="20"/>
  <c r="R698" i="20"/>
  <c r="Q698" i="20"/>
  <c r="P698" i="20"/>
  <c r="S698" i="20" s="1"/>
  <c r="O698" i="20"/>
  <c r="R697" i="20"/>
  <c r="Q697" i="20"/>
  <c r="P697" i="20"/>
  <c r="S697" i="20" s="1"/>
  <c r="O697" i="20"/>
  <c r="R696" i="20"/>
  <c r="Q696" i="20"/>
  <c r="P696" i="20"/>
  <c r="S696" i="20" s="1"/>
  <c r="O696" i="20"/>
  <c r="R695" i="20"/>
  <c r="Q695" i="20"/>
  <c r="P695" i="20"/>
  <c r="S695" i="20" s="1"/>
  <c r="O695" i="20"/>
  <c r="R694" i="20"/>
  <c r="Q694" i="20"/>
  <c r="P694" i="20"/>
  <c r="S694" i="20" s="1"/>
  <c r="O694" i="20"/>
  <c r="R693" i="20"/>
  <c r="Q693" i="20"/>
  <c r="P693" i="20"/>
  <c r="S693" i="20" s="1"/>
  <c r="O693" i="20"/>
  <c r="R692" i="20"/>
  <c r="Q692" i="20"/>
  <c r="P692" i="20"/>
  <c r="S692" i="20" s="1"/>
  <c r="O692" i="20"/>
  <c r="R691" i="20"/>
  <c r="Q691" i="20"/>
  <c r="P691" i="20"/>
  <c r="S691" i="20" s="1"/>
  <c r="O691" i="20"/>
  <c r="R690" i="20"/>
  <c r="Q690" i="20"/>
  <c r="P690" i="20"/>
  <c r="S690" i="20" s="1"/>
  <c r="O690" i="20"/>
  <c r="R689" i="20"/>
  <c r="Q689" i="20"/>
  <c r="P689" i="20"/>
  <c r="S689" i="20" s="1"/>
  <c r="O689" i="20"/>
  <c r="R688" i="20"/>
  <c r="Q688" i="20"/>
  <c r="P688" i="20"/>
  <c r="S688" i="20" s="1"/>
  <c r="O688" i="20"/>
  <c r="R687" i="20"/>
  <c r="Q687" i="20"/>
  <c r="P687" i="20"/>
  <c r="S687" i="20" s="1"/>
  <c r="O687" i="20"/>
  <c r="R686" i="20"/>
  <c r="Q686" i="20"/>
  <c r="P686" i="20"/>
  <c r="S686" i="20" s="1"/>
  <c r="O686" i="20"/>
  <c r="R685" i="20"/>
  <c r="Q685" i="20"/>
  <c r="P685" i="20"/>
  <c r="S685" i="20" s="1"/>
  <c r="O685" i="20"/>
  <c r="R684" i="20"/>
  <c r="Q684" i="20"/>
  <c r="P684" i="20"/>
  <c r="S684" i="20" s="1"/>
  <c r="O684" i="20"/>
  <c r="R683" i="20"/>
  <c r="Q683" i="20"/>
  <c r="P683" i="20"/>
  <c r="S683" i="20" s="1"/>
  <c r="O683" i="20"/>
  <c r="R682" i="20"/>
  <c r="Q682" i="20"/>
  <c r="P682" i="20"/>
  <c r="S682" i="20" s="1"/>
  <c r="O682" i="20"/>
  <c r="R681" i="20"/>
  <c r="Q681" i="20"/>
  <c r="P681" i="20"/>
  <c r="S681" i="20" s="1"/>
  <c r="O681" i="20"/>
  <c r="R680" i="20"/>
  <c r="Q680" i="20"/>
  <c r="P680" i="20"/>
  <c r="S680" i="20" s="1"/>
  <c r="O680" i="20"/>
  <c r="R679" i="20"/>
  <c r="Q679" i="20"/>
  <c r="P679" i="20"/>
  <c r="S679" i="20" s="1"/>
  <c r="O679" i="20"/>
  <c r="R678" i="20"/>
  <c r="Q678" i="20"/>
  <c r="P678" i="20"/>
  <c r="S678" i="20" s="1"/>
  <c r="O678" i="20"/>
  <c r="R677" i="20"/>
  <c r="Q677" i="20"/>
  <c r="P677" i="20"/>
  <c r="S677" i="20" s="1"/>
  <c r="O677" i="20"/>
  <c r="R676" i="20"/>
  <c r="Q676" i="20"/>
  <c r="P676" i="20"/>
  <c r="S676" i="20" s="1"/>
  <c r="O676" i="20"/>
  <c r="R675" i="20"/>
  <c r="Q675" i="20"/>
  <c r="P675" i="20"/>
  <c r="S675" i="20" s="1"/>
  <c r="O675" i="20"/>
  <c r="R674" i="20"/>
  <c r="Q674" i="20"/>
  <c r="P674" i="20"/>
  <c r="S674" i="20" s="1"/>
  <c r="O674" i="20"/>
  <c r="R673" i="20"/>
  <c r="Q673" i="20"/>
  <c r="P673" i="20"/>
  <c r="S673" i="20" s="1"/>
  <c r="O673" i="20"/>
  <c r="R672" i="20"/>
  <c r="Q672" i="20"/>
  <c r="P672" i="20"/>
  <c r="S672" i="20" s="1"/>
  <c r="O672" i="20"/>
  <c r="R671" i="20"/>
  <c r="Q671" i="20"/>
  <c r="P671" i="20"/>
  <c r="S671" i="20" s="1"/>
  <c r="O671" i="20"/>
  <c r="R670" i="20"/>
  <c r="Q670" i="20"/>
  <c r="P670" i="20"/>
  <c r="S670" i="20" s="1"/>
  <c r="O670" i="20"/>
  <c r="R669" i="20"/>
  <c r="Q669" i="20"/>
  <c r="P669" i="20"/>
  <c r="S669" i="20" s="1"/>
  <c r="O669" i="20"/>
  <c r="R668" i="20"/>
  <c r="Q668" i="20"/>
  <c r="P668" i="20"/>
  <c r="S668" i="20" s="1"/>
  <c r="O668" i="20"/>
  <c r="R667" i="20"/>
  <c r="Q667" i="20"/>
  <c r="P667" i="20"/>
  <c r="S667" i="20" s="1"/>
  <c r="O667" i="20"/>
  <c r="R666" i="20"/>
  <c r="Q666" i="20"/>
  <c r="P666" i="20"/>
  <c r="S666" i="20" s="1"/>
  <c r="O666" i="20"/>
  <c r="R665" i="20"/>
  <c r="Q665" i="20"/>
  <c r="P665" i="20"/>
  <c r="S665" i="20" s="1"/>
  <c r="O665" i="20"/>
  <c r="R664" i="20"/>
  <c r="Q664" i="20"/>
  <c r="P664" i="20"/>
  <c r="S664" i="20" s="1"/>
  <c r="O664" i="20"/>
  <c r="R663" i="20"/>
  <c r="Q663" i="20"/>
  <c r="P663" i="20"/>
  <c r="S663" i="20" s="1"/>
  <c r="O663" i="20"/>
  <c r="R662" i="20"/>
  <c r="Q662" i="20"/>
  <c r="P662" i="20"/>
  <c r="S662" i="20" s="1"/>
  <c r="O662" i="20"/>
  <c r="R661" i="20"/>
  <c r="Q661" i="20"/>
  <c r="P661" i="20"/>
  <c r="S661" i="20" s="1"/>
  <c r="O661" i="20"/>
  <c r="R660" i="20"/>
  <c r="Q660" i="20"/>
  <c r="P660" i="20"/>
  <c r="S660" i="20" s="1"/>
  <c r="O660" i="20"/>
  <c r="R659" i="20"/>
  <c r="Q659" i="20"/>
  <c r="P659" i="20"/>
  <c r="S659" i="20" s="1"/>
  <c r="O659" i="20"/>
  <c r="R658" i="20"/>
  <c r="Q658" i="20"/>
  <c r="P658" i="20"/>
  <c r="S658" i="20" s="1"/>
  <c r="O658" i="20"/>
  <c r="R657" i="20"/>
  <c r="Q657" i="20"/>
  <c r="P657" i="20"/>
  <c r="S657" i="20" s="1"/>
  <c r="O657" i="20"/>
  <c r="R656" i="20"/>
  <c r="Q656" i="20"/>
  <c r="P656" i="20"/>
  <c r="S656" i="20" s="1"/>
  <c r="O656" i="20"/>
  <c r="R655" i="20"/>
  <c r="Q655" i="20"/>
  <c r="P655" i="20"/>
  <c r="S655" i="20" s="1"/>
  <c r="O655" i="20"/>
  <c r="R654" i="20"/>
  <c r="Q654" i="20"/>
  <c r="P654" i="20"/>
  <c r="S654" i="20" s="1"/>
  <c r="O654" i="20"/>
  <c r="R653" i="20"/>
  <c r="Q653" i="20"/>
  <c r="P653" i="20"/>
  <c r="S653" i="20" s="1"/>
  <c r="O653" i="20"/>
  <c r="R652" i="20"/>
  <c r="Q652" i="20"/>
  <c r="P652" i="20"/>
  <c r="S652" i="20" s="1"/>
  <c r="O652" i="20"/>
  <c r="R651" i="20"/>
  <c r="Q651" i="20"/>
  <c r="P651" i="20"/>
  <c r="S651" i="20" s="1"/>
  <c r="O651" i="20"/>
  <c r="R650" i="20"/>
  <c r="Q650" i="20"/>
  <c r="P650" i="20"/>
  <c r="S650" i="20" s="1"/>
  <c r="O650" i="20"/>
  <c r="R649" i="20"/>
  <c r="Q649" i="20"/>
  <c r="P649" i="20"/>
  <c r="S649" i="20" s="1"/>
  <c r="O649" i="20"/>
  <c r="R648" i="20"/>
  <c r="Q648" i="20"/>
  <c r="P648" i="20"/>
  <c r="S648" i="20" s="1"/>
  <c r="O648" i="20"/>
  <c r="R647" i="20"/>
  <c r="Q647" i="20"/>
  <c r="P647" i="20"/>
  <c r="S647" i="20" s="1"/>
  <c r="O647" i="20"/>
  <c r="R646" i="20"/>
  <c r="Q646" i="20"/>
  <c r="P646" i="20"/>
  <c r="S646" i="20" s="1"/>
  <c r="O646" i="20"/>
  <c r="R645" i="20"/>
  <c r="Q645" i="20"/>
  <c r="P645" i="20"/>
  <c r="S645" i="20" s="1"/>
  <c r="O645" i="20"/>
  <c r="R644" i="20"/>
  <c r="Q644" i="20"/>
  <c r="P644" i="20"/>
  <c r="S644" i="20" s="1"/>
  <c r="O644" i="20"/>
  <c r="R643" i="20"/>
  <c r="Q643" i="20"/>
  <c r="P643" i="20"/>
  <c r="S643" i="20" s="1"/>
  <c r="O643" i="20"/>
  <c r="R642" i="20"/>
  <c r="Q642" i="20"/>
  <c r="P642" i="20"/>
  <c r="S642" i="20" s="1"/>
  <c r="O642" i="20"/>
  <c r="R641" i="20"/>
  <c r="Q641" i="20"/>
  <c r="P641" i="20"/>
  <c r="S641" i="20" s="1"/>
  <c r="O641" i="20"/>
  <c r="R640" i="20"/>
  <c r="Q640" i="20"/>
  <c r="P640" i="20"/>
  <c r="S640" i="20" s="1"/>
  <c r="O640" i="20"/>
  <c r="R639" i="20"/>
  <c r="Q639" i="20"/>
  <c r="P639" i="20"/>
  <c r="S639" i="20" s="1"/>
  <c r="O639" i="20"/>
  <c r="R638" i="20"/>
  <c r="Q638" i="20"/>
  <c r="P638" i="20"/>
  <c r="S638" i="20" s="1"/>
  <c r="O638" i="20"/>
  <c r="R637" i="20"/>
  <c r="Q637" i="20"/>
  <c r="P637" i="20"/>
  <c r="S637" i="20" s="1"/>
  <c r="O637" i="20"/>
  <c r="R636" i="20"/>
  <c r="Q636" i="20"/>
  <c r="P636" i="20"/>
  <c r="S636" i="20" s="1"/>
  <c r="O636" i="20"/>
  <c r="R635" i="20"/>
  <c r="Q635" i="20"/>
  <c r="P635" i="20"/>
  <c r="S635" i="20" s="1"/>
  <c r="O635" i="20"/>
  <c r="R634" i="20"/>
  <c r="Q634" i="20"/>
  <c r="P634" i="20"/>
  <c r="S634" i="20" s="1"/>
  <c r="O634" i="20"/>
  <c r="R633" i="20"/>
  <c r="Q633" i="20"/>
  <c r="P633" i="20"/>
  <c r="S633" i="20" s="1"/>
  <c r="O633" i="20"/>
  <c r="R632" i="20"/>
  <c r="Q632" i="20"/>
  <c r="P632" i="20"/>
  <c r="S632" i="20" s="1"/>
  <c r="O632" i="20"/>
  <c r="R631" i="20"/>
  <c r="Q631" i="20"/>
  <c r="P631" i="20"/>
  <c r="S631" i="20" s="1"/>
  <c r="O631" i="20"/>
  <c r="R630" i="20"/>
  <c r="Q630" i="20"/>
  <c r="P630" i="20"/>
  <c r="S630" i="20" s="1"/>
  <c r="O630" i="20"/>
  <c r="R629" i="20"/>
  <c r="Q629" i="20"/>
  <c r="P629" i="20"/>
  <c r="S629" i="20" s="1"/>
  <c r="O629" i="20"/>
  <c r="R628" i="20"/>
  <c r="Q628" i="20"/>
  <c r="P628" i="20"/>
  <c r="S628" i="20" s="1"/>
  <c r="O628" i="20"/>
  <c r="R627" i="20"/>
  <c r="Q627" i="20"/>
  <c r="P627" i="20"/>
  <c r="S627" i="20" s="1"/>
  <c r="O627" i="20"/>
  <c r="R626" i="20"/>
  <c r="Q626" i="20"/>
  <c r="P626" i="20"/>
  <c r="S626" i="20" s="1"/>
  <c r="O626" i="20"/>
  <c r="R625" i="20"/>
  <c r="Q625" i="20"/>
  <c r="P625" i="20"/>
  <c r="S625" i="20" s="1"/>
  <c r="O625" i="20"/>
  <c r="R624" i="20"/>
  <c r="Q624" i="20"/>
  <c r="P624" i="20"/>
  <c r="S624" i="20" s="1"/>
  <c r="O624" i="20"/>
  <c r="R623" i="20"/>
  <c r="Q623" i="20"/>
  <c r="P623" i="20"/>
  <c r="S623" i="20" s="1"/>
  <c r="O623" i="20"/>
  <c r="R622" i="20"/>
  <c r="Q622" i="20"/>
  <c r="P622" i="20"/>
  <c r="S622" i="20" s="1"/>
  <c r="O622" i="20"/>
  <c r="R621" i="20"/>
  <c r="Q621" i="20"/>
  <c r="P621" i="20"/>
  <c r="S621" i="20" s="1"/>
  <c r="O621" i="20"/>
  <c r="R620" i="20"/>
  <c r="Q620" i="20"/>
  <c r="P620" i="20"/>
  <c r="S620" i="20" s="1"/>
  <c r="O620" i="20"/>
  <c r="R619" i="20"/>
  <c r="Q619" i="20"/>
  <c r="P619" i="20"/>
  <c r="S619" i="20" s="1"/>
  <c r="O619" i="20"/>
  <c r="R618" i="20"/>
  <c r="Q618" i="20"/>
  <c r="P618" i="20"/>
  <c r="S618" i="20" s="1"/>
  <c r="O618" i="20"/>
  <c r="R617" i="20"/>
  <c r="Q617" i="20"/>
  <c r="P617" i="20"/>
  <c r="S617" i="20" s="1"/>
  <c r="O617" i="20"/>
  <c r="R616" i="20"/>
  <c r="Q616" i="20"/>
  <c r="P616" i="20"/>
  <c r="S616" i="20" s="1"/>
  <c r="O616" i="20"/>
  <c r="R615" i="20"/>
  <c r="Q615" i="20"/>
  <c r="P615" i="20"/>
  <c r="S615" i="20" s="1"/>
  <c r="O615" i="20"/>
  <c r="R614" i="20"/>
  <c r="Q614" i="20"/>
  <c r="P614" i="20"/>
  <c r="S614" i="20" s="1"/>
  <c r="O614" i="20"/>
  <c r="R613" i="20"/>
  <c r="Q613" i="20"/>
  <c r="P613" i="20"/>
  <c r="S613" i="20" s="1"/>
  <c r="O613" i="20"/>
  <c r="R612" i="20"/>
  <c r="Q612" i="20"/>
  <c r="P612" i="20"/>
  <c r="S612" i="20" s="1"/>
  <c r="O612" i="20"/>
  <c r="R611" i="20"/>
  <c r="Q611" i="20"/>
  <c r="P611" i="20"/>
  <c r="S611" i="20" s="1"/>
  <c r="O611" i="20"/>
  <c r="R610" i="20"/>
  <c r="Q610" i="20"/>
  <c r="P610" i="20"/>
  <c r="S610" i="20" s="1"/>
  <c r="O610" i="20"/>
  <c r="R609" i="20"/>
  <c r="Q609" i="20"/>
  <c r="P609" i="20"/>
  <c r="S609" i="20" s="1"/>
  <c r="O609" i="20"/>
  <c r="R608" i="20"/>
  <c r="Q608" i="20"/>
  <c r="P608" i="20"/>
  <c r="S608" i="20" s="1"/>
  <c r="O608" i="20"/>
  <c r="R607" i="20"/>
  <c r="Q607" i="20"/>
  <c r="P607" i="20"/>
  <c r="S607" i="20" s="1"/>
  <c r="O607" i="20"/>
  <c r="R606" i="20"/>
  <c r="Q606" i="20"/>
  <c r="P606" i="20"/>
  <c r="S606" i="20" s="1"/>
  <c r="O606" i="20"/>
  <c r="R605" i="20"/>
  <c r="Q605" i="20"/>
  <c r="P605" i="20"/>
  <c r="S605" i="20" s="1"/>
  <c r="O605" i="20"/>
  <c r="R604" i="20"/>
  <c r="Q604" i="20"/>
  <c r="P604" i="20"/>
  <c r="S604" i="20" s="1"/>
  <c r="O604" i="20"/>
  <c r="R603" i="20"/>
  <c r="Q603" i="20"/>
  <c r="P603" i="20"/>
  <c r="S603" i="20" s="1"/>
  <c r="O603" i="20"/>
  <c r="R602" i="20"/>
  <c r="Q602" i="20"/>
  <c r="P602" i="20"/>
  <c r="S602" i="20" s="1"/>
  <c r="O602" i="20"/>
  <c r="R601" i="20"/>
  <c r="Q601" i="20"/>
  <c r="P601" i="20"/>
  <c r="S601" i="20" s="1"/>
  <c r="O601" i="20"/>
  <c r="R600" i="20"/>
  <c r="Q600" i="20"/>
  <c r="P600" i="20"/>
  <c r="S600" i="20" s="1"/>
  <c r="O600" i="20"/>
  <c r="R599" i="20"/>
  <c r="Q599" i="20"/>
  <c r="P599" i="20"/>
  <c r="S599" i="20" s="1"/>
  <c r="O599" i="20"/>
  <c r="R598" i="20"/>
  <c r="Q598" i="20"/>
  <c r="P598" i="20"/>
  <c r="S598" i="20" s="1"/>
  <c r="O598" i="20"/>
  <c r="R597" i="20"/>
  <c r="Q597" i="20"/>
  <c r="P597" i="20"/>
  <c r="S597" i="20" s="1"/>
  <c r="O597" i="20"/>
  <c r="R596" i="20"/>
  <c r="Q596" i="20"/>
  <c r="P596" i="20"/>
  <c r="S596" i="20" s="1"/>
  <c r="O596" i="20"/>
  <c r="R595" i="20"/>
  <c r="Q595" i="20"/>
  <c r="P595" i="20"/>
  <c r="S595" i="20" s="1"/>
  <c r="O595" i="20"/>
  <c r="R594" i="20"/>
  <c r="Q594" i="20"/>
  <c r="P594" i="20"/>
  <c r="S594" i="20" s="1"/>
  <c r="O594" i="20"/>
  <c r="R593" i="20"/>
  <c r="Q593" i="20"/>
  <c r="P593" i="20"/>
  <c r="S593" i="20" s="1"/>
  <c r="O593" i="20"/>
  <c r="R592" i="20"/>
  <c r="Q592" i="20"/>
  <c r="P592" i="20"/>
  <c r="S592" i="20" s="1"/>
  <c r="O592" i="20"/>
  <c r="R591" i="20"/>
  <c r="Q591" i="20"/>
  <c r="P591" i="20"/>
  <c r="S591" i="20" s="1"/>
  <c r="O591" i="20"/>
  <c r="R590" i="20"/>
  <c r="Q590" i="20"/>
  <c r="P590" i="20"/>
  <c r="S590" i="20" s="1"/>
  <c r="O590" i="20"/>
  <c r="R589" i="20"/>
  <c r="Q589" i="20"/>
  <c r="P589" i="20"/>
  <c r="S589" i="20" s="1"/>
  <c r="O589" i="20"/>
  <c r="R588" i="20"/>
  <c r="Q588" i="20"/>
  <c r="P588" i="20"/>
  <c r="S588" i="20" s="1"/>
  <c r="O588" i="20"/>
  <c r="R587" i="20"/>
  <c r="Q587" i="20"/>
  <c r="P587" i="20"/>
  <c r="S587" i="20" s="1"/>
  <c r="O587" i="20"/>
  <c r="R586" i="20"/>
  <c r="Q586" i="20"/>
  <c r="P586" i="20"/>
  <c r="S586" i="20" s="1"/>
  <c r="O586" i="20"/>
  <c r="R585" i="20"/>
  <c r="Q585" i="20"/>
  <c r="P585" i="20"/>
  <c r="S585" i="20" s="1"/>
  <c r="O585" i="20"/>
  <c r="R584" i="20"/>
  <c r="Q584" i="20"/>
  <c r="P584" i="20"/>
  <c r="S584" i="20" s="1"/>
  <c r="O584" i="20"/>
  <c r="R583" i="20"/>
  <c r="Q583" i="20"/>
  <c r="P583" i="20"/>
  <c r="S583" i="20" s="1"/>
  <c r="O583" i="20"/>
  <c r="S582" i="20"/>
  <c r="R582" i="20"/>
  <c r="Q582" i="20"/>
  <c r="P582" i="20"/>
  <c r="O582" i="20"/>
  <c r="R581" i="20"/>
  <c r="Q581" i="20"/>
  <c r="P581" i="20"/>
  <c r="S581" i="20" s="1"/>
  <c r="O581" i="20"/>
  <c r="R580" i="20"/>
  <c r="Q580" i="20"/>
  <c r="P580" i="20"/>
  <c r="S580" i="20" s="1"/>
  <c r="O580" i="20"/>
  <c r="R579" i="20"/>
  <c r="Q579" i="20"/>
  <c r="P579" i="20"/>
  <c r="S579" i="20" s="1"/>
  <c r="O579" i="20"/>
  <c r="R578" i="20"/>
  <c r="Q578" i="20"/>
  <c r="P578" i="20"/>
  <c r="S578" i="20" s="1"/>
  <c r="O578" i="20"/>
  <c r="R577" i="20"/>
  <c r="Q577" i="20"/>
  <c r="P577" i="20"/>
  <c r="S577" i="20" s="1"/>
  <c r="O577" i="20"/>
  <c r="R576" i="20"/>
  <c r="Q576" i="20"/>
  <c r="P576" i="20"/>
  <c r="S576" i="20" s="1"/>
  <c r="O576" i="20"/>
  <c r="R575" i="20"/>
  <c r="Q575" i="20"/>
  <c r="P575" i="20"/>
  <c r="S575" i="20" s="1"/>
  <c r="O575" i="20"/>
  <c r="R574" i="20"/>
  <c r="Q574" i="20"/>
  <c r="P574" i="20"/>
  <c r="S574" i="20" s="1"/>
  <c r="O574" i="20"/>
  <c r="R573" i="20"/>
  <c r="Q573" i="20"/>
  <c r="P573" i="20"/>
  <c r="S573" i="20" s="1"/>
  <c r="O573" i="20"/>
  <c r="R572" i="20"/>
  <c r="Q572" i="20"/>
  <c r="P572" i="20"/>
  <c r="S572" i="20" s="1"/>
  <c r="O572" i="20"/>
  <c r="R571" i="20"/>
  <c r="Q571" i="20"/>
  <c r="P571" i="20"/>
  <c r="S571" i="20" s="1"/>
  <c r="O571" i="20"/>
  <c r="R570" i="20"/>
  <c r="Q570" i="20"/>
  <c r="P570" i="20"/>
  <c r="S570" i="20" s="1"/>
  <c r="O570" i="20"/>
  <c r="R569" i="20"/>
  <c r="Q569" i="20"/>
  <c r="P569" i="20"/>
  <c r="S569" i="20" s="1"/>
  <c r="O569" i="20"/>
  <c r="R568" i="20"/>
  <c r="Q568" i="20"/>
  <c r="P568" i="20"/>
  <c r="S568" i="20" s="1"/>
  <c r="O568" i="20"/>
  <c r="R567" i="20"/>
  <c r="Q567" i="20"/>
  <c r="P567" i="20"/>
  <c r="S567" i="20" s="1"/>
  <c r="O567" i="20"/>
  <c r="R566" i="20"/>
  <c r="Q566" i="20"/>
  <c r="P566" i="20"/>
  <c r="S566" i="20" s="1"/>
  <c r="O566" i="20"/>
  <c r="R565" i="20"/>
  <c r="Q565" i="20"/>
  <c r="P565" i="20"/>
  <c r="S565" i="20" s="1"/>
  <c r="O565" i="20"/>
  <c r="R564" i="20"/>
  <c r="Q564" i="20"/>
  <c r="P564" i="20"/>
  <c r="S564" i="20" s="1"/>
  <c r="O564" i="20"/>
  <c r="R563" i="20"/>
  <c r="Q563" i="20"/>
  <c r="P563" i="20"/>
  <c r="S563" i="20" s="1"/>
  <c r="O563" i="20"/>
  <c r="R562" i="20"/>
  <c r="Q562" i="20"/>
  <c r="P562" i="20"/>
  <c r="S562" i="20" s="1"/>
  <c r="O562" i="20"/>
  <c r="R561" i="20"/>
  <c r="Q561" i="20"/>
  <c r="P561" i="20"/>
  <c r="S561" i="20" s="1"/>
  <c r="O561" i="20"/>
  <c r="R560" i="20"/>
  <c r="Q560" i="20"/>
  <c r="P560" i="20"/>
  <c r="S560" i="20" s="1"/>
  <c r="O560" i="20"/>
  <c r="R559" i="20"/>
  <c r="Q559" i="20"/>
  <c r="P559" i="20"/>
  <c r="S559" i="20" s="1"/>
  <c r="O559" i="20"/>
  <c r="R558" i="20"/>
  <c r="Q558" i="20"/>
  <c r="P558" i="20"/>
  <c r="S558" i="20" s="1"/>
  <c r="O558" i="20"/>
  <c r="R557" i="20"/>
  <c r="Q557" i="20"/>
  <c r="P557" i="20"/>
  <c r="S557" i="20" s="1"/>
  <c r="O557" i="20"/>
  <c r="R556" i="20"/>
  <c r="Q556" i="20"/>
  <c r="P556" i="20"/>
  <c r="S556" i="20" s="1"/>
  <c r="O556" i="20"/>
  <c r="R555" i="20"/>
  <c r="Q555" i="20"/>
  <c r="P555" i="20"/>
  <c r="S555" i="20" s="1"/>
  <c r="O555" i="20"/>
  <c r="R554" i="20"/>
  <c r="Q554" i="20"/>
  <c r="P554" i="20"/>
  <c r="S554" i="20" s="1"/>
  <c r="O554" i="20"/>
  <c r="R553" i="20"/>
  <c r="Q553" i="20"/>
  <c r="P553" i="20"/>
  <c r="S553" i="20" s="1"/>
  <c r="O553" i="20"/>
  <c r="R552" i="20"/>
  <c r="Q552" i="20"/>
  <c r="P552" i="20"/>
  <c r="S552" i="20" s="1"/>
  <c r="O552" i="20"/>
  <c r="R551" i="20"/>
  <c r="Q551" i="20"/>
  <c r="P551" i="20"/>
  <c r="S551" i="20" s="1"/>
  <c r="O551" i="20"/>
  <c r="R550" i="20"/>
  <c r="Q550" i="20"/>
  <c r="P550" i="20"/>
  <c r="S550" i="20" s="1"/>
  <c r="O550" i="20"/>
  <c r="R549" i="20"/>
  <c r="Q549" i="20"/>
  <c r="P549" i="20"/>
  <c r="S549" i="20" s="1"/>
  <c r="O549" i="20"/>
  <c r="R548" i="20"/>
  <c r="Q548" i="20"/>
  <c r="P548" i="20"/>
  <c r="S548" i="20" s="1"/>
  <c r="O548" i="20"/>
  <c r="R547" i="20"/>
  <c r="Q547" i="20"/>
  <c r="P547" i="20"/>
  <c r="S547" i="20" s="1"/>
  <c r="O547" i="20"/>
  <c r="R546" i="20"/>
  <c r="Q546" i="20"/>
  <c r="P546" i="20"/>
  <c r="S546" i="20" s="1"/>
  <c r="O546" i="20"/>
  <c r="R545" i="20"/>
  <c r="Q545" i="20"/>
  <c r="P545" i="20"/>
  <c r="S545" i="20" s="1"/>
  <c r="O545" i="20"/>
  <c r="R544" i="20"/>
  <c r="Q544" i="20"/>
  <c r="P544" i="20"/>
  <c r="S544" i="20" s="1"/>
  <c r="O544" i="20"/>
  <c r="R543" i="20"/>
  <c r="Q543" i="20"/>
  <c r="P543" i="20"/>
  <c r="S543" i="20" s="1"/>
  <c r="O543" i="20"/>
  <c r="R542" i="20"/>
  <c r="Q542" i="20"/>
  <c r="P542" i="20"/>
  <c r="S542" i="20" s="1"/>
  <c r="O542" i="20"/>
  <c r="R541" i="20"/>
  <c r="Q541" i="20"/>
  <c r="P541" i="20"/>
  <c r="S541" i="20" s="1"/>
  <c r="O541" i="20"/>
  <c r="R540" i="20"/>
  <c r="Q540" i="20"/>
  <c r="P540" i="20"/>
  <c r="S540" i="20" s="1"/>
  <c r="O540" i="20"/>
  <c r="R539" i="20"/>
  <c r="Q539" i="20"/>
  <c r="P539" i="20"/>
  <c r="S539" i="20" s="1"/>
  <c r="O539" i="20"/>
  <c r="R538" i="20"/>
  <c r="Q538" i="20"/>
  <c r="P538" i="20"/>
  <c r="S538" i="20" s="1"/>
  <c r="O538" i="20"/>
  <c r="R537" i="20"/>
  <c r="Q537" i="20"/>
  <c r="P537" i="20"/>
  <c r="S537" i="20" s="1"/>
  <c r="O537" i="20"/>
  <c r="R536" i="20"/>
  <c r="Q536" i="20"/>
  <c r="P536" i="20"/>
  <c r="S536" i="20" s="1"/>
  <c r="O536" i="20"/>
  <c r="R535" i="20"/>
  <c r="Q535" i="20"/>
  <c r="P535" i="20"/>
  <c r="S535" i="20" s="1"/>
  <c r="O535" i="20"/>
  <c r="R534" i="20"/>
  <c r="Q534" i="20"/>
  <c r="P534" i="20"/>
  <c r="S534" i="20" s="1"/>
  <c r="O534" i="20"/>
  <c r="R533" i="20"/>
  <c r="Q533" i="20"/>
  <c r="P533" i="20"/>
  <c r="S533" i="20" s="1"/>
  <c r="O533" i="20"/>
  <c r="R532" i="20"/>
  <c r="Q532" i="20"/>
  <c r="P532" i="20"/>
  <c r="S532" i="20" s="1"/>
  <c r="O532" i="20"/>
  <c r="R531" i="20"/>
  <c r="Q531" i="20"/>
  <c r="P531" i="20"/>
  <c r="S531" i="20" s="1"/>
  <c r="O531" i="20"/>
  <c r="R530" i="20"/>
  <c r="Q530" i="20"/>
  <c r="P530" i="20"/>
  <c r="S530" i="20" s="1"/>
  <c r="O530" i="20"/>
  <c r="R529" i="20"/>
  <c r="Q529" i="20"/>
  <c r="P529" i="20"/>
  <c r="S529" i="20" s="1"/>
  <c r="O529" i="20"/>
  <c r="R528" i="20"/>
  <c r="Q528" i="20"/>
  <c r="P528" i="20"/>
  <c r="S528" i="20" s="1"/>
  <c r="O528" i="20"/>
  <c r="R527" i="20"/>
  <c r="Q527" i="20"/>
  <c r="P527" i="20"/>
  <c r="S527" i="20" s="1"/>
  <c r="O527" i="20"/>
  <c r="R526" i="20"/>
  <c r="Q526" i="20"/>
  <c r="P526" i="20"/>
  <c r="S526" i="20" s="1"/>
  <c r="O526" i="20"/>
  <c r="R525" i="20"/>
  <c r="Q525" i="20"/>
  <c r="P525" i="20"/>
  <c r="S525" i="20" s="1"/>
  <c r="O525" i="20"/>
  <c r="R524" i="20"/>
  <c r="Q524" i="20"/>
  <c r="P524" i="20"/>
  <c r="S524" i="20" s="1"/>
  <c r="O524" i="20"/>
  <c r="R523" i="20"/>
  <c r="Q523" i="20"/>
  <c r="P523" i="20"/>
  <c r="S523" i="20" s="1"/>
  <c r="O523" i="20"/>
  <c r="R522" i="20"/>
  <c r="Q522" i="20"/>
  <c r="P522" i="20"/>
  <c r="S522" i="20" s="1"/>
  <c r="O522" i="20"/>
  <c r="R521" i="20"/>
  <c r="Q521" i="20"/>
  <c r="P521" i="20"/>
  <c r="S521" i="20" s="1"/>
  <c r="O521" i="20"/>
  <c r="R520" i="20"/>
  <c r="Q520" i="20"/>
  <c r="P520" i="20"/>
  <c r="S520" i="20" s="1"/>
  <c r="O520" i="20"/>
  <c r="R519" i="20"/>
  <c r="Q519" i="20"/>
  <c r="P519" i="20"/>
  <c r="S519" i="20" s="1"/>
  <c r="O519" i="20"/>
  <c r="R518" i="20"/>
  <c r="Q518" i="20"/>
  <c r="P518" i="20"/>
  <c r="S518" i="20" s="1"/>
  <c r="O518" i="20"/>
  <c r="R517" i="20"/>
  <c r="Q517" i="20"/>
  <c r="P517" i="20"/>
  <c r="S517" i="20" s="1"/>
  <c r="O517" i="20"/>
  <c r="R516" i="20"/>
  <c r="Q516" i="20"/>
  <c r="P516" i="20"/>
  <c r="S516" i="20" s="1"/>
  <c r="O516" i="20"/>
  <c r="R515" i="20"/>
  <c r="Q515" i="20"/>
  <c r="P515" i="20"/>
  <c r="S515" i="20" s="1"/>
  <c r="O515" i="20"/>
  <c r="R514" i="20"/>
  <c r="Q514" i="20"/>
  <c r="P514" i="20"/>
  <c r="S514" i="20" s="1"/>
  <c r="O514" i="20"/>
  <c r="R513" i="20"/>
  <c r="Q513" i="20"/>
  <c r="P513" i="20"/>
  <c r="S513" i="20" s="1"/>
  <c r="O513" i="20"/>
  <c r="R512" i="20"/>
  <c r="Q512" i="20"/>
  <c r="P512" i="20"/>
  <c r="S512" i="20" s="1"/>
  <c r="O512" i="20"/>
  <c r="R511" i="20"/>
  <c r="Q511" i="20"/>
  <c r="P511" i="20"/>
  <c r="S511" i="20" s="1"/>
  <c r="O511" i="20"/>
  <c r="R510" i="20"/>
  <c r="Q510" i="20"/>
  <c r="P510" i="20"/>
  <c r="S510" i="20" s="1"/>
  <c r="O510" i="20"/>
  <c r="R509" i="20"/>
  <c r="Q509" i="20"/>
  <c r="P509" i="20"/>
  <c r="S509" i="20" s="1"/>
  <c r="O509" i="20"/>
  <c r="R508" i="20"/>
  <c r="Q508" i="20"/>
  <c r="P508" i="20"/>
  <c r="S508" i="20" s="1"/>
  <c r="O508" i="20"/>
  <c r="R507" i="20"/>
  <c r="Q507" i="20"/>
  <c r="P507" i="20"/>
  <c r="S507" i="20" s="1"/>
  <c r="O507" i="20"/>
  <c r="R506" i="20"/>
  <c r="Q506" i="20"/>
  <c r="P506" i="20"/>
  <c r="S506" i="20" s="1"/>
  <c r="O506" i="20"/>
  <c r="R505" i="20"/>
  <c r="Q505" i="20"/>
  <c r="P505" i="20"/>
  <c r="S505" i="20" s="1"/>
  <c r="O505" i="20"/>
  <c r="R504" i="20"/>
  <c r="Q504" i="20"/>
  <c r="P504" i="20"/>
  <c r="S504" i="20" s="1"/>
  <c r="O504" i="20"/>
  <c r="R503" i="20"/>
  <c r="Q503" i="20"/>
  <c r="P503" i="20"/>
  <c r="S503" i="20" s="1"/>
  <c r="O503" i="20"/>
  <c r="R502" i="20"/>
  <c r="Q502" i="20"/>
  <c r="P502" i="20"/>
  <c r="S502" i="20" s="1"/>
  <c r="O502" i="20"/>
  <c r="R501" i="20"/>
  <c r="Q501" i="20"/>
  <c r="P501" i="20"/>
  <c r="S501" i="20" s="1"/>
  <c r="O501" i="20"/>
  <c r="R500" i="20"/>
  <c r="Q500" i="20"/>
  <c r="P500" i="20"/>
  <c r="S500" i="20" s="1"/>
  <c r="O500" i="20"/>
  <c r="R499" i="20"/>
  <c r="Q499" i="20"/>
  <c r="P499" i="20"/>
  <c r="S499" i="20" s="1"/>
  <c r="O499" i="20"/>
  <c r="R498" i="20"/>
  <c r="Q498" i="20"/>
  <c r="P498" i="20"/>
  <c r="S498" i="20" s="1"/>
  <c r="O498" i="20"/>
  <c r="R497" i="20"/>
  <c r="Q497" i="20"/>
  <c r="P497" i="20"/>
  <c r="S497" i="20" s="1"/>
  <c r="O497" i="20"/>
  <c r="R496" i="20"/>
  <c r="Q496" i="20"/>
  <c r="P496" i="20"/>
  <c r="S496" i="20" s="1"/>
  <c r="O496" i="20"/>
  <c r="R495" i="20"/>
  <c r="Q495" i="20"/>
  <c r="P495" i="20"/>
  <c r="S495" i="20" s="1"/>
  <c r="O495" i="20"/>
  <c r="R494" i="20"/>
  <c r="Q494" i="20"/>
  <c r="P494" i="20"/>
  <c r="S494" i="20" s="1"/>
  <c r="O494" i="20"/>
  <c r="R493" i="20"/>
  <c r="Q493" i="20"/>
  <c r="P493" i="20"/>
  <c r="S493" i="20" s="1"/>
  <c r="O493" i="20"/>
  <c r="R492" i="20"/>
  <c r="Q492" i="20"/>
  <c r="P492" i="20"/>
  <c r="S492" i="20" s="1"/>
  <c r="O492" i="20"/>
  <c r="R491" i="20"/>
  <c r="Q491" i="20"/>
  <c r="P491" i="20"/>
  <c r="S491" i="20" s="1"/>
  <c r="O491" i="20"/>
  <c r="R490" i="20"/>
  <c r="Q490" i="20"/>
  <c r="P490" i="20"/>
  <c r="S490" i="20" s="1"/>
  <c r="O490" i="20"/>
  <c r="R489" i="20"/>
  <c r="Q489" i="20"/>
  <c r="P489" i="20"/>
  <c r="S489" i="20" s="1"/>
  <c r="O489" i="20"/>
  <c r="R488" i="20"/>
  <c r="Q488" i="20"/>
  <c r="P488" i="20"/>
  <c r="S488" i="20" s="1"/>
  <c r="O488" i="20"/>
  <c r="R487" i="20"/>
  <c r="Q487" i="20"/>
  <c r="P487" i="20"/>
  <c r="S487" i="20" s="1"/>
  <c r="O487" i="20"/>
  <c r="R486" i="20"/>
  <c r="Q486" i="20"/>
  <c r="P486" i="20"/>
  <c r="S486" i="20" s="1"/>
  <c r="O486" i="20"/>
  <c r="R485" i="20"/>
  <c r="Q485" i="20"/>
  <c r="P485" i="20"/>
  <c r="S485" i="20" s="1"/>
  <c r="O485" i="20"/>
  <c r="R484" i="20"/>
  <c r="Q484" i="20"/>
  <c r="P484" i="20"/>
  <c r="S484" i="20" s="1"/>
  <c r="O484" i="20"/>
  <c r="R483" i="20"/>
  <c r="Q483" i="20"/>
  <c r="P483" i="20"/>
  <c r="S483" i="20" s="1"/>
  <c r="O483" i="20"/>
  <c r="R482" i="20"/>
  <c r="Q482" i="20"/>
  <c r="P482" i="20"/>
  <c r="S482" i="20" s="1"/>
  <c r="O482" i="20"/>
  <c r="R481" i="20"/>
  <c r="Q481" i="20"/>
  <c r="P481" i="20"/>
  <c r="S481" i="20" s="1"/>
  <c r="O481" i="20"/>
  <c r="R480" i="20"/>
  <c r="Q480" i="20"/>
  <c r="P480" i="20"/>
  <c r="S480" i="20" s="1"/>
  <c r="O480" i="20"/>
  <c r="R479" i="20"/>
  <c r="Q479" i="20"/>
  <c r="P479" i="20"/>
  <c r="S479" i="20" s="1"/>
  <c r="O479" i="20"/>
  <c r="R478" i="20"/>
  <c r="Q478" i="20"/>
  <c r="P478" i="20"/>
  <c r="S478" i="20" s="1"/>
  <c r="O478" i="20"/>
  <c r="R477" i="20"/>
  <c r="Q477" i="20"/>
  <c r="P477" i="20"/>
  <c r="S477" i="20" s="1"/>
  <c r="O477" i="20"/>
  <c r="R476" i="20"/>
  <c r="Q476" i="20"/>
  <c r="P476" i="20"/>
  <c r="S476" i="20" s="1"/>
  <c r="O476" i="20"/>
  <c r="R475" i="20"/>
  <c r="Q475" i="20"/>
  <c r="P475" i="20"/>
  <c r="S475" i="20" s="1"/>
  <c r="O475" i="20"/>
  <c r="R474" i="20"/>
  <c r="Q474" i="20"/>
  <c r="P474" i="20"/>
  <c r="S474" i="20" s="1"/>
  <c r="O474" i="20"/>
  <c r="R473" i="20"/>
  <c r="Q473" i="20"/>
  <c r="P473" i="20"/>
  <c r="S473" i="20" s="1"/>
  <c r="O473" i="20"/>
  <c r="R472" i="20"/>
  <c r="Q472" i="20"/>
  <c r="P472" i="20"/>
  <c r="S472" i="20" s="1"/>
  <c r="O472" i="20"/>
  <c r="R471" i="20"/>
  <c r="Q471" i="20"/>
  <c r="P471" i="20"/>
  <c r="S471" i="20" s="1"/>
  <c r="O471" i="20"/>
  <c r="R470" i="20"/>
  <c r="Q470" i="20"/>
  <c r="P470" i="20"/>
  <c r="S470" i="20" s="1"/>
  <c r="O470" i="20"/>
  <c r="R469" i="20"/>
  <c r="Q469" i="20"/>
  <c r="P469" i="20"/>
  <c r="S469" i="20" s="1"/>
  <c r="O469" i="20"/>
  <c r="R468" i="20"/>
  <c r="Q468" i="20"/>
  <c r="P468" i="20"/>
  <c r="S468" i="20" s="1"/>
  <c r="O468" i="20"/>
  <c r="R467" i="20"/>
  <c r="Q467" i="20"/>
  <c r="P467" i="20"/>
  <c r="S467" i="20" s="1"/>
  <c r="O467" i="20"/>
  <c r="R466" i="20"/>
  <c r="Q466" i="20"/>
  <c r="P466" i="20"/>
  <c r="S466" i="20" s="1"/>
  <c r="O466" i="20"/>
  <c r="R465" i="20"/>
  <c r="Q465" i="20"/>
  <c r="P465" i="20"/>
  <c r="S465" i="20" s="1"/>
  <c r="O465" i="20"/>
  <c r="R464" i="20"/>
  <c r="Q464" i="20"/>
  <c r="P464" i="20"/>
  <c r="S464" i="20" s="1"/>
  <c r="O464" i="20"/>
  <c r="R463" i="20"/>
  <c r="Q463" i="20"/>
  <c r="P463" i="20"/>
  <c r="S463" i="20" s="1"/>
  <c r="O463" i="20"/>
  <c r="R462" i="20"/>
  <c r="Q462" i="20"/>
  <c r="P462" i="20"/>
  <c r="S462" i="20" s="1"/>
  <c r="O462" i="20"/>
  <c r="R461" i="20"/>
  <c r="Q461" i="20"/>
  <c r="P461" i="20"/>
  <c r="S461" i="20" s="1"/>
  <c r="O461" i="20"/>
  <c r="R460" i="20"/>
  <c r="Q460" i="20"/>
  <c r="P460" i="20"/>
  <c r="S460" i="20" s="1"/>
  <c r="O460" i="20"/>
  <c r="R459" i="20"/>
  <c r="Q459" i="20"/>
  <c r="P459" i="20"/>
  <c r="S459" i="20" s="1"/>
  <c r="O459" i="20"/>
  <c r="R458" i="20"/>
  <c r="Q458" i="20"/>
  <c r="P458" i="20"/>
  <c r="S458" i="20" s="1"/>
  <c r="O458" i="20"/>
  <c r="R457" i="20"/>
  <c r="Q457" i="20"/>
  <c r="P457" i="20"/>
  <c r="S457" i="20" s="1"/>
  <c r="O457" i="20"/>
  <c r="R456" i="20"/>
  <c r="Q456" i="20"/>
  <c r="P456" i="20"/>
  <c r="S456" i="20" s="1"/>
  <c r="O456" i="20"/>
  <c r="R455" i="20"/>
  <c r="Q455" i="20"/>
  <c r="P455" i="20"/>
  <c r="S455" i="20" s="1"/>
  <c r="O455" i="20"/>
  <c r="R454" i="20"/>
  <c r="Q454" i="20"/>
  <c r="P454" i="20"/>
  <c r="S454" i="20" s="1"/>
  <c r="O454" i="20"/>
  <c r="R453" i="20"/>
  <c r="Q453" i="20"/>
  <c r="P453" i="20"/>
  <c r="S453" i="20" s="1"/>
  <c r="O453" i="20"/>
  <c r="R452" i="20"/>
  <c r="Q452" i="20"/>
  <c r="P452" i="20"/>
  <c r="S452" i="20" s="1"/>
  <c r="O452" i="20"/>
  <c r="R451" i="20"/>
  <c r="Q451" i="20"/>
  <c r="P451" i="20"/>
  <c r="S451" i="20" s="1"/>
  <c r="O451" i="20"/>
  <c r="R450" i="20"/>
  <c r="Q450" i="20"/>
  <c r="P450" i="20"/>
  <c r="S450" i="20" s="1"/>
  <c r="O450" i="20"/>
  <c r="R449" i="20"/>
  <c r="Q449" i="20"/>
  <c r="P449" i="20"/>
  <c r="S449" i="20" s="1"/>
  <c r="O449" i="20"/>
  <c r="R448" i="20"/>
  <c r="Q448" i="20"/>
  <c r="P448" i="20"/>
  <c r="S448" i="20" s="1"/>
  <c r="O448" i="20"/>
  <c r="R447" i="20"/>
  <c r="Q447" i="20"/>
  <c r="P447" i="20"/>
  <c r="S447" i="20" s="1"/>
  <c r="O447" i="20"/>
  <c r="R446" i="20"/>
  <c r="Q446" i="20"/>
  <c r="P446" i="20"/>
  <c r="S446" i="20" s="1"/>
  <c r="O446" i="20"/>
  <c r="R445" i="20"/>
  <c r="Q445" i="20"/>
  <c r="P445" i="20"/>
  <c r="S445" i="20" s="1"/>
  <c r="O445" i="20"/>
  <c r="R444" i="20"/>
  <c r="Q444" i="20"/>
  <c r="P444" i="20"/>
  <c r="S444" i="20" s="1"/>
  <c r="O444" i="20"/>
  <c r="R443" i="20"/>
  <c r="Q443" i="20"/>
  <c r="P443" i="20"/>
  <c r="S443" i="20" s="1"/>
  <c r="O443" i="20"/>
  <c r="R442" i="20"/>
  <c r="Q442" i="20"/>
  <c r="P442" i="20"/>
  <c r="S442" i="20" s="1"/>
  <c r="O442" i="20"/>
  <c r="R441" i="20"/>
  <c r="Q441" i="20"/>
  <c r="P441" i="20"/>
  <c r="S441" i="20" s="1"/>
  <c r="O441" i="20"/>
  <c r="R440" i="20"/>
  <c r="Q440" i="20"/>
  <c r="P440" i="20"/>
  <c r="S440" i="20" s="1"/>
  <c r="O440" i="20"/>
  <c r="R439" i="20"/>
  <c r="Q439" i="20"/>
  <c r="P439" i="20"/>
  <c r="S439" i="20" s="1"/>
  <c r="O439" i="20"/>
  <c r="R438" i="20"/>
  <c r="Q438" i="20"/>
  <c r="P438" i="20"/>
  <c r="S438" i="20" s="1"/>
  <c r="O438" i="20"/>
  <c r="R437" i="20"/>
  <c r="Q437" i="20"/>
  <c r="P437" i="20"/>
  <c r="S437" i="20" s="1"/>
  <c r="O437" i="20"/>
  <c r="R436" i="20"/>
  <c r="Q436" i="20"/>
  <c r="P436" i="20"/>
  <c r="S436" i="20" s="1"/>
  <c r="O436" i="20"/>
  <c r="R435" i="20"/>
  <c r="Q435" i="20"/>
  <c r="P435" i="20"/>
  <c r="S435" i="20" s="1"/>
  <c r="O435" i="20"/>
  <c r="R434" i="20"/>
  <c r="Q434" i="20"/>
  <c r="P434" i="20"/>
  <c r="S434" i="20" s="1"/>
  <c r="O434" i="20"/>
  <c r="R433" i="20"/>
  <c r="Q433" i="20"/>
  <c r="P433" i="20"/>
  <c r="S433" i="20" s="1"/>
  <c r="O433" i="20"/>
  <c r="R432" i="20"/>
  <c r="Q432" i="20"/>
  <c r="P432" i="20"/>
  <c r="S432" i="20" s="1"/>
  <c r="O432" i="20"/>
  <c r="R431" i="20"/>
  <c r="Q431" i="20"/>
  <c r="P431" i="20"/>
  <c r="S431" i="20" s="1"/>
  <c r="O431" i="20"/>
  <c r="R430" i="20"/>
  <c r="Q430" i="20"/>
  <c r="P430" i="20"/>
  <c r="S430" i="20" s="1"/>
  <c r="O430" i="20"/>
  <c r="R429" i="20"/>
  <c r="Q429" i="20"/>
  <c r="P429" i="20"/>
  <c r="S429" i="20" s="1"/>
  <c r="O429" i="20"/>
  <c r="R428" i="20"/>
  <c r="Q428" i="20"/>
  <c r="P428" i="20"/>
  <c r="S428" i="20" s="1"/>
  <c r="O428" i="20"/>
  <c r="R427" i="20"/>
  <c r="Q427" i="20"/>
  <c r="P427" i="20"/>
  <c r="S427" i="20" s="1"/>
  <c r="O427" i="20"/>
  <c r="R426" i="20"/>
  <c r="Q426" i="20"/>
  <c r="P426" i="20"/>
  <c r="S426" i="20" s="1"/>
  <c r="O426" i="20"/>
  <c r="R425" i="20"/>
  <c r="Q425" i="20"/>
  <c r="P425" i="20"/>
  <c r="S425" i="20" s="1"/>
  <c r="O425" i="20"/>
  <c r="R424" i="20"/>
  <c r="Q424" i="20"/>
  <c r="P424" i="20"/>
  <c r="S424" i="20" s="1"/>
  <c r="O424" i="20"/>
  <c r="R423" i="20"/>
  <c r="Q423" i="20"/>
  <c r="P423" i="20"/>
  <c r="S423" i="20" s="1"/>
  <c r="O423" i="20"/>
  <c r="R422" i="20"/>
  <c r="Q422" i="20"/>
  <c r="P422" i="20"/>
  <c r="S422" i="20" s="1"/>
  <c r="O422" i="20"/>
  <c r="R421" i="20"/>
  <c r="Q421" i="20"/>
  <c r="P421" i="20"/>
  <c r="S421" i="20" s="1"/>
  <c r="O421" i="20"/>
  <c r="R420" i="20"/>
  <c r="Q420" i="20"/>
  <c r="P420" i="20"/>
  <c r="S420" i="20" s="1"/>
  <c r="O420" i="20"/>
  <c r="R419" i="20"/>
  <c r="Q419" i="20"/>
  <c r="P419" i="20"/>
  <c r="S419" i="20" s="1"/>
  <c r="O419" i="20"/>
  <c r="R418" i="20"/>
  <c r="Q418" i="20"/>
  <c r="P418" i="20"/>
  <c r="S418" i="20" s="1"/>
  <c r="O418" i="20"/>
  <c r="R417" i="20"/>
  <c r="Q417" i="20"/>
  <c r="P417" i="20"/>
  <c r="S417" i="20" s="1"/>
  <c r="O417" i="20"/>
  <c r="R416" i="20"/>
  <c r="Q416" i="20"/>
  <c r="P416" i="20"/>
  <c r="S416" i="20" s="1"/>
  <c r="O416" i="20"/>
  <c r="R415" i="20"/>
  <c r="Q415" i="20"/>
  <c r="P415" i="20"/>
  <c r="S415" i="20" s="1"/>
  <c r="O415" i="20"/>
  <c r="R414" i="20"/>
  <c r="Q414" i="20"/>
  <c r="P414" i="20"/>
  <c r="S414" i="20" s="1"/>
  <c r="O414" i="20"/>
  <c r="R413" i="20"/>
  <c r="Q413" i="20"/>
  <c r="P413" i="20"/>
  <c r="S413" i="20" s="1"/>
  <c r="O413" i="20"/>
  <c r="R412" i="20"/>
  <c r="Q412" i="20"/>
  <c r="P412" i="20"/>
  <c r="S412" i="20" s="1"/>
  <c r="O412" i="20"/>
  <c r="R411" i="20"/>
  <c r="Q411" i="20"/>
  <c r="P411" i="20"/>
  <c r="S411" i="20" s="1"/>
  <c r="O411" i="20"/>
  <c r="R410" i="20"/>
  <c r="Q410" i="20"/>
  <c r="P410" i="20"/>
  <c r="S410" i="20" s="1"/>
  <c r="O410" i="20"/>
  <c r="R409" i="20"/>
  <c r="Q409" i="20"/>
  <c r="P409" i="20"/>
  <c r="S409" i="20" s="1"/>
  <c r="O409" i="20"/>
  <c r="R408" i="20"/>
  <c r="Q408" i="20"/>
  <c r="P408" i="20"/>
  <c r="S408" i="20" s="1"/>
  <c r="O408" i="20"/>
  <c r="R407" i="20"/>
  <c r="Q407" i="20"/>
  <c r="P407" i="20"/>
  <c r="S407" i="20" s="1"/>
  <c r="O407" i="20"/>
  <c r="R406" i="20"/>
  <c r="Q406" i="20"/>
  <c r="P406" i="20"/>
  <c r="S406" i="20" s="1"/>
  <c r="O406" i="20"/>
  <c r="R405" i="20"/>
  <c r="Q405" i="20"/>
  <c r="P405" i="20"/>
  <c r="S405" i="20" s="1"/>
  <c r="O405" i="20"/>
  <c r="R404" i="20"/>
  <c r="Q404" i="20"/>
  <c r="P404" i="20"/>
  <c r="S404" i="20" s="1"/>
  <c r="O404" i="20"/>
  <c r="R403" i="20"/>
  <c r="Q403" i="20"/>
  <c r="P403" i="20"/>
  <c r="S403" i="20" s="1"/>
  <c r="O403" i="20"/>
  <c r="R402" i="20"/>
  <c r="Q402" i="20"/>
  <c r="P402" i="20"/>
  <c r="S402" i="20" s="1"/>
  <c r="O402" i="20"/>
  <c r="R401" i="20"/>
  <c r="Q401" i="20"/>
  <c r="P401" i="20"/>
  <c r="S401" i="20" s="1"/>
  <c r="O401" i="20"/>
  <c r="R400" i="20"/>
  <c r="Q400" i="20"/>
  <c r="P400" i="20"/>
  <c r="S400" i="20" s="1"/>
  <c r="O400" i="20"/>
  <c r="R399" i="20"/>
  <c r="Q399" i="20"/>
  <c r="P399" i="20"/>
  <c r="S399" i="20" s="1"/>
  <c r="O399" i="20"/>
  <c r="R398" i="20"/>
  <c r="Q398" i="20"/>
  <c r="P398" i="20"/>
  <c r="S398" i="20" s="1"/>
  <c r="O398" i="20"/>
  <c r="R397" i="20"/>
  <c r="Q397" i="20"/>
  <c r="P397" i="20"/>
  <c r="S397" i="20" s="1"/>
  <c r="O397" i="20"/>
  <c r="R396" i="20"/>
  <c r="Q396" i="20"/>
  <c r="P396" i="20"/>
  <c r="S396" i="20" s="1"/>
  <c r="O396" i="20"/>
  <c r="R395" i="20"/>
  <c r="Q395" i="20"/>
  <c r="P395" i="20"/>
  <c r="S395" i="20" s="1"/>
  <c r="O395" i="20"/>
  <c r="R394" i="20"/>
  <c r="Q394" i="20"/>
  <c r="P394" i="20"/>
  <c r="S394" i="20" s="1"/>
  <c r="O394" i="20"/>
  <c r="R393" i="20"/>
  <c r="Q393" i="20"/>
  <c r="P393" i="20"/>
  <c r="S393" i="20" s="1"/>
  <c r="O393" i="20"/>
  <c r="R392" i="20"/>
  <c r="Q392" i="20"/>
  <c r="P392" i="20"/>
  <c r="S392" i="20" s="1"/>
  <c r="O392" i="20"/>
  <c r="R391" i="20"/>
  <c r="Q391" i="20"/>
  <c r="P391" i="20"/>
  <c r="S391" i="20" s="1"/>
  <c r="O391" i="20"/>
  <c r="R390" i="20"/>
  <c r="Q390" i="20"/>
  <c r="P390" i="20"/>
  <c r="S390" i="20" s="1"/>
  <c r="O390" i="20"/>
  <c r="R389" i="20"/>
  <c r="Q389" i="20"/>
  <c r="P389" i="20"/>
  <c r="S389" i="20" s="1"/>
  <c r="O389" i="20"/>
  <c r="R388" i="20"/>
  <c r="Q388" i="20"/>
  <c r="P388" i="20"/>
  <c r="S388" i="20" s="1"/>
  <c r="O388" i="20"/>
  <c r="R387" i="20"/>
  <c r="Q387" i="20"/>
  <c r="P387" i="20"/>
  <c r="S387" i="20" s="1"/>
  <c r="O387" i="20"/>
  <c r="R386" i="20"/>
  <c r="Q386" i="20"/>
  <c r="P386" i="20"/>
  <c r="S386" i="20" s="1"/>
  <c r="O386" i="20"/>
  <c r="R385" i="20"/>
  <c r="Q385" i="20"/>
  <c r="P385" i="20"/>
  <c r="S385" i="20" s="1"/>
  <c r="O385" i="20"/>
  <c r="R384" i="20"/>
  <c r="Q384" i="20"/>
  <c r="P384" i="20"/>
  <c r="S384" i="20" s="1"/>
  <c r="O384" i="20"/>
  <c r="R383" i="20"/>
  <c r="Q383" i="20"/>
  <c r="P383" i="20"/>
  <c r="S383" i="20" s="1"/>
  <c r="O383" i="20"/>
  <c r="R382" i="20"/>
  <c r="Q382" i="20"/>
  <c r="P382" i="20"/>
  <c r="S382" i="20" s="1"/>
  <c r="O382" i="20"/>
  <c r="R381" i="20"/>
  <c r="Q381" i="20"/>
  <c r="P381" i="20"/>
  <c r="S381" i="20" s="1"/>
  <c r="O381" i="20"/>
  <c r="R380" i="20"/>
  <c r="Q380" i="20"/>
  <c r="P380" i="20"/>
  <c r="S380" i="20" s="1"/>
  <c r="O380" i="20"/>
  <c r="R379" i="20"/>
  <c r="Q379" i="20"/>
  <c r="P379" i="20"/>
  <c r="S379" i="20" s="1"/>
  <c r="O379" i="20"/>
  <c r="R378" i="20"/>
  <c r="Q378" i="20"/>
  <c r="P378" i="20"/>
  <c r="S378" i="20" s="1"/>
  <c r="O378" i="20"/>
  <c r="R377" i="20"/>
  <c r="Q377" i="20"/>
  <c r="P377" i="20"/>
  <c r="S377" i="20" s="1"/>
  <c r="O377" i="20"/>
  <c r="R376" i="20"/>
  <c r="Q376" i="20"/>
  <c r="P376" i="20"/>
  <c r="S376" i="20" s="1"/>
  <c r="O376" i="20"/>
  <c r="R375" i="20"/>
  <c r="Q375" i="20"/>
  <c r="P375" i="20"/>
  <c r="S375" i="20" s="1"/>
  <c r="O375" i="20"/>
  <c r="R374" i="20"/>
  <c r="Q374" i="20"/>
  <c r="P374" i="20"/>
  <c r="S374" i="20" s="1"/>
  <c r="O374" i="20"/>
  <c r="R373" i="20"/>
  <c r="Q373" i="20"/>
  <c r="P373" i="20"/>
  <c r="S373" i="20" s="1"/>
  <c r="O373" i="20"/>
  <c r="R372" i="20"/>
  <c r="Q372" i="20"/>
  <c r="P372" i="20"/>
  <c r="S372" i="20" s="1"/>
  <c r="O372" i="20"/>
  <c r="R371" i="20"/>
  <c r="Q371" i="20"/>
  <c r="P371" i="20"/>
  <c r="S371" i="20" s="1"/>
  <c r="O371" i="20"/>
  <c r="R370" i="20"/>
  <c r="Q370" i="20"/>
  <c r="P370" i="20"/>
  <c r="S370" i="20" s="1"/>
  <c r="O370" i="20"/>
  <c r="R369" i="20"/>
  <c r="Q369" i="20"/>
  <c r="P369" i="20"/>
  <c r="S369" i="20" s="1"/>
  <c r="O369" i="20"/>
  <c r="R368" i="20"/>
  <c r="Q368" i="20"/>
  <c r="P368" i="20"/>
  <c r="S368" i="20" s="1"/>
  <c r="O368" i="20"/>
  <c r="R367" i="20"/>
  <c r="Q367" i="20"/>
  <c r="P367" i="20"/>
  <c r="S367" i="20" s="1"/>
  <c r="O367" i="20"/>
  <c r="R366" i="20"/>
  <c r="Q366" i="20"/>
  <c r="P366" i="20"/>
  <c r="S366" i="20" s="1"/>
  <c r="O366" i="20"/>
  <c r="R365" i="20"/>
  <c r="Q365" i="20"/>
  <c r="P365" i="20"/>
  <c r="S365" i="20" s="1"/>
  <c r="O365" i="20"/>
  <c r="R364" i="20"/>
  <c r="Q364" i="20"/>
  <c r="P364" i="20"/>
  <c r="S364" i="20" s="1"/>
  <c r="O364" i="20"/>
  <c r="R363" i="20"/>
  <c r="Q363" i="20"/>
  <c r="P363" i="20"/>
  <c r="S363" i="20" s="1"/>
  <c r="O363" i="20"/>
  <c r="R362" i="20"/>
  <c r="Q362" i="20"/>
  <c r="P362" i="20"/>
  <c r="S362" i="20" s="1"/>
  <c r="O362" i="20"/>
  <c r="R361" i="20"/>
  <c r="Q361" i="20"/>
  <c r="P361" i="20"/>
  <c r="S361" i="20" s="1"/>
  <c r="O361" i="20"/>
  <c r="R360" i="20"/>
  <c r="Q360" i="20"/>
  <c r="P360" i="20"/>
  <c r="S360" i="20" s="1"/>
  <c r="O360" i="20"/>
  <c r="R359" i="20"/>
  <c r="Q359" i="20"/>
  <c r="P359" i="20"/>
  <c r="S359" i="20" s="1"/>
  <c r="O359" i="20"/>
  <c r="R358" i="20"/>
  <c r="Q358" i="20"/>
  <c r="P358" i="20"/>
  <c r="S358" i="20" s="1"/>
  <c r="O358" i="20"/>
  <c r="R357" i="20"/>
  <c r="Q357" i="20"/>
  <c r="P357" i="20"/>
  <c r="S357" i="20" s="1"/>
  <c r="O357" i="20"/>
  <c r="R356" i="20"/>
  <c r="Q356" i="20"/>
  <c r="P356" i="20"/>
  <c r="S356" i="20" s="1"/>
  <c r="O356" i="20"/>
  <c r="R355" i="20"/>
  <c r="Q355" i="20"/>
  <c r="P355" i="20"/>
  <c r="S355" i="20" s="1"/>
  <c r="O355" i="20"/>
  <c r="R354" i="20"/>
  <c r="Q354" i="20"/>
  <c r="P354" i="20"/>
  <c r="S354" i="20" s="1"/>
  <c r="O354" i="20"/>
  <c r="R353" i="20"/>
  <c r="Q353" i="20"/>
  <c r="P353" i="20"/>
  <c r="S353" i="20" s="1"/>
  <c r="O353" i="20"/>
  <c r="R352" i="20"/>
  <c r="Q352" i="20"/>
  <c r="P352" i="20"/>
  <c r="S352" i="20" s="1"/>
  <c r="O352" i="20"/>
  <c r="R351" i="20"/>
  <c r="Q351" i="20"/>
  <c r="P351" i="20"/>
  <c r="S351" i="20" s="1"/>
  <c r="O351" i="20"/>
  <c r="R350" i="20"/>
  <c r="Q350" i="20"/>
  <c r="P350" i="20"/>
  <c r="S350" i="20" s="1"/>
  <c r="O350" i="20"/>
  <c r="R349" i="20"/>
  <c r="Q349" i="20"/>
  <c r="P349" i="20"/>
  <c r="S349" i="20" s="1"/>
  <c r="O349" i="20"/>
  <c r="R348" i="20"/>
  <c r="Q348" i="20"/>
  <c r="P348" i="20"/>
  <c r="S348" i="20" s="1"/>
  <c r="O348" i="20"/>
  <c r="R347" i="20"/>
  <c r="Q347" i="20"/>
  <c r="P347" i="20"/>
  <c r="S347" i="20" s="1"/>
  <c r="O347" i="20"/>
  <c r="R346" i="20"/>
  <c r="Q346" i="20"/>
  <c r="P346" i="20"/>
  <c r="S346" i="20" s="1"/>
  <c r="O346" i="20"/>
  <c r="R345" i="20"/>
  <c r="Q345" i="20"/>
  <c r="P345" i="20"/>
  <c r="S345" i="20" s="1"/>
  <c r="O345" i="20"/>
  <c r="R344" i="20"/>
  <c r="Q344" i="20"/>
  <c r="P344" i="20"/>
  <c r="S344" i="20" s="1"/>
  <c r="O344" i="20"/>
  <c r="S343" i="20"/>
  <c r="R343" i="20"/>
  <c r="Q343" i="20"/>
  <c r="P343" i="20"/>
  <c r="O343" i="20"/>
  <c r="R342" i="20"/>
  <c r="Q342" i="20"/>
  <c r="P342" i="20"/>
  <c r="S342" i="20" s="1"/>
  <c r="O342" i="20"/>
  <c r="R341" i="20"/>
  <c r="Q341" i="20"/>
  <c r="P341" i="20"/>
  <c r="S341" i="20" s="1"/>
  <c r="O341" i="20"/>
  <c r="R340" i="20"/>
  <c r="Q340" i="20"/>
  <c r="P340" i="20"/>
  <c r="S340" i="20" s="1"/>
  <c r="O340" i="20"/>
  <c r="R339" i="20"/>
  <c r="Q339" i="20"/>
  <c r="P339" i="20"/>
  <c r="S339" i="20" s="1"/>
  <c r="O339" i="20"/>
  <c r="R338" i="20"/>
  <c r="Q338" i="20"/>
  <c r="P338" i="20"/>
  <c r="S338" i="20" s="1"/>
  <c r="O338" i="20"/>
  <c r="R337" i="20"/>
  <c r="Q337" i="20"/>
  <c r="P337" i="20"/>
  <c r="S337" i="20" s="1"/>
  <c r="O337" i="20"/>
  <c r="R336" i="20"/>
  <c r="Q336" i="20"/>
  <c r="P336" i="20"/>
  <c r="S336" i="20" s="1"/>
  <c r="O336" i="20"/>
  <c r="R335" i="20"/>
  <c r="Q335" i="20"/>
  <c r="P335" i="20"/>
  <c r="S335" i="20" s="1"/>
  <c r="O335" i="20"/>
  <c r="R334" i="20"/>
  <c r="Q334" i="20"/>
  <c r="P334" i="20"/>
  <c r="S334" i="20" s="1"/>
  <c r="O334" i="20"/>
  <c r="R333" i="20"/>
  <c r="Q333" i="20"/>
  <c r="P333" i="20"/>
  <c r="S333" i="20" s="1"/>
  <c r="O333" i="20"/>
  <c r="R332" i="20"/>
  <c r="Q332" i="20"/>
  <c r="P332" i="20"/>
  <c r="S332" i="20" s="1"/>
  <c r="O332" i="20"/>
  <c r="R331" i="20"/>
  <c r="Q331" i="20"/>
  <c r="P331" i="20"/>
  <c r="S331" i="20" s="1"/>
  <c r="O331" i="20"/>
  <c r="R330" i="20"/>
  <c r="Q330" i="20"/>
  <c r="P330" i="20"/>
  <c r="S330" i="20" s="1"/>
  <c r="O330" i="20"/>
  <c r="R329" i="20"/>
  <c r="Q329" i="20"/>
  <c r="P329" i="20"/>
  <c r="S329" i="20" s="1"/>
  <c r="O329" i="20"/>
  <c r="R328" i="20"/>
  <c r="Q328" i="20"/>
  <c r="P328" i="20"/>
  <c r="S328" i="20" s="1"/>
  <c r="O328" i="20"/>
  <c r="R327" i="20"/>
  <c r="Q327" i="20"/>
  <c r="P327" i="20"/>
  <c r="S327" i="20" s="1"/>
  <c r="O327" i="20"/>
  <c r="R326" i="20"/>
  <c r="Q326" i="20"/>
  <c r="P326" i="20"/>
  <c r="S326" i="20" s="1"/>
  <c r="O326" i="20"/>
  <c r="R325" i="20"/>
  <c r="Q325" i="20"/>
  <c r="P325" i="20"/>
  <c r="S325" i="20" s="1"/>
  <c r="O325" i="20"/>
  <c r="R324" i="20"/>
  <c r="Q324" i="20"/>
  <c r="P324" i="20"/>
  <c r="S324" i="20" s="1"/>
  <c r="O324" i="20"/>
  <c r="R323" i="20"/>
  <c r="Q323" i="20"/>
  <c r="P323" i="20"/>
  <c r="S323" i="20" s="1"/>
  <c r="O323" i="20"/>
  <c r="R322" i="20"/>
  <c r="Q322" i="20"/>
  <c r="P322" i="20"/>
  <c r="S322" i="20" s="1"/>
  <c r="O322" i="20"/>
  <c r="R321" i="20"/>
  <c r="Q321" i="20"/>
  <c r="P321" i="20"/>
  <c r="S321" i="20" s="1"/>
  <c r="O321" i="20"/>
  <c r="R320" i="20"/>
  <c r="Q320" i="20"/>
  <c r="P320" i="20"/>
  <c r="S320" i="20" s="1"/>
  <c r="O320" i="20"/>
  <c r="R319" i="20"/>
  <c r="Q319" i="20"/>
  <c r="P319" i="20"/>
  <c r="S319" i="20" s="1"/>
  <c r="O319" i="20"/>
  <c r="R318" i="20"/>
  <c r="Q318" i="20"/>
  <c r="P318" i="20"/>
  <c r="S318" i="20" s="1"/>
  <c r="O318" i="20"/>
  <c r="R317" i="20"/>
  <c r="Q317" i="20"/>
  <c r="P317" i="20"/>
  <c r="S317" i="20" s="1"/>
  <c r="O317" i="20"/>
  <c r="R316" i="20"/>
  <c r="Q316" i="20"/>
  <c r="P316" i="20"/>
  <c r="S316" i="20" s="1"/>
  <c r="O316" i="20"/>
  <c r="R315" i="20"/>
  <c r="Q315" i="20"/>
  <c r="P315" i="20"/>
  <c r="S315" i="20" s="1"/>
  <c r="O315" i="20"/>
  <c r="R314" i="20"/>
  <c r="Q314" i="20"/>
  <c r="P314" i="20"/>
  <c r="S314" i="20" s="1"/>
  <c r="O314" i="20"/>
  <c r="R313" i="20"/>
  <c r="Q313" i="20"/>
  <c r="P313" i="20"/>
  <c r="S313" i="20" s="1"/>
  <c r="O313" i="20"/>
  <c r="R312" i="20"/>
  <c r="Q312" i="20"/>
  <c r="P312" i="20"/>
  <c r="S312" i="20" s="1"/>
  <c r="O312" i="20"/>
  <c r="R311" i="20"/>
  <c r="Q311" i="20"/>
  <c r="P311" i="20"/>
  <c r="S311" i="20" s="1"/>
  <c r="O311" i="20"/>
  <c r="R310" i="20"/>
  <c r="Q310" i="20"/>
  <c r="P310" i="20"/>
  <c r="S310" i="20" s="1"/>
  <c r="O310" i="20"/>
  <c r="R309" i="20"/>
  <c r="Q309" i="20"/>
  <c r="P309" i="20"/>
  <c r="S309" i="20" s="1"/>
  <c r="O309" i="20"/>
  <c r="R308" i="20"/>
  <c r="Q308" i="20"/>
  <c r="P308" i="20"/>
  <c r="S308" i="20" s="1"/>
  <c r="O308" i="20"/>
  <c r="R307" i="20"/>
  <c r="Q307" i="20"/>
  <c r="P307" i="20"/>
  <c r="S307" i="20" s="1"/>
  <c r="O307" i="20"/>
  <c r="R306" i="20"/>
  <c r="Q306" i="20"/>
  <c r="P306" i="20"/>
  <c r="S306" i="20" s="1"/>
  <c r="O306" i="20"/>
  <c r="R305" i="20"/>
  <c r="Q305" i="20"/>
  <c r="P305" i="20"/>
  <c r="S305" i="20" s="1"/>
  <c r="O305" i="20"/>
  <c r="R304" i="20"/>
  <c r="Q304" i="20"/>
  <c r="P304" i="20"/>
  <c r="S304" i="20" s="1"/>
  <c r="O304" i="20"/>
  <c r="R303" i="20"/>
  <c r="Q303" i="20"/>
  <c r="P303" i="20"/>
  <c r="S303" i="20" s="1"/>
  <c r="O303" i="20"/>
  <c r="R302" i="20"/>
  <c r="Q302" i="20"/>
  <c r="P302" i="20"/>
  <c r="S302" i="20" s="1"/>
  <c r="O302" i="20"/>
  <c r="R301" i="20"/>
  <c r="Q301" i="20"/>
  <c r="P301" i="20"/>
  <c r="S301" i="20" s="1"/>
  <c r="O301" i="20"/>
  <c r="R300" i="20"/>
  <c r="Q300" i="20"/>
  <c r="P300" i="20"/>
  <c r="S300" i="20" s="1"/>
  <c r="O300" i="20"/>
  <c r="R299" i="20"/>
  <c r="Q299" i="20"/>
  <c r="P299" i="20"/>
  <c r="S299" i="20" s="1"/>
  <c r="O299" i="20"/>
  <c r="R298" i="20"/>
  <c r="Q298" i="20"/>
  <c r="P298" i="20"/>
  <c r="S298" i="20" s="1"/>
  <c r="O298" i="20"/>
  <c r="R297" i="20"/>
  <c r="Q297" i="20"/>
  <c r="P297" i="20"/>
  <c r="S297" i="20" s="1"/>
  <c r="O297" i="20"/>
  <c r="R296" i="20"/>
  <c r="Q296" i="20"/>
  <c r="P296" i="20"/>
  <c r="S296" i="20" s="1"/>
  <c r="O296" i="20"/>
  <c r="R295" i="20"/>
  <c r="Q295" i="20"/>
  <c r="P295" i="20"/>
  <c r="S295" i="20" s="1"/>
  <c r="O295" i="20"/>
  <c r="R294" i="20"/>
  <c r="Q294" i="20"/>
  <c r="P294" i="20"/>
  <c r="S294" i="20" s="1"/>
  <c r="O294" i="20"/>
  <c r="R293" i="20"/>
  <c r="Q293" i="20"/>
  <c r="P293" i="20"/>
  <c r="S293" i="20" s="1"/>
  <c r="O293" i="20"/>
  <c r="R292" i="20"/>
  <c r="Q292" i="20"/>
  <c r="P292" i="20"/>
  <c r="S292" i="20" s="1"/>
  <c r="O292" i="20"/>
  <c r="R291" i="20"/>
  <c r="Q291" i="20"/>
  <c r="P291" i="20"/>
  <c r="S291" i="20" s="1"/>
  <c r="O291" i="20"/>
  <c r="R290" i="20"/>
  <c r="Q290" i="20"/>
  <c r="P290" i="20"/>
  <c r="S290" i="20" s="1"/>
  <c r="O290" i="20"/>
  <c r="R289" i="20"/>
  <c r="Q289" i="20"/>
  <c r="P289" i="20"/>
  <c r="S289" i="20" s="1"/>
  <c r="O289" i="20"/>
  <c r="R288" i="20"/>
  <c r="Q288" i="20"/>
  <c r="P288" i="20"/>
  <c r="S288" i="20" s="1"/>
  <c r="O288" i="20"/>
  <c r="R287" i="20"/>
  <c r="Q287" i="20"/>
  <c r="P287" i="20"/>
  <c r="S287" i="20" s="1"/>
  <c r="O287" i="20"/>
  <c r="R286" i="20"/>
  <c r="Q286" i="20"/>
  <c r="P286" i="20"/>
  <c r="S286" i="20" s="1"/>
  <c r="O286" i="20"/>
  <c r="R285" i="20"/>
  <c r="Q285" i="20"/>
  <c r="P285" i="20"/>
  <c r="S285" i="20" s="1"/>
  <c r="O285" i="20"/>
  <c r="R284" i="20"/>
  <c r="Q284" i="20"/>
  <c r="P284" i="20"/>
  <c r="S284" i="20" s="1"/>
  <c r="O284" i="20"/>
  <c r="R283" i="20"/>
  <c r="Q283" i="20"/>
  <c r="P283" i="20"/>
  <c r="S283" i="20" s="1"/>
  <c r="O283" i="20"/>
  <c r="R282" i="20"/>
  <c r="Q282" i="20"/>
  <c r="P282" i="20"/>
  <c r="S282" i="20" s="1"/>
  <c r="O282" i="20"/>
  <c r="R281" i="20"/>
  <c r="Q281" i="20"/>
  <c r="P281" i="20"/>
  <c r="S281" i="20" s="1"/>
  <c r="O281" i="20"/>
  <c r="R280" i="20"/>
  <c r="Q280" i="20"/>
  <c r="P280" i="20"/>
  <c r="S280" i="20" s="1"/>
  <c r="O280" i="20"/>
  <c r="R279" i="20"/>
  <c r="Q279" i="20"/>
  <c r="P279" i="20"/>
  <c r="S279" i="20" s="1"/>
  <c r="O279" i="20"/>
  <c r="R278" i="20"/>
  <c r="Q278" i="20"/>
  <c r="P278" i="20"/>
  <c r="S278" i="20" s="1"/>
  <c r="O278" i="20"/>
  <c r="R277" i="20"/>
  <c r="Q277" i="20"/>
  <c r="P277" i="20"/>
  <c r="S277" i="20" s="1"/>
  <c r="O277" i="20"/>
  <c r="R276" i="20"/>
  <c r="Q276" i="20"/>
  <c r="P276" i="20"/>
  <c r="S276" i="20" s="1"/>
  <c r="O276" i="20"/>
  <c r="R275" i="20"/>
  <c r="Q275" i="20"/>
  <c r="P275" i="20"/>
  <c r="S275" i="20" s="1"/>
  <c r="O275" i="20"/>
  <c r="R274" i="20"/>
  <c r="Q274" i="20"/>
  <c r="P274" i="20"/>
  <c r="S274" i="20" s="1"/>
  <c r="O274" i="20"/>
  <c r="R273" i="20"/>
  <c r="Q273" i="20"/>
  <c r="P273" i="20"/>
  <c r="S273" i="20" s="1"/>
  <c r="O273" i="20"/>
  <c r="R272" i="20"/>
  <c r="Q272" i="20"/>
  <c r="P272" i="20"/>
  <c r="S272" i="20" s="1"/>
  <c r="O272" i="20"/>
  <c r="R271" i="20"/>
  <c r="Q271" i="20"/>
  <c r="P271" i="20"/>
  <c r="S271" i="20" s="1"/>
  <c r="O271" i="20"/>
  <c r="R270" i="20"/>
  <c r="Q270" i="20"/>
  <c r="P270" i="20"/>
  <c r="S270" i="20" s="1"/>
  <c r="O270" i="20"/>
  <c r="R269" i="20"/>
  <c r="Q269" i="20"/>
  <c r="P269" i="20"/>
  <c r="S269" i="20" s="1"/>
  <c r="O269" i="20"/>
  <c r="R268" i="20"/>
  <c r="Q268" i="20"/>
  <c r="P268" i="20"/>
  <c r="S268" i="20" s="1"/>
  <c r="O268" i="20"/>
  <c r="R267" i="20"/>
  <c r="Q267" i="20"/>
  <c r="P267" i="20"/>
  <c r="S267" i="20" s="1"/>
  <c r="O267" i="20"/>
  <c r="R266" i="20"/>
  <c r="Q266" i="20"/>
  <c r="P266" i="20"/>
  <c r="S266" i="20" s="1"/>
  <c r="O266" i="20"/>
  <c r="R265" i="20"/>
  <c r="Q265" i="20"/>
  <c r="P265" i="20"/>
  <c r="S265" i="20" s="1"/>
  <c r="O265" i="20"/>
  <c r="R264" i="20"/>
  <c r="Q264" i="20"/>
  <c r="P264" i="20"/>
  <c r="S264" i="20" s="1"/>
  <c r="O264" i="20"/>
  <c r="R263" i="20"/>
  <c r="Q263" i="20"/>
  <c r="P263" i="20"/>
  <c r="S263" i="20" s="1"/>
  <c r="O263" i="20"/>
  <c r="R262" i="20"/>
  <c r="Q262" i="20"/>
  <c r="P262" i="20"/>
  <c r="S262" i="20" s="1"/>
  <c r="O262" i="20"/>
  <c r="R261" i="20"/>
  <c r="Q261" i="20"/>
  <c r="P261" i="20"/>
  <c r="S261" i="20" s="1"/>
  <c r="O261" i="20"/>
  <c r="R260" i="20"/>
  <c r="Q260" i="20"/>
  <c r="P260" i="20"/>
  <c r="S260" i="20" s="1"/>
  <c r="O260" i="20"/>
  <c r="R259" i="20"/>
  <c r="Q259" i="20"/>
  <c r="P259" i="20"/>
  <c r="S259" i="20" s="1"/>
  <c r="O259" i="20"/>
  <c r="R258" i="20"/>
  <c r="Q258" i="20"/>
  <c r="P258" i="20"/>
  <c r="S258" i="20" s="1"/>
  <c r="O258" i="20"/>
  <c r="R257" i="20"/>
  <c r="Q257" i="20"/>
  <c r="P257" i="20"/>
  <c r="S257" i="20" s="1"/>
  <c r="O257" i="20"/>
  <c r="R256" i="20"/>
  <c r="Q256" i="20"/>
  <c r="P256" i="20"/>
  <c r="S256" i="20" s="1"/>
  <c r="O256" i="20"/>
  <c r="R255" i="20"/>
  <c r="Q255" i="20"/>
  <c r="P255" i="20"/>
  <c r="S255" i="20" s="1"/>
  <c r="O255" i="20"/>
  <c r="R254" i="20"/>
  <c r="Q254" i="20"/>
  <c r="P254" i="20"/>
  <c r="S254" i="20" s="1"/>
  <c r="O254" i="20"/>
  <c r="R253" i="20"/>
  <c r="Q253" i="20"/>
  <c r="P253" i="20"/>
  <c r="S253" i="20" s="1"/>
  <c r="O253" i="20"/>
  <c r="R252" i="20"/>
  <c r="Q252" i="20"/>
  <c r="P252" i="20"/>
  <c r="S252" i="20" s="1"/>
  <c r="O252" i="20"/>
  <c r="R251" i="20"/>
  <c r="Q251" i="20"/>
  <c r="P251" i="20"/>
  <c r="S251" i="20" s="1"/>
  <c r="O251" i="20"/>
  <c r="R250" i="20"/>
  <c r="Q250" i="20"/>
  <c r="P250" i="20"/>
  <c r="S250" i="20" s="1"/>
  <c r="O250" i="20"/>
  <c r="R249" i="20"/>
  <c r="Q249" i="20"/>
  <c r="P249" i="20"/>
  <c r="S249" i="20" s="1"/>
  <c r="O249" i="20"/>
  <c r="R248" i="20"/>
  <c r="Q248" i="20"/>
  <c r="P248" i="20"/>
  <c r="S248" i="20" s="1"/>
  <c r="O248" i="20"/>
  <c r="R247" i="20"/>
  <c r="Q247" i="20"/>
  <c r="P247" i="20"/>
  <c r="S247" i="20" s="1"/>
  <c r="O247" i="20"/>
  <c r="R246" i="20"/>
  <c r="Q246" i="20"/>
  <c r="P246" i="20"/>
  <c r="S246" i="20" s="1"/>
  <c r="O246" i="20"/>
  <c r="R245" i="20"/>
  <c r="Q245" i="20"/>
  <c r="P245" i="20"/>
  <c r="S245" i="20" s="1"/>
  <c r="O245" i="20"/>
  <c r="S244" i="20"/>
  <c r="R244" i="20"/>
  <c r="Q244" i="20"/>
  <c r="P244" i="20"/>
  <c r="O244" i="20"/>
  <c r="R243" i="20"/>
  <c r="Q243" i="20"/>
  <c r="P243" i="20"/>
  <c r="S243" i="20" s="1"/>
  <c r="O243" i="20"/>
  <c r="R242" i="20"/>
  <c r="Q242" i="20"/>
  <c r="P242" i="20"/>
  <c r="S242" i="20" s="1"/>
  <c r="O242" i="20"/>
  <c r="R241" i="20"/>
  <c r="Q241" i="20"/>
  <c r="P241" i="20"/>
  <c r="S241" i="20" s="1"/>
  <c r="O241" i="20"/>
  <c r="R240" i="20"/>
  <c r="Q240" i="20"/>
  <c r="P240" i="20"/>
  <c r="S240" i="20" s="1"/>
  <c r="O240" i="20"/>
  <c r="R239" i="20"/>
  <c r="Q239" i="20"/>
  <c r="P239" i="20"/>
  <c r="S239" i="20" s="1"/>
  <c r="O239" i="20"/>
  <c r="R238" i="20"/>
  <c r="Q238" i="20"/>
  <c r="P238" i="20"/>
  <c r="S238" i="20" s="1"/>
  <c r="O238" i="20"/>
  <c r="R237" i="20"/>
  <c r="Q237" i="20"/>
  <c r="P237" i="20"/>
  <c r="S237" i="20" s="1"/>
  <c r="O237" i="20"/>
  <c r="R236" i="20"/>
  <c r="Q236" i="20"/>
  <c r="P236" i="20"/>
  <c r="S236" i="20" s="1"/>
  <c r="O236" i="20"/>
  <c r="R235" i="20"/>
  <c r="Q235" i="20"/>
  <c r="P235" i="20"/>
  <c r="S235" i="20" s="1"/>
  <c r="O235" i="20"/>
  <c r="R234" i="20"/>
  <c r="Q234" i="20"/>
  <c r="P234" i="20"/>
  <c r="S234" i="20" s="1"/>
  <c r="O234" i="20"/>
  <c r="R233" i="20"/>
  <c r="Q233" i="20"/>
  <c r="P233" i="20"/>
  <c r="S233" i="20" s="1"/>
  <c r="O233" i="20"/>
  <c r="R232" i="20"/>
  <c r="Q232" i="20"/>
  <c r="P232" i="20"/>
  <c r="S232" i="20" s="1"/>
  <c r="O232" i="20"/>
  <c r="R231" i="20"/>
  <c r="Q231" i="20"/>
  <c r="P231" i="20"/>
  <c r="S231" i="20" s="1"/>
  <c r="O231" i="20"/>
  <c r="R230" i="20"/>
  <c r="Q230" i="20"/>
  <c r="P230" i="20"/>
  <c r="S230" i="20" s="1"/>
  <c r="O230" i="20"/>
  <c r="R229" i="20"/>
  <c r="Q229" i="20"/>
  <c r="P229" i="20"/>
  <c r="S229" i="20" s="1"/>
  <c r="O229" i="20"/>
  <c r="R228" i="20"/>
  <c r="Q228" i="20"/>
  <c r="P228" i="20"/>
  <c r="S228" i="20" s="1"/>
  <c r="O228" i="20"/>
  <c r="R227" i="20"/>
  <c r="Q227" i="20"/>
  <c r="P227" i="20"/>
  <c r="S227" i="20" s="1"/>
  <c r="O227" i="20"/>
  <c r="R226" i="20"/>
  <c r="Q226" i="20"/>
  <c r="P226" i="20"/>
  <c r="S226" i="20" s="1"/>
  <c r="O226" i="20"/>
  <c r="R225" i="20"/>
  <c r="Q225" i="20"/>
  <c r="P225" i="20"/>
  <c r="S225" i="20" s="1"/>
  <c r="O225" i="20"/>
  <c r="R224" i="20"/>
  <c r="Q224" i="20"/>
  <c r="P224" i="20"/>
  <c r="S224" i="20" s="1"/>
  <c r="O224" i="20"/>
  <c r="R223" i="20"/>
  <c r="Q223" i="20"/>
  <c r="P223" i="20"/>
  <c r="S223" i="20" s="1"/>
  <c r="O223" i="20"/>
  <c r="R222" i="20"/>
  <c r="Q222" i="20"/>
  <c r="P222" i="20"/>
  <c r="S222" i="20" s="1"/>
  <c r="O222" i="20"/>
  <c r="R221" i="20"/>
  <c r="Q221" i="20"/>
  <c r="P221" i="20"/>
  <c r="S221" i="20" s="1"/>
  <c r="O221" i="20"/>
  <c r="R220" i="20"/>
  <c r="Q220" i="20"/>
  <c r="P220" i="20"/>
  <c r="S220" i="20" s="1"/>
  <c r="O220" i="20"/>
  <c r="R219" i="20"/>
  <c r="Q219" i="20"/>
  <c r="P219" i="20"/>
  <c r="S219" i="20" s="1"/>
  <c r="O219" i="20"/>
  <c r="R218" i="20"/>
  <c r="Q218" i="20"/>
  <c r="P218" i="20"/>
  <c r="S218" i="20" s="1"/>
  <c r="O218" i="20"/>
  <c r="R217" i="20"/>
  <c r="Q217" i="20"/>
  <c r="P217" i="20"/>
  <c r="S217" i="20" s="1"/>
  <c r="O217" i="20"/>
  <c r="R216" i="20"/>
  <c r="Q216" i="20"/>
  <c r="P216" i="20"/>
  <c r="S216" i="20" s="1"/>
  <c r="O216" i="20"/>
  <c r="R215" i="20"/>
  <c r="Q215" i="20"/>
  <c r="P215" i="20"/>
  <c r="S215" i="20" s="1"/>
  <c r="O215" i="20"/>
  <c r="R214" i="20"/>
  <c r="Q214" i="20"/>
  <c r="P214" i="20"/>
  <c r="S214" i="20" s="1"/>
  <c r="O214" i="20"/>
  <c r="R213" i="20"/>
  <c r="Q213" i="20"/>
  <c r="P213" i="20"/>
  <c r="S213" i="20" s="1"/>
  <c r="O213" i="20"/>
  <c r="R212" i="20"/>
  <c r="Q212" i="20"/>
  <c r="P212" i="20"/>
  <c r="S212" i="20" s="1"/>
  <c r="O212" i="20"/>
  <c r="R211" i="20"/>
  <c r="Q211" i="20"/>
  <c r="P211" i="20"/>
  <c r="S211" i="20" s="1"/>
  <c r="O211" i="20"/>
  <c r="R210" i="20"/>
  <c r="Q210" i="20"/>
  <c r="P210" i="20"/>
  <c r="S210" i="20" s="1"/>
  <c r="O210" i="20"/>
  <c r="R209" i="20"/>
  <c r="Q209" i="20"/>
  <c r="P209" i="20"/>
  <c r="S209" i="20" s="1"/>
  <c r="O209" i="20"/>
  <c r="R208" i="20"/>
  <c r="Q208" i="20"/>
  <c r="P208" i="20"/>
  <c r="S208" i="20" s="1"/>
  <c r="O208" i="20"/>
  <c r="R207" i="20"/>
  <c r="Q207" i="20"/>
  <c r="P207" i="20"/>
  <c r="S207" i="20" s="1"/>
  <c r="O207" i="20"/>
  <c r="R206" i="20"/>
  <c r="Q206" i="20"/>
  <c r="P206" i="20"/>
  <c r="S206" i="20" s="1"/>
  <c r="O206" i="20"/>
  <c r="R205" i="20"/>
  <c r="Q205" i="20"/>
  <c r="P205" i="20"/>
  <c r="S205" i="20" s="1"/>
  <c r="O205" i="20"/>
  <c r="R204" i="20"/>
  <c r="Q204" i="20"/>
  <c r="P204" i="20"/>
  <c r="S204" i="20" s="1"/>
  <c r="O204" i="20"/>
  <c r="R203" i="20"/>
  <c r="Q203" i="20"/>
  <c r="P203" i="20"/>
  <c r="S203" i="20" s="1"/>
  <c r="O203" i="20"/>
  <c r="R202" i="20"/>
  <c r="Q202" i="20"/>
  <c r="P202" i="20"/>
  <c r="S202" i="20" s="1"/>
  <c r="O202" i="20"/>
  <c r="R201" i="20"/>
  <c r="Q201" i="20"/>
  <c r="P201" i="20"/>
  <c r="S201" i="20" s="1"/>
  <c r="O201" i="20"/>
  <c r="R200" i="20"/>
  <c r="Q200" i="20"/>
  <c r="P200" i="20"/>
  <c r="S200" i="20" s="1"/>
  <c r="O200" i="20"/>
  <c r="R199" i="20"/>
  <c r="Q199" i="20"/>
  <c r="P199" i="20"/>
  <c r="S199" i="20" s="1"/>
  <c r="O199" i="20"/>
  <c r="R198" i="20"/>
  <c r="Q198" i="20"/>
  <c r="P198" i="20"/>
  <c r="S198" i="20" s="1"/>
  <c r="O198" i="20"/>
  <c r="R197" i="20"/>
  <c r="Q197" i="20"/>
  <c r="P197" i="20"/>
  <c r="S197" i="20" s="1"/>
  <c r="O197" i="20"/>
  <c r="R196" i="20"/>
  <c r="Q196" i="20"/>
  <c r="P196" i="20"/>
  <c r="S196" i="20" s="1"/>
  <c r="O196" i="20"/>
  <c r="R195" i="20"/>
  <c r="Q195" i="20"/>
  <c r="P195" i="20"/>
  <c r="S195" i="20" s="1"/>
  <c r="O195" i="20"/>
  <c r="R194" i="20"/>
  <c r="Q194" i="20"/>
  <c r="P194" i="20"/>
  <c r="S194" i="20" s="1"/>
  <c r="O194" i="20"/>
  <c r="R193" i="20"/>
  <c r="Q193" i="20"/>
  <c r="P193" i="20"/>
  <c r="S193" i="20" s="1"/>
  <c r="O193" i="20"/>
  <c r="R192" i="20"/>
  <c r="Q192" i="20"/>
  <c r="P192" i="20"/>
  <c r="S192" i="20" s="1"/>
  <c r="O192" i="20"/>
  <c r="R191" i="20"/>
  <c r="Q191" i="20"/>
  <c r="P191" i="20"/>
  <c r="S191" i="20" s="1"/>
  <c r="O191" i="20"/>
  <c r="R190" i="20"/>
  <c r="Q190" i="20"/>
  <c r="P190" i="20"/>
  <c r="S190" i="20" s="1"/>
  <c r="O190" i="20"/>
  <c r="R189" i="20"/>
  <c r="Q189" i="20"/>
  <c r="P189" i="20"/>
  <c r="S189" i="20" s="1"/>
  <c r="O189" i="20"/>
  <c r="R188" i="20"/>
  <c r="Q188" i="20"/>
  <c r="P188" i="20"/>
  <c r="S188" i="20" s="1"/>
  <c r="O188" i="20"/>
  <c r="R187" i="20"/>
  <c r="Q187" i="20"/>
  <c r="P187" i="20"/>
  <c r="S187" i="20" s="1"/>
  <c r="O187" i="20"/>
  <c r="R186" i="20"/>
  <c r="Q186" i="20"/>
  <c r="P186" i="20"/>
  <c r="S186" i="20" s="1"/>
  <c r="O186" i="20"/>
  <c r="R185" i="20"/>
  <c r="Q185" i="20"/>
  <c r="P185" i="20"/>
  <c r="S185" i="20" s="1"/>
  <c r="O185" i="20"/>
  <c r="R184" i="20"/>
  <c r="Q184" i="20"/>
  <c r="P184" i="20"/>
  <c r="S184" i="20" s="1"/>
  <c r="O184" i="20"/>
  <c r="R183" i="20"/>
  <c r="Q183" i="20"/>
  <c r="P183" i="20"/>
  <c r="S183" i="20" s="1"/>
  <c r="O183" i="20"/>
  <c r="R182" i="20"/>
  <c r="Q182" i="20"/>
  <c r="P182" i="20"/>
  <c r="S182" i="20" s="1"/>
  <c r="O182" i="20"/>
  <c r="R181" i="20"/>
  <c r="Q181" i="20"/>
  <c r="P181" i="20"/>
  <c r="S181" i="20" s="1"/>
  <c r="O181" i="20"/>
  <c r="R180" i="20"/>
  <c r="Q180" i="20"/>
  <c r="P180" i="20"/>
  <c r="S180" i="20" s="1"/>
  <c r="O180" i="20"/>
  <c r="R179" i="20"/>
  <c r="Q179" i="20"/>
  <c r="P179" i="20"/>
  <c r="S179" i="20" s="1"/>
  <c r="O179" i="20"/>
  <c r="R178" i="20"/>
  <c r="Q178" i="20"/>
  <c r="P178" i="20"/>
  <c r="S178" i="20" s="1"/>
  <c r="O178" i="20"/>
  <c r="R177" i="20"/>
  <c r="Q177" i="20"/>
  <c r="P177" i="20"/>
  <c r="S177" i="20" s="1"/>
  <c r="O177" i="20"/>
  <c r="R176" i="20"/>
  <c r="Q176" i="20"/>
  <c r="P176" i="20"/>
  <c r="S176" i="20" s="1"/>
  <c r="O176" i="20"/>
  <c r="R175" i="20"/>
  <c r="Q175" i="20"/>
  <c r="P175" i="20"/>
  <c r="S175" i="20" s="1"/>
  <c r="O175" i="20"/>
  <c r="R174" i="20"/>
  <c r="Q174" i="20"/>
  <c r="P174" i="20"/>
  <c r="S174" i="20" s="1"/>
  <c r="O174" i="20"/>
  <c r="R173" i="20"/>
  <c r="Q173" i="20"/>
  <c r="P173" i="20"/>
  <c r="S173" i="20" s="1"/>
  <c r="O173" i="20"/>
  <c r="R172" i="20"/>
  <c r="Q172" i="20"/>
  <c r="P172" i="20"/>
  <c r="S172" i="20" s="1"/>
  <c r="O172" i="20"/>
  <c r="R171" i="20"/>
  <c r="Q171" i="20"/>
  <c r="P171" i="20"/>
  <c r="S171" i="20" s="1"/>
  <c r="O171" i="20"/>
  <c r="R170" i="20"/>
  <c r="Q170" i="20"/>
  <c r="P170" i="20"/>
  <c r="S170" i="20" s="1"/>
  <c r="O170" i="20"/>
  <c r="R169" i="20"/>
  <c r="Q169" i="20"/>
  <c r="P169" i="20"/>
  <c r="S169" i="20" s="1"/>
  <c r="O169" i="20"/>
  <c r="R168" i="20"/>
  <c r="Q168" i="20"/>
  <c r="P168" i="20"/>
  <c r="S168" i="20" s="1"/>
  <c r="O168" i="20"/>
  <c r="R167" i="20"/>
  <c r="Q167" i="20"/>
  <c r="P167" i="20"/>
  <c r="S167" i="20" s="1"/>
  <c r="O167" i="20"/>
  <c r="R166" i="20"/>
  <c r="Q166" i="20"/>
  <c r="P166" i="20"/>
  <c r="S166" i="20" s="1"/>
  <c r="O166" i="20"/>
  <c r="R165" i="20"/>
  <c r="Q165" i="20"/>
  <c r="P165" i="20"/>
  <c r="S165" i="20" s="1"/>
  <c r="O165" i="20"/>
  <c r="R164" i="20"/>
  <c r="Q164" i="20"/>
  <c r="P164" i="20"/>
  <c r="S164" i="20" s="1"/>
  <c r="O164" i="20"/>
  <c r="R163" i="20"/>
  <c r="Q163" i="20"/>
  <c r="P163" i="20"/>
  <c r="S163" i="20" s="1"/>
  <c r="O163" i="20"/>
  <c r="R162" i="20"/>
  <c r="Q162" i="20"/>
  <c r="P162" i="20"/>
  <c r="S162" i="20" s="1"/>
  <c r="O162" i="20"/>
  <c r="R161" i="20"/>
  <c r="Q161" i="20"/>
  <c r="P161" i="20"/>
  <c r="S161" i="20" s="1"/>
  <c r="O161" i="20"/>
  <c r="R160" i="20"/>
  <c r="Q160" i="20"/>
  <c r="P160" i="20"/>
  <c r="S160" i="20" s="1"/>
  <c r="O160" i="20"/>
  <c r="R159" i="20"/>
  <c r="Q159" i="20"/>
  <c r="P159" i="20"/>
  <c r="S159" i="20" s="1"/>
  <c r="O159" i="20"/>
  <c r="R158" i="20"/>
  <c r="Q158" i="20"/>
  <c r="P158" i="20"/>
  <c r="S158" i="20" s="1"/>
  <c r="O158" i="20"/>
  <c r="R157" i="20"/>
  <c r="Q157" i="20"/>
  <c r="P157" i="20"/>
  <c r="S157" i="20" s="1"/>
  <c r="O157" i="20"/>
  <c r="S156" i="20"/>
  <c r="R156" i="20"/>
  <c r="Q156" i="20"/>
  <c r="P156" i="20"/>
  <c r="O156" i="20"/>
  <c r="R155" i="20"/>
  <c r="Q155" i="20"/>
  <c r="P155" i="20"/>
  <c r="S155" i="20" s="1"/>
  <c r="O155" i="20"/>
  <c r="R154" i="20"/>
  <c r="Q154" i="20"/>
  <c r="P154" i="20"/>
  <c r="S154" i="20" s="1"/>
  <c r="O154" i="20"/>
  <c r="R153" i="20"/>
  <c r="Q153" i="20"/>
  <c r="P153" i="20"/>
  <c r="S153" i="20" s="1"/>
  <c r="O153" i="20"/>
  <c r="R152" i="20"/>
  <c r="Q152" i="20"/>
  <c r="P152" i="20"/>
  <c r="S152" i="20" s="1"/>
  <c r="O152" i="20"/>
  <c r="R151" i="20"/>
  <c r="Q151" i="20"/>
  <c r="P151" i="20"/>
  <c r="S151" i="20" s="1"/>
  <c r="O151" i="20"/>
  <c r="R150" i="20"/>
  <c r="Q150" i="20"/>
  <c r="P150" i="20"/>
  <c r="S150" i="20" s="1"/>
  <c r="O150" i="20"/>
  <c r="R149" i="20"/>
  <c r="Q149" i="20"/>
  <c r="P149" i="20"/>
  <c r="S149" i="20" s="1"/>
  <c r="O149" i="20"/>
  <c r="R148" i="20"/>
  <c r="Q148" i="20"/>
  <c r="P148" i="20"/>
  <c r="S148" i="20" s="1"/>
  <c r="O148" i="20"/>
  <c r="R147" i="20"/>
  <c r="Q147" i="20"/>
  <c r="P147" i="20"/>
  <c r="S147" i="20" s="1"/>
  <c r="O147" i="20"/>
  <c r="R146" i="20"/>
  <c r="Q146" i="20"/>
  <c r="P146" i="20"/>
  <c r="S146" i="20" s="1"/>
  <c r="O146" i="20"/>
  <c r="R145" i="20"/>
  <c r="Q145" i="20"/>
  <c r="P145" i="20"/>
  <c r="S145" i="20" s="1"/>
  <c r="O145" i="20"/>
  <c r="R144" i="20"/>
  <c r="Q144" i="20"/>
  <c r="P144" i="20"/>
  <c r="S144" i="20" s="1"/>
  <c r="O144" i="20"/>
  <c r="R143" i="20"/>
  <c r="Q143" i="20"/>
  <c r="P143" i="20"/>
  <c r="S143" i="20" s="1"/>
  <c r="O143" i="20"/>
  <c r="R142" i="20"/>
  <c r="Q142" i="20"/>
  <c r="P142" i="20"/>
  <c r="S142" i="20" s="1"/>
  <c r="O142" i="20"/>
  <c r="R141" i="20"/>
  <c r="Q141" i="20"/>
  <c r="P141" i="20"/>
  <c r="S141" i="20" s="1"/>
  <c r="O141" i="20"/>
  <c r="R140" i="20"/>
  <c r="Q140" i="20"/>
  <c r="P140" i="20"/>
  <c r="S140" i="20" s="1"/>
  <c r="O140" i="20"/>
  <c r="R139" i="20"/>
  <c r="Q139" i="20"/>
  <c r="P139" i="20"/>
  <c r="S139" i="20" s="1"/>
  <c r="O139" i="20"/>
  <c r="R138" i="20"/>
  <c r="Q138" i="20"/>
  <c r="P138" i="20"/>
  <c r="S138" i="20" s="1"/>
  <c r="O138" i="20"/>
  <c r="R137" i="20"/>
  <c r="Q137" i="20"/>
  <c r="P137" i="20"/>
  <c r="S137" i="20" s="1"/>
  <c r="O137" i="20"/>
  <c r="R136" i="20"/>
  <c r="Q136" i="20"/>
  <c r="P136" i="20"/>
  <c r="S136" i="20" s="1"/>
  <c r="O136" i="20"/>
  <c r="R135" i="20"/>
  <c r="Q135" i="20"/>
  <c r="P135" i="20"/>
  <c r="S135" i="20" s="1"/>
  <c r="O135" i="20"/>
  <c r="R134" i="20"/>
  <c r="Q134" i="20"/>
  <c r="P134" i="20"/>
  <c r="S134" i="20" s="1"/>
  <c r="O134" i="20"/>
  <c r="R133" i="20"/>
  <c r="Q133" i="20"/>
  <c r="P133" i="20"/>
  <c r="S133" i="20" s="1"/>
  <c r="O133" i="20"/>
  <c r="R132" i="20"/>
  <c r="Q132" i="20"/>
  <c r="P132" i="20"/>
  <c r="S132" i="20" s="1"/>
  <c r="O132" i="20"/>
  <c r="R131" i="20"/>
  <c r="Q131" i="20"/>
  <c r="P131" i="20"/>
  <c r="S131" i="20" s="1"/>
  <c r="O131" i="20"/>
  <c r="R130" i="20"/>
  <c r="Q130" i="20"/>
  <c r="P130" i="20"/>
  <c r="S130" i="20" s="1"/>
  <c r="O130" i="20"/>
  <c r="R129" i="20"/>
  <c r="Q129" i="20"/>
  <c r="P129" i="20"/>
  <c r="S129" i="20" s="1"/>
  <c r="O129" i="20"/>
  <c r="R128" i="20"/>
  <c r="Q128" i="20"/>
  <c r="P128" i="20"/>
  <c r="S128" i="20" s="1"/>
  <c r="O128" i="20"/>
  <c r="R127" i="20"/>
  <c r="Q127" i="20"/>
  <c r="P127" i="20"/>
  <c r="S127" i="20" s="1"/>
  <c r="O127" i="20"/>
  <c r="R126" i="20"/>
  <c r="Q126" i="20"/>
  <c r="P126" i="20"/>
  <c r="S126" i="20" s="1"/>
  <c r="O126" i="20"/>
  <c r="R125" i="20"/>
  <c r="Q125" i="20"/>
  <c r="P125" i="20"/>
  <c r="S125" i="20" s="1"/>
  <c r="O125" i="20"/>
  <c r="R124" i="20"/>
  <c r="Q124" i="20"/>
  <c r="P124" i="20"/>
  <c r="S124" i="20" s="1"/>
  <c r="O124" i="20"/>
  <c r="R123" i="20"/>
  <c r="Q123" i="20"/>
  <c r="P123" i="20"/>
  <c r="S123" i="20" s="1"/>
  <c r="O123" i="20"/>
  <c r="R122" i="20"/>
  <c r="Q122" i="20"/>
  <c r="P122" i="20"/>
  <c r="S122" i="20" s="1"/>
  <c r="O122" i="20"/>
  <c r="R121" i="20"/>
  <c r="Q121" i="20"/>
  <c r="P121" i="20"/>
  <c r="S121" i="20" s="1"/>
  <c r="O121" i="20"/>
  <c r="R120" i="20"/>
  <c r="Q120" i="20"/>
  <c r="P120" i="20"/>
  <c r="S120" i="20" s="1"/>
  <c r="O120" i="20"/>
  <c r="R119" i="20"/>
  <c r="Q119" i="20"/>
  <c r="P119" i="20"/>
  <c r="S119" i="20" s="1"/>
  <c r="O119" i="20"/>
  <c r="R118" i="20"/>
  <c r="Q118" i="20"/>
  <c r="P118" i="20"/>
  <c r="S118" i="20" s="1"/>
  <c r="O118" i="20"/>
  <c r="R117" i="20"/>
  <c r="Q117" i="20"/>
  <c r="P117" i="20"/>
  <c r="S117" i="20" s="1"/>
  <c r="O117" i="20"/>
  <c r="R116" i="20"/>
  <c r="Q116" i="20"/>
  <c r="P116" i="20"/>
  <c r="S116" i="20" s="1"/>
  <c r="O116" i="20"/>
  <c r="R115" i="20"/>
  <c r="Q115" i="20"/>
  <c r="P115" i="20"/>
  <c r="S115" i="20" s="1"/>
  <c r="O115" i="20"/>
  <c r="R114" i="20"/>
  <c r="Q114" i="20"/>
  <c r="P114" i="20"/>
  <c r="S114" i="20" s="1"/>
  <c r="O114" i="20"/>
  <c r="R113" i="20"/>
  <c r="Q113" i="20"/>
  <c r="P113" i="20"/>
  <c r="S113" i="20" s="1"/>
  <c r="O113" i="20"/>
  <c r="R112" i="20"/>
  <c r="Q112" i="20"/>
  <c r="P112" i="20"/>
  <c r="S112" i="20" s="1"/>
  <c r="O112" i="20"/>
  <c r="R111" i="20"/>
  <c r="Q111" i="20"/>
  <c r="P111" i="20"/>
  <c r="S111" i="20" s="1"/>
  <c r="O111" i="20"/>
  <c r="R110" i="20"/>
  <c r="Q110" i="20"/>
  <c r="P110" i="20"/>
  <c r="S110" i="20" s="1"/>
  <c r="O110" i="20"/>
  <c r="R109" i="20"/>
  <c r="Q109" i="20"/>
  <c r="P109" i="20"/>
  <c r="S109" i="20" s="1"/>
  <c r="O109" i="20"/>
  <c r="R108" i="20"/>
  <c r="Q108" i="20"/>
  <c r="P108" i="20"/>
  <c r="S108" i="20" s="1"/>
  <c r="O108" i="20"/>
  <c r="R107" i="20"/>
  <c r="Q107" i="20"/>
  <c r="P107" i="20"/>
  <c r="S107" i="20" s="1"/>
  <c r="O107" i="20"/>
  <c r="R106" i="20"/>
  <c r="Q106" i="20"/>
  <c r="P106" i="20"/>
  <c r="S106" i="20" s="1"/>
  <c r="O106" i="20"/>
  <c r="R105" i="20"/>
  <c r="Q105" i="20"/>
  <c r="P105" i="20"/>
  <c r="S105" i="20" s="1"/>
  <c r="O105" i="20"/>
  <c r="S104" i="20"/>
  <c r="R104" i="20"/>
  <c r="Q104" i="20"/>
  <c r="P104" i="20"/>
  <c r="O104" i="20"/>
  <c r="R103" i="20"/>
  <c r="Q103" i="20"/>
  <c r="P103" i="20"/>
  <c r="S103" i="20" s="1"/>
  <c r="O103" i="20"/>
  <c r="R102" i="20"/>
  <c r="Q102" i="20"/>
  <c r="P102" i="20"/>
  <c r="S102" i="20" s="1"/>
  <c r="O102" i="20"/>
  <c r="R101" i="20"/>
  <c r="Q101" i="20"/>
  <c r="P101" i="20"/>
  <c r="S101" i="20" s="1"/>
  <c r="O101" i="20"/>
  <c r="R100" i="20"/>
  <c r="Q100" i="20"/>
  <c r="P100" i="20"/>
  <c r="S100" i="20" s="1"/>
  <c r="O100" i="20"/>
  <c r="R99" i="20"/>
  <c r="Q99" i="20"/>
  <c r="P99" i="20"/>
  <c r="S99" i="20" s="1"/>
  <c r="O99" i="20"/>
  <c r="R98" i="20"/>
  <c r="Q98" i="20"/>
  <c r="P98" i="20"/>
  <c r="S98" i="20" s="1"/>
  <c r="O98" i="20"/>
  <c r="R97" i="20"/>
  <c r="Q97" i="20"/>
  <c r="P97" i="20"/>
  <c r="S97" i="20" s="1"/>
  <c r="O97" i="20"/>
  <c r="R96" i="20"/>
  <c r="Q96" i="20"/>
  <c r="P96" i="20"/>
  <c r="S96" i="20" s="1"/>
  <c r="O96" i="20"/>
  <c r="R95" i="20"/>
  <c r="Q95" i="20"/>
  <c r="P95" i="20"/>
  <c r="S95" i="20" s="1"/>
  <c r="O95" i="20"/>
  <c r="R94" i="20"/>
  <c r="Q94" i="20"/>
  <c r="P94" i="20"/>
  <c r="S94" i="20" s="1"/>
  <c r="O94" i="20"/>
  <c r="R93" i="20"/>
  <c r="Q93" i="20"/>
  <c r="P93" i="20"/>
  <c r="S93" i="20" s="1"/>
  <c r="O93" i="20"/>
  <c r="R92" i="20"/>
  <c r="Q92" i="20"/>
  <c r="P92" i="20"/>
  <c r="S92" i="20" s="1"/>
  <c r="O92" i="20"/>
  <c r="R91" i="20"/>
  <c r="Q91" i="20"/>
  <c r="P91" i="20"/>
  <c r="S91" i="20" s="1"/>
  <c r="O91" i="20"/>
  <c r="R90" i="20"/>
  <c r="Q90" i="20"/>
  <c r="P90" i="20"/>
  <c r="S90" i="20" s="1"/>
  <c r="O90" i="20"/>
  <c r="R89" i="20"/>
  <c r="Q89" i="20"/>
  <c r="P89" i="20"/>
  <c r="S89" i="20" s="1"/>
  <c r="O89" i="20"/>
  <c r="R88" i="20"/>
  <c r="Q88" i="20"/>
  <c r="P88" i="20"/>
  <c r="S88" i="20" s="1"/>
  <c r="O88" i="20"/>
  <c r="R87" i="20"/>
  <c r="Q87" i="20"/>
  <c r="P87" i="20"/>
  <c r="S87" i="20" s="1"/>
  <c r="O87" i="20"/>
  <c r="R86" i="20"/>
  <c r="Q86" i="20"/>
  <c r="P86" i="20"/>
  <c r="S86" i="20" s="1"/>
  <c r="O86" i="20"/>
  <c r="R85" i="20"/>
  <c r="Q85" i="20"/>
  <c r="P85" i="20"/>
  <c r="S85" i="20" s="1"/>
  <c r="O85" i="20"/>
  <c r="R84" i="20"/>
  <c r="Q84" i="20"/>
  <c r="P84" i="20"/>
  <c r="S84" i="20" s="1"/>
  <c r="O84" i="20"/>
  <c r="R83" i="20"/>
  <c r="Q83" i="20"/>
  <c r="P83" i="20"/>
  <c r="S83" i="20" s="1"/>
  <c r="O83" i="20"/>
  <c r="R82" i="20"/>
  <c r="Q82" i="20"/>
  <c r="P82" i="20"/>
  <c r="S82" i="20" s="1"/>
  <c r="O82" i="20"/>
  <c r="R81" i="20"/>
  <c r="Q81" i="20"/>
  <c r="P81" i="20"/>
  <c r="S81" i="20" s="1"/>
  <c r="O81" i="20"/>
  <c r="R80" i="20"/>
  <c r="Q80" i="20"/>
  <c r="P80" i="20"/>
  <c r="S80" i="20" s="1"/>
  <c r="O80" i="20"/>
  <c r="R79" i="20"/>
  <c r="Q79" i="20"/>
  <c r="P79" i="20"/>
  <c r="S79" i="20" s="1"/>
  <c r="O79" i="20"/>
  <c r="R78" i="20"/>
  <c r="Q78" i="20"/>
  <c r="P78" i="20"/>
  <c r="S78" i="20" s="1"/>
  <c r="O78" i="20"/>
  <c r="R77" i="20"/>
  <c r="Q77" i="20"/>
  <c r="P77" i="20"/>
  <c r="S77" i="20" s="1"/>
  <c r="O77" i="20"/>
  <c r="R76" i="20"/>
  <c r="Q76" i="20"/>
  <c r="P76" i="20"/>
  <c r="S76" i="20" s="1"/>
  <c r="O76" i="20"/>
  <c r="R75" i="20"/>
  <c r="Q75" i="20"/>
  <c r="P75" i="20"/>
  <c r="S75" i="20" s="1"/>
  <c r="O75" i="20"/>
  <c r="R74" i="20"/>
  <c r="Q74" i="20"/>
  <c r="P74" i="20"/>
  <c r="S74" i="20" s="1"/>
  <c r="O74" i="20"/>
  <c r="R73" i="20"/>
  <c r="Q73" i="20"/>
  <c r="P73" i="20"/>
  <c r="S73" i="20" s="1"/>
  <c r="O73" i="20"/>
  <c r="R72" i="20"/>
  <c r="Q72" i="20"/>
  <c r="P72" i="20"/>
  <c r="S72" i="20" s="1"/>
  <c r="O72" i="20"/>
  <c r="R71" i="20"/>
  <c r="Q71" i="20"/>
  <c r="P71" i="20"/>
  <c r="S71" i="20" s="1"/>
  <c r="O71" i="20"/>
  <c r="R70" i="20"/>
  <c r="Q70" i="20"/>
  <c r="P70" i="20"/>
  <c r="S70" i="20" s="1"/>
  <c r="O70" i="20"/>
  <c r="R69" i="20"/>
  <c r="Q69" i="20"/>
  <c r="P69" i="20"/>
  <c r="S69" i="20" s="1"/>
  <c r="O69" i="20"/>
  <c r="R68" i="20"/>
  <c r="Q68" i="20"/>
  <c r="P68" i="20"/>
  <c r="S68" i="20" s="1"/>
  <c r="O68" i="20"/>
  <c r="R67" i="20"/>
  <c r="Q67" i="20"/>
  <c r="P67" i="20"/>
  <c r="S67" i="20" s="1"/>
  <c r="O67" i="20"/>
  <c r="R66" i="20"/>
  <c r="Q66" i="20"/>
  <c r="P66" i="20"/>
  <c r="S66" i="20" s="1"/>
  <c r="O66" i="20"/>
  <c r="R65" i="20"/>
  <c r="Q65" i="20"/>
  <c r="P65" i="20"/>
  <c r="S65" i="20" s="1"/>
  <c r="O65" i="20"/>
  <c r="R64" i="20"/>
  <c r="Q64" i="20"/>
  <c r="P64" i="20"/>
  <c r="S64" i="20" s="1"/>
  <c r="O64" i="20"/>
  <c r="R63" i="20"/>
  <c r="Q63" i="20"/>
  <c r="P63" i="20"/>
  <c r="S63" i="20" s="1"/>
  <c r="O63" i="20"/>
  <c r="R62" i="20"/>
  <c r="Q62" i="20"/>
  <c r="P62" i="20"/>
  <c r="S62" i="20" s="1"/>
  <c r="O62" i="20"/>
  <c r="R61" i="20"/>
  <c r="Q61" i="20"/>
  <c r="P61" i="20"/>
  <c r="S61" i="20" s="1"/>
  <c r="O61" i="20"/>
  <c r="S60" i="20"/>
  <c r="R60" i="20"/>
  <c r="Q60" i="20"/>
  <c r="P60" i="20"/>
  <c r="O60" i="20"/>
  <c r="R59" i="20"/>
  <c r="Q59" i="20"/>
  <c r="P59" i="20"/>
  <c r="S59" i="20" s="1"/>
  <c r="O59" i="20"/>
  <c r="R58" i="20"/>
  <c r="Q58" i="20"/>
  <c r="P58" i="20"/>
  <c r="S58" i="20" s="1"/>
  <c r="O58" i="20"/>
  <c r="R57" i="20"/>
  <c r="Q57" i="20"/>
  <c r="P57" i="20"/>
  <c r="S57" i="20" s="1"/>
  <c r="O57" i="20"/>
  <c r="R56" i="20"/>
  <c r="Q56" i="20"/>
  <c r="P56" i="20"/>
  <c r="S56" i="20" s="1"/>
  <c r="O56" i="20"/>
  <c r="R55" i="20"/>
  <c r="Q55" i="20"/>
  <c r="P55" i="20"/>
  <c r="S55" i="20" s="1"/>
  <c r="O55" i="20"/>
  <c r="R54" i="20"/>
  <c r="Q54" i="20"/>
  <c r="P54" i="20"/>
  <c r="S54" i="20" s="1"/>
  <c r="O54" i="20"/>
  <c r="R53" i="20"/>
  <c r="Q53" i="20"/>
  <c r="P53" i="20"/>
  <c r="S53" i="20" s="1"/>
  <c r="O53" i="20"/>
  <c r="R52" i="20"/>
  <c r="Q52" i="20"/>
  <c r="P52" i="20"/>
  <c r="S52" i="20" s="1"/>
  <c r="O52" i="20"/>
  <c r="R51" i="20"/>
  <c r="Q51" i="20"/>
  <c r="P51" i="20"/>
  <c r="S51" i="20" s="1"/>
  <c r="O51" i="20"/>
  <c r="R50" i="20"/>
  <c r="Q50" i="20"/>
  <c r="P50" i="20"/>
  <c r="S50" i="20" s="1"/>
  <c r="O50" i="20"/>
  <c r="R49" i="20"/>
  <c r="Q49" i="20"/>
  <c r="P49" i="20"/>
  <c r="S49" i="20" s="1"/>
  <c r="O49" i="20"/>
  <c r="R48" i="20"/>
  <c r="Q48" i="20"/>
  <c r="P48" i="20"/>
  <c r="S48" i="20" s="1"/>
  <c r="O48" i="20"/>
  <c r="R47" i="20"/>
  <c r="Q47" i="20"/>
  <c r="P47" i="20"/>
  <c r="S47" i="20" s="1"/>
  <c r="O47" i="20"/>
  <c r="R46" i="20"/>
  <c r="Q46" i="20"/>
  <c r="P46" i="20"/>
  <c r="S46" i="20" s="1"/>
  <c r="O46" i="20"/>
  <c r="R45" i="20"/>
  <c r="Q45" i="20"/>
  <c r="P45" i="20"/>
  <c r="S45" i="20" s="1"/>
  <c r="O45" i="20"/>
  <c r="R44" i="20"/>
  <c r="Q44" i="20"/>
  <c r="P44" i="20"/>
  <c r="S44" i="20" s="1"/>
  <c r="O44" i="20"/>
  <c r="R43" i="20"/>
  <c r="Q43" i="20"/>
  <c r="P43" i="20"/>
  <c r="S43" i="20" s="1"/>
  <c r="O43" i="20"/>
  <c r="R42" i="20"/>
  <c r="Q42" i="20"/>
  <c r="P42" i="20"/>
  <c r="S42" i="20" s="1"/>
  <c r="O42" i="20"/>
  <c r="R41" i="20"/>
  <c r="Q41" i="20"/>
  <c r="P41" i="20"/>
  <c r="S41" i="20" s="1"/>
  <c r="O41" i="20"/>
  <c r="R40" i="20"/>
  <c r="Q40" i="20"/>
  <c r="P40" i="20"/>
  <c r="S40" i="20" s="1"/>
  <c r="O40" i="20"/>
  <c r="R39" i="20"/>
  <c r="Q39" i="20"/>
  <c r="P39" i="20"/>
  <c r="S39" i="20" s="1"/>
  <c r="O39" i="20"/>
  <c r="R38" i="20"/>
  <c r="Q38" i="20"/>
  <c r="P38" i="20"/>
  <c r="S38" i="20" s="1"/>
  <c r="O38" i="20"/>
  <c r="R37" i="20"/>
  <c r="Q37" i="20"/>
  <c r="P37" i="20"/>
  <c r="S37" i="20" s="1"/>
  <c r="O37" i="20"/>
  <c r="R36" i="20"/>
  <c r="Q36" i="20"/>
  <c r="P36" i="20"/>
  <c r="S36" i="20" s="1"/>
  <c r="O36" i="20"/>
  <c r="R35" i="20"/>
  <c r="Q35" i="20"/>
  <c r="P35" i="20"/>
  <c r="S35" i="20" s="1"/>
  <c r="O35" i="20"/>
  <c r="R34" i="20"/>
  <c r="Q34" i="20"/>
  <c r="P34" i="20"/>
  <c r="S34" i="20" s="1"/>
  <c r="O34" i="20"/>
  <c r="R33" i="20"/>
  <c r="Q33" i="20"/>
  <c r="P33" i="20"/>
  <c r="S33" i="20" s="1"/>
  <c r="O33" i="20"/>
  <c r="R32" i="20"/>
  <c r="Q32" i="20"/>
  <c r="P32" i="20"/>
  <c r="S32" i="20" s="1"/>
  <c r="O32" i="20"/>
  <c r="R31" i="20"/>
  <c r="Q31" i="20"/>
  <c r="P31" i="20"/>
  <c r="S31" i="20" s="1"/>
  <c r="O31" i="20"/>
  <c r="R30" i="20"/>
  <c r="Q30" i="20"/>
  <c r="P30" i="20"/>
  <c r="S30" i="20" s="1"/>
  <c r="O30" i="20"/>
  <c r="R29" i="20"/>
  <c r="Q29" i="20"/>
  <c r="P29" i="20"/>
  <c r="S29" i="20" s="1"/>
  <c r="O29" i="20"/>
  <c r="R28" i="20"/>
  <c r="Q28" i="20"/>
  <c r="P28" i="20"/>
  <c r="S28" i="20" s="1"/>
  <c r="O28" i="20"/>
  <c r="R27" i="20"/>
  <c r="Q27" i="20"/>
  <c r="P27" i="20"/>
  <c r="S27" i="20" s="1"/>
  <c r="O27" i="20"/>
  <c r="R26" i="20"/>
  <c r="Q26" i="20"/>
  <c r="P26" i="20"/>
  <c r="S26" i="20" s="1"/>
  <c r="O26" i="20"/>
  <c r="R25" i="20"/>
  <c r="Q25" i="20"/>
  <c r="P25" i="20"/>
  <c r="S25" i="20" s="1"/>
  <c r="O25" i="20"/>
  <c r="R24" i="20"/>
  <c r="Q24" i="20"/>
  <c r="P24" i="20"/>
  <c r="S24" i="20" s="1"/>
  <c r="O24" i="20"/>
  <c r="R23" i="20"/>
  <c r="Q23" i="20"/>
  <c r="P23" i="20"/>
  <c r="S23" i="20" s="1"/>
  <c r="O23" i="20"/>
  <c r="R22" i="20"/>
  <c r="Q22" i="20"/>
  <c r="P22" i="20"/>
  <c r="S22" i="20" s="1"/>
  <c r="O22" i="20"/>
  <c r="R21" i="20"/>
  <c r="Q21" i="20"/>
  <c r="P21" i="20"/>
  <c r="S21" i="20" s="1"/>
  <c r="O21" i="20"/>
  <c r="R20" i="20"/>
  <c r="Q20" i="20"/>
  <c r="P20" i="20"/>
  <c r="S20" i="20" s="1"/>
  <c r="O20" i="20"/>
  <c r="R19" i="20"/>
  <c r="Q19" i="20"/>
  <c r="P19" i="20"/>
  <c r="S19" i="20" s="1"/>
  <c r="O19" i="20"/>
  <c r="R18" i="20"/>
  <c r="Q18" i="20"/>
  <c r="P18" i="20"/>
  <c r="S18" i="20" s="1"/>
  <c r="O18" i="20"/>
  <c r="R17" i="20"/>
  <c r="Q17" i="20"/>
  <c r="P17" i="20"/>
  <c r="S17" i="20" s="1"/>
  <c r="O17" i="20"/>
  <c r="R16" i="20"/>
  <c r="Q16" i="20"/>
  <c r="P16" i="20"/>
  <c r="S16" i="20" s="1"/>
  <c r="O16" i="20"/>
  <c r="R15" i="20"/>
  <c r="Q15" i="20"/>
  <c r="P15" i="20"/>
  <c r="S15" i="20" s="1"/>
  <c r="O15" i="20"/>
  <c r="R14" i="20"/>
  <c r="Q14" i="20"/>
  <c r="P14" i="20"/>
  <c r="S14" i="20" s="1"/>
  <c r="O14" i="20"/>
  <c r="R13" i="20"/>
  <c r="Q13" i="20"/>
  <c r="P13" i="20"/>
  <c r="S13" i="20" s="1"/>
  <c r="O13" i="20"/>
  <c r="R12" i="20"/>
  <c r="Q12" i="20"/>
  <c r="P12" i="20"/>
  <c r="S12" i="20" s="1"/>
  <c r="O12" i="20"/>
  <c r="R11" i="20"/>
  <c r="Q11" i="20"/>
  <c r="P11" i="20"/>
  <c r="S11" i="20" s="1"/>
  <c r="O11" i="20"/>
  <c r="R10" i="20"/>
  <c r="Q10" i="20"/>
  <c r="P10" i="20"/>
  <c r="S10" i="20" s="1"/>
  <c r="O10" i="20"/>
  <c r="R9" i="20"/>
  <c r="Q9" i="20"/>
  <c r="P9" i="20"/>
  <c r="S9" i="20" s="1"/>
  <c r="O9" i="20"/>
  <c r="R8" i="20"/>
  <c r="Q8" i="20"/>
  <c r="P8" i="20"/>
  <c r="S8" i="20" s="1"/>
  <c r="O8" i="20"/>
  <c r="R7" i="20"/>
  <c r="Q7" i="20"/>
  <c r="P7" i="20"/>
  <c r="S7" i="20" s="1"/>
  <c r="O7" i="20"/>
  <c r="R6" i="20"/>
  <c r="Q6" i="20"/>
  <c r="P6" i="20"/>
  <c r="S6" i="20" s="1"/>
  <c r="O6" i="20"/>
  <c r="R5" i="20"/>
  <c r="Q5" i="20"/>
  <c r="P5" i="20"/>
  <c r="S5" i="20" s="1"/>
  <c r="O5" i="20"/>
  <c r="R4" i="20"/>
  <c r="Q4" i="20"/>
  <c r="P4" i="20"/>
  <c r="S4" i="20" s="1"/>
  <c r="O4" i="20"/>
  <c r="R3" i="20"/>
  <c r="Q3" i="20"/>
  <c r="P3" i="20"/>
  <c r="S3" i="20" s="1"/>
  <c r="O3" i="20"/>
  <c r="R2" i="20"/>
  <c r="Q2" i="20"/>
  <c r="P2" i="20"/>
  <c r="S2" i="20" s="1"/>
  <c r="Q1206" i="1"/>
  <c r="P1206" i="1"/>
  <c r="S1206" i="1" s="1"/>
  <c r="O1206" i="1"/>
  <c r="Q1205" i="1"/>
  <c r="P1205" i="1"/>
  <c r="S1205" i="1" s="1"/>
  <c r="O1205" i="1"/>
  <c r="Q1204" i="1"/>
  <c r="P1204" i="1"/>
  <c r="S1204" i="1" s="1"/>
  <c r="O1204" i="1"/>
  <c r="Q1203" i="1"/>
  <c r="P1203" i="1"/>
  <c r="S1203" i="1" s="1"/>
  <c r="O1203" i="1"/>
  <c r="Q1202" i="1"/>
  <c r="P1202" i="1"/>
  <c r="S1202" i="1" s="1"/>
  <c r="O1202" i="1"/>
  <c r="Q1201" i="1"/>
  <c r="P1201" i="1"/>
  <c r="S1201" i="1" s="1"/>
  <c r="O1201" i="1"/>
  <c r="Q1200" i="1"/>
  <c r="P1200" i="1"/>
  <c r="S1200" i="1" s="1"/>
  <c r="O1200" i="1"/>
  <c r="Q1199" i="1"/>
  <c r="P1199" i="1"/>
  <c r="S1199" i="1" s="1"/>
  <c r="O1199" i="1"/>
  <c r="Q1198" i="1"/>
  <c r="P1198" i="1"/>
  <c r="S1198" i="1" s="1"/>
  <c r="O1198" i="1"/>
  <c r="Q1197" i="1"/>
  <c r="P1197" i="1"/>
  <c r="S1197" i="1" s="1"/>
  <c r="O1197" i="1"/>
  <c r="Q1196" i="1"/>
  <c r="P1196" i="1"/>
  <c r="S1196" i="1" s="1"/>
  <c r="O1196" i="1"/>
  <c r="Q1195" i="1"/>
  <c r="P1195" i="1"/>
  <c r="S1195" i="1" s="1"/>
  <c r="O1195" i="1"/>
  <c r="Q1194" i="1"/>
  <c r="P1194" i="1"/>
  <c r="S1194" i="1" s="1"/>
  <c r="O1194" i="1"/>
  <c r="Q1193" i="1"/>
  <c r="P1193" i="1"/>
  <c r="S1193" i="1" s="1"/>
  <c r="O1193" i="1"/>
  <c r="Q1192" i="1"/>
  <c r="P1192" i="1"/>
  <c r="S1192" i="1" s="1"/>
  <c r="O1192" i="1"/>
  <c r="Q1191" i="1"/>
  <c r="P1191" i="1"/>
  <c r="S1191" i="1" s="1"/>
  <c r="O1191" i="1"/>
  <c r="Q1190" i="1"/>
  <c r="P1190" i="1"/>
  <c r="S1190" i="1" s="1"/>
  <c r="O1190" i="1"/>
  <c r="Q1189" i="1"/>
  <c r="P1189" i="1"/>
  <c r="S1189" i="1" s="1"/>
  <c r="O1189" i="1"/>
  <c r="Q1188" i="1"/>
  <c r="P1188" i="1"/>
  <c r="S1188" i="1" s="1"/>
  <c r="O1188" i="1"/>
  <c r="Q1187" i="1"/>
  <c r="P1187" i="1"/>
  <c r="S1187" i="1" s="1"/>
  <c r="O1187" i="1"/>
  <c r="Q1186" i="1"/>
  <c r="P1186" i="1"/>
  <c r="S1186" i="1" s="1"/>
  <c r="O1186" i="1"/>
  <c r="Q1185" i="1"/>
  <c r="P1185" i="1"/>
  <c r="S1185" i="1" s="1"/>
  <c r="O1185" i="1"/>
  <c r="Q1184" i="1"/>
  <c r="P1184" i="1"/>
  <c r="S1184" i="1" s="1"/>
  <c r="O1184" i="1"/>
  <c r="Q1183" i="1"/>
  <c r="P1183" i="1"/>
  <c r="S1183" i="1" s="1"/>
  <c r="O1183" i="1"/>
  <c r="Q1182" i="1"/>
  <c r="P1182" i="1"/>
  <c r="S1182" i="1" s="1"/>
  <c r="O1182" i="1"/>
  <c r="Q1181" i="1"/>
  <c r="P1181" i="1"/>
  <c r="S1181" i="1" s="1"/>
  <c r="O1181" i="1"/>
  <c r="Q1180" i="1"/>
  <c r="P1180" i="1"/>
  <c r="S1180" i="1" s="1"/>
  <c r="O1180" i="1"/>
  <c r="Q1179" i="1"/>
  <c r="P1179" i="1"/>
  <c r="S1179" i="1" s="1"/>
  <c r="O1179" i="1"/>
  <c r="Q1178" i="1"/>
  <c r="P1178" i="1"/>
  <c r="S1178" i="1" s="1"/>
  <c r="O1178" i="1"/>
  <c r="Q1177" i="1"/>
  <c r="P1177" i="1"/>
  <c r="S1177" i="1" s="1"/>
  <c r="O1177" i="1"/>
  <c r="Q1176" i="1"/>
  <c r="P1176" i="1"/>
  <c r="S1176" i="1" s="1"/>
  <c r="O1176" i="1"/>
  <c r="Q1175" i="1"/>
  <c r="P1175" i="1"/>
  <c r="S1175" i="1" s="1"/>
  <c r="O1175" i="1"/>
  <c r="Q1174" i="1"/>
  <c r="P1174" i="1"/>
  <c r="S1174" i="1" s="1"/>
  <c r="O1174" i="1"/>
  <c r="Q1173" i="1"/>
  <c r="P1173" i="1"/>
  <c r="S1173" i="1" s="1"/>
  <c r="O1173" i="1"/>
  <c r="Q1172" i="1"/>
  <c r="P1172" i="1"/>
  <c r="S1172" i="1" s="1"/>
  <c r="O1172" i="1"/>
  <c r="Q1171" i="1"/>
  <c r="P1171" i="1"/>
  <c r="S1171" i="1" s="1"/>
  <c r="O1171" i="1"/>
  <c r="Q1170" i="1"/>
  <c r="P1170" i="1"/>
  <c r="S1170" i="1" s="1"/>
  <c r="O1170" i="1"/>
  <c r="Q1169" i="1"/>
  <c r="P1169" i="1"/>
  <c r="S1169" i="1" s="1"/>
  <c r="O1169" i="1"/>
  <c r="Q1168" i="1"/>
  <c r="P1168" i="1"/>
  <c r="S1168" i="1" s="1"/>
  <c r="O1168" i="1"/>
  <c r="Q1167" i="1"/>
  <c r="P1167" i="1"/>
  <c r="S1167" i="1" s="1"/>
  <c r="O1167" i="1"/>
  <c r="Q1166" i="1"/>
  <c r="P1166" i="1"/>
  <c r="S1166" i="1" s="1"/>
  <c r="O1166" i="1"/>
  <c r="Q1165" i="1"/>
  <c r="P1165" i="1"/>
  <c r="S1165" i="1" s="1"/>
  <c r="O1165" i="1"/>
  <c r="Q1164" i="1"/>
  <c r="P1164" i="1"/>
  <c r="S1164" i="1" s="1"/>
  <c r="O1164" i="1"/>
  <c r="Q1163" i="1"/>
  <c r="P1163" i="1"/>
  <c r="S1163" i="1" s="1"/>
  <c r="O1163" i="1"/>
  <c r="Q1162" i="1"/>
  <c r="P1162" i="1"/>
  <c r="S1162" i="1" s="1"/>
  <c r="O1162" i="1"/>
  <c r="Q1161" i="1"/>
  <c r="P1161" i="1"/>
  <c r="S1161" i="1" s="1"/>
  <c r="O1161" i="1"/>
  <c r="Q1160" i="1"/>
  <c r="P1160" i="1"/>
  <c r="S1160" i="1" s="1"/>
  <c r="O1160" i="1"/>
  <c r="Q1159" i="1"/>
  <c r="P1159" i="1"/>
  <c r="S1159" i="1" s="1"/>
  <c r="O1159" i="1"/>
  <c r="Q1158" i="1"/>
  <c r="P1158" i="1"/>
  <c r="S1158" i="1" s="1"/>
  <c r="O1158" i="1"/>
  <c r="Q1157" i="1"/>
  <c r="P1157" i="1"/>
  <c r="S1157" i="1" s="1"/>
  <c r="O1157" i="1"/>
  <c r="Q1156" i="1"/>
  <c r="P1156" i="1"/>
  <c r="S1156" i="1" s="1"/>
  <c r="O1156" i="1"/>
  <c r="Q1155" i="1"/>
  <c r="P1155" i="1"/>
  <c r="S1155" i="1" s="1"/>
  <c r="O1155" i="1"/>
  <c r="Q1154" i="1"/>
  <c r="P1154" i="1"/>
  <c r="S1154" i="1" s="1"/>
  <c r="O1154" i="1"/>
  <c r="Q1153" i="1"/>
  <c r="P1153" i="1"/>
  <c r="S1153" i="1" s="1"/>
  <c r="O1153" i="1"/>
  <c r="Q1152" i="1"/>
  <c r="P1152" i="1"/>
  <c r="S1152" i="1" s="1"/>
  <c r="O1152" i="1"/>
  <c r="Q1151" i="1"/>
  <c r="P1151" i="1"/>
  <c r="S1151" i="1" s="1"/>
  <c r="O1151" i="1"/>
  <c r="Q1150" i="1"/>
  <c r="P1150" i="1"/>
  <c r="S1150" i="1" s="1"/>
  <c r="O1150" i="1"/>
  <c r="Q1149" i="1"/>
  <c r="P1149" i="1"/>
  <c r="S1149" i="1" s="1"/>
  <c r="O1149" i="1"/>
  <c r="Q1148" i="1"/>
  <c r="P1148" i="1"/>
  <c r="S1148" i="1" s="1"/>
  <c r="O1148" i="1"/>
  <c r="Q1147" i="1"/>
  <c r="P1147" i="1"/>
  <c r="S1147" i="1" s="1"/>
  <c r="O1147" i="1"/>
  <c r="Q1146" i="1"/>
  <c r="P1146" i="1"/>
  <c r="S1146" i="1" s="1"/>
  <c r="O1146" i="1"/>
  <c r="Q1145" i="1"/>
  <c r="P1145" i="1"/>
  <c r="S1145" i="1" s="1"/>
  <c r="O1145" i="1"/>
  <c r="Q1144" i="1"/>
  <c r="P1144" i="1"/>
  <c r="S1144" i="1" s="1"/>
  <c r="O1144" i="1"/>
  <c r="Q1143" i="1"/>
  <c r="P1143" i="1"/>
  <c r="S1143" i="1" s="1"/>
  <c r="O1143" i="1"/>
  <c r="Q1142" i="1"/>
  <c r="P1142" i="1"/>
  <c r="S1142" i="1" s="1"/>
  <c r="O1142" i="1"/>
  <c r="Q1141" i="1"/>
  <c r="P1141" i="1"/>
  <c r="S1141" i="1" s="1"/>
  <c r="O1141" i="1"/>
  <c r="Q1140" i="1"/>
  <c r="P1140" i="1"/>
  <c r="S1140" i="1" s="1"/>
  <c r="O1140" i="1"/>
  <c r="Q1139" i="1"/>
  <c r="P1139" i="1"/>
  <c r="S1139" i="1" s="1"/>
  <c r="O1139" i="1"/>
  <c r="Q1138" i="1"/>
  <c r="P1138" i="1"/>
  <c r="S1138" i="1" s="1"/>
  <c r="O1138" i="1"/>
  <c r="Q1137" i="1"/>
  <c r="P1137" i="1"/>
  <c r="S1137" i="1" s="1"/>
  <c r="O1137" i="1"/>
  <c r="Q1136" i="1"/>
  <c r="P1136" i="1"/>
  <c r="S1136" i="1" s="1"/>
  <c r="O1136" i="1"/>
  <c r="Q1135" i="1"/>
  <c r="P1135" i="1"/>
  <c r="S1135" i="1" s="1"/>
  <c r="O1135" i="1"/>
  <c r="Q1134" i="1"/>
  <c r="P1134" i="1"/>
  <c r="S1134" i="1" s="1"/>
  <c r="O1134" i="1"/>
  <c r="Q1133" i="1"/>
  <c r="P1133" i="1"/>
  <c r="S1133" i="1" s="1"/>
  <c r="O1133" i="1"/>
  <c r="Q1132" i="1"/>
  <c r="P1132" i="1"/>
  <c r="S1132" i="1" s="1"/>
  <c r="O1132" i="1"/>
  <c r="Q1131" i="1"/>
  <c r="P1131" i="1"/>
  <c r="S1131" i="1" s="1"/>
  <c r="O1131" i="1"/>
  <c r="Q1130" i="1"/>
  <c r="P1130" i="1"/>
  <c r="S1130" i="1" s="1"/>
  <c r="O1130" i="1"/>
  <c r="R1129" i="1"/>
  <c r="Q1129" i="1"/>
  <c r="P1129" i="1"/>
  <c r="S1129" i="1" s="1"/>
  <c r="O1129" i="1"/>
  <c r="Q1128" i="1"/>
  <c r="P1128" i="1"/>
  <c r="S1128" i="1" s="1"/>
  <c r="O1128" i="1"/>
  <c r="Q1127" i="1"/>
  <c r="P1127" i="1"/>
  <c r="S1127" i="1" s="1"/>
  <c r="O1127" i="1"/>
  <c r="Q1126" i="1"/>
  <c r="P1126" i="1"/>
  <c r="S1126" i="1" s="1"/>
  <c r="O1126" i="1"/>
  <c r="Q1125" i="1"/>
  <c r="P1125" i="1"/>
  <c r="S1125" i="1" s="1"/>
  <c r="O1125" i="1"/>
  <c r="Q1124" i="1"/>
  <c r="P1124" i="1"/>
  <c r="S1124" i="1" s="1"/>
  <c r="O1124" i="1"/>
  <c r="Q1123" i="1"/>
  <c r="P1123" i="1"/>
  <c r="S1123" i="1" s="1"/>
  <c r="O1123" i="1"/>
  <c r="Q1122" i="1"/>
  <c r="P1122" i="1"/>
  <c r="S1122" i="1" s="1"/>
  <c r="O1122" i="1"/>
  <c r="Q1121" i="1"/>
  <c r="P1121" i="1"/>
  <c r="S1121" i="1" s="1"/>
  <c r="O1121" i="1"/>
  <c r="Q1120" i="1"/>
  <c r="P1120" i="1"/>
  <c r="S1120" i="1" s="1"/>
  <c r="O1120" i="1"/>
  <c r="Q1119" i="1"/>
  <c r="P1119" i="1"/>
  <c r="S1119" i="1" s="1"/>
  <c r="O1119" i="1"/>
  <c r="Q1118" i="1"/>
  <c r="P1118" i="1"/>
  <c r="S1118" i="1" s="1"/>
  <c r="O1118" i="1"/>
  <c r="Q1117" i="1"/>
  <c r="P1117" i="1"/>
  <c r="S1117" i="1" s="1"/>
  <c r="O1117" i="1"/>
  <c r="Q1116" i="1"/>
  <c r="P1116" i="1"/>
  <c r="S1116" i="1" s="1"/>
  <c r="O1116" i="1"/>
  <c r="Q1115" i="1"/>
  <c r="P1115" i="1"/>
  <c r="S1115" i="1" s="1"/>
  <c r="O1115" i="1"/>
  <c r="Q1114" i="1"/>
  <c r="P1114" i="1"/>
  <c r="S1114" i="1" s="1"/>
  <c r="O1114" i="1"/>
  <c r="Q1113" i="1"/>
  <c r="P1113" i="1"/>
  <c r="S1113" i="1" s="1"/>
  <c r="O1113" i="1"/>
  <c r="Q1112" i="1"/>
  <c r="P1112" i="1"/>
  <c r="S1112" i="1" s="1"/>
  <c r="O1112" i="1"/>
  <c r="Q1111" i="1"/>
  <c r="P1111" i="1"/>
  <c r="S1111" i="1" s="1"/>
  <c r="O1111" i="1"/>
  <c r="Q1110" i="1"/>
  <c r="P1110" i="1"/>
  <c r="S1110" i="1" s="1"/>
  <c r="O1110" i="1"/>
  <c r="Q1109" i="1"/>
  <c r="P1109" i="1"/>
  <c r="S1109" i="1" s="1"/>
  <c r="O1109" i="1"/>
  <c r="Q1108" i="1"/>
  <c r="P1108" i="1"/>
  <c r="S1108" i="1" s="1"/>
  <c r="O1108" i="1"/>
  <c r="Q1107" i="1"/>
  <c r="P1107" i="1"/>
  <c r="S1107" i="1" s="1"/>
  <c r="O1107" i="1"/>
  <c r="Q1106" i="1"/>
  <c r="P1106" i="1"/>
  <c r="S1106" i="1" s="1"/>
  <c r="O1106" i="1"/>
  <c r="Q1105" i="1"/>
  <c r="P1105" i="1"/>
  <c r="S1105" i="1" s="1"/>
  <c r="O1105" i="1"/>
  <c r="Q1104" i="1"/>
  <c r="P1104" i="1"/>
  <c r="S1104" i="1" s="1"/>
  <c r="O1104" i="1"/>
  <c r="Q1103" i="1"/>
  <c r="P1103" i="1"/>
  <c r="S1103" i="1" s="1"/>
  <c r="O1103" i="1"/>
  <c r="Q1102" i="1"/>
  <c r="P1102" i="1"/>
  <c r="S1102" i="1" s="1"/>
  <c r="O1102" i="1"/>
  <c r="Q1101" i="1"/>
  <c r="P1101" i="1"/>
  <c r="S1101" i="1" s="1"/>
  <c r="O1101" i="1"/>
  <c r="Q1100" i="1"/>
  <c r="P1100" i="1"/>
  <c r="S1100" i="1" s="1"/>
  <c r="O1100" i="1"/>
  <c r="Q1099" i="1"/>
  <c r="P1099" i="1"/>
  <c r="S1099" i="1" s="1"/>
  <c r="O1099" i="1"/>
  <c r="Q1098" i="1"/>
  <c r="P1098" i="1"/>
  <c r="S1098" i="1" s="1"/>
  <c r="O1098" i="1"/>
  <c r="Q1097" i="1"/>
  <c r="P1097" i="1"/>
  <c r="S1097" i="1" s="1"/>
  <c r="O1097" i="1"/>
  <c r="Q1096" i="1"/>
  <c r="P1096" i="1"/>
  <c r="S1096" i="1" s="1"/>
  <c r="O1096" i="1"/>
  <c r="Q1095" i="1"/>
  <c r="P1095" i="1"/>
  <c r="S1095" i="1" s="1"/>
  <c r="O1095" i="1"/>
  <c r="Q1094" i="1"/>
  <c r="P1094" i="1"/>
  <c r="S1094" i="1" s="1"/>
  <c r="O1094" i="1"/>
  <c r="Q1093" i="1"/>
  <c r="P1093" i="1"/>
  <c r="S1093" i="1" s="1"/>
  <c r="O1093" i="1"/>
  <c r="Q1092" i="1"/>
  <c r="P1092" i="1"/>
  <c r="S1092" i="1" s="1"/>
  <c r="O1092" i="1"/>
  <c r="Q1091" i="1"/>
  <c r="P1091" i="1"/>
  <c r="S1091" i="1" s="1"/>
  <c r="O1091" i="1"/>
  <c r="Q1090" i="1"/>
  <c r="P1090" i="1"/>
  <c r="S1090" i="1" s="1"/>
  <c r="O1090" i="1"/>
  <c r="Q1089" i="1"/>
  <c r="P1089" i="1"/>
  <c r="S1089" i="1" s="1"/>
  <c r="O1089" i="1"/>
  <c r="Q1088" i="1"/>
  <c r="P1088" i="1"/>
  <c r="S1088" i="1" s="1"/>
  <c r="O1088" i="1"/>
  <c r="Q1087" i="1"/>
  <c r="P1087" i="1"/>
  <c r="S1087" i="1" s="1"/>
  <c r="O1087" i="1"/>
  <c r="Q1086" i="1"/>
  <c r="P1086" i="1"/>
  <c r="S1086" i="1" s="1"/>
  <c r="O1086" i="1"/>
  <c r="Q1085" i="1"/>
  <c r="P1085" i="1"/>
  <c r="S1085" i="1" s="1"/>
  <c r="O1085" i="1"/>
  <c r="Q1084" i="1"/>
  <c r="P1084" i="1"/>
  <c r="S1084" i="1" s="1"/>
  <c r="O1084" i="1"/>
  <c r="Q1083" i="1"/>
  <c r="P1083" i="1"/>
  <c r="S1083" i="1" s="1"/>
  <c r="O1083" i="1"/>
  <c r="Q1082" i="1"/>
  <c r="P1082" i="1"/>
  <c r="S1082" i="1" s="1"/>
  <c r="O1082" i="1"/>
  <c r="Q1081" i="1"/>
  <c r="P1081" i="1"/>
  <c r="S1081" i="1" s="1"/>
  <c r="O1081" i="1"/>
  <c r="Q1080" i="1"/>
  <c r="P1080" i="1"/>
  <c r="S1080" i="1" s="1"/>
  <c r="O1080" i="1"/>
  <c r="Q1079" i="1"/>
  <c r="P1079" i="1"/>
  <c r="S1079" i="1" s="1"/>
  <c r="O1079" i="1"/>
  <c r="Q1078" i="1"/>
  <c r="P1078" i="1"/>
  <c r="S1078" i="1" s="1"/>
  <c r="O1078" i="1"/>
  <c r="Q1077" i="1"/>
  <c r="P1077" i="1"/>
  <c r="S1077" i="1" s="1"/>
  <c r="O1077" i="1"/>
  <c r="Q1076" i="1"/>
  <c r="P1076" i="1"/>
  <c r="S1076" i="1" s="1"/>
  <c r="O1076" i="1"/>
  <c r="Q1075" i="1"/>
  <c r="P1075" i="1"/>
  <c r="S1075" i="1" s="1"/>
  <c r="O1075" i="1"/>
  <c r="Q1074" i="1"/>
  <c r="P1074" i="1"/>
  <c r="S1074" i="1" s="1"/>
  <c r="O1074" i="1"/>
  <c r="Q1073" i="1"/>
  <c r="P1073" i="1"/>
  <c r="S1073" i="1" s="1"/>
  <c r="O1073" i="1"/>
  <c r="Q1072" i="1"/>
  <c r="P1072" i="1"/>
  <c r="S1072" i="1" s="1"/>
  <c r="O1072" i="1"/>
  <c r="Q1071" i="1"/>
  <c r="P1071" i="1"/>
  <c r="S1071" i="1" s="1"/>
  <c r="O1071" i="1"/>
  <c r="Q1070" i="1"/>
  <c r="P1070" i="1"/>
  <c r="S1070" i="1" s="1"/>
  <c r="O1070" i="1"/>
  <c r="Q1069" i="1"/>
  <c r="P1069" i="1"/>
  <c r="S1069" i="1" s="1"/>
  <c r="O1069" i="1"/>
  <c r="Q1068" i="1"/>
  <c r="P1068" i="1"/>
  <c r="S1068" i="1" s="1"/>
  <c r="O1068" i="1"/>
  <c r="Q1067" i="1"/>
  <c r="P1067" i="1"/>
  <c r="S1067" i="1" s="1"/>
  <c r="O1067" i="1"/>
  <c r="Q1066" i="1"/>
  <c r="P1066" i="1"/>
  <c r="S1066" i="1" s="1"/>
  <c r="O1066" i="1"/>
  <c r="Q1065" i="1"/>
  <c r="P1065" i="1"/>
  <c r="S1065" i="1" s="1"/>
  <c r="O1065" i="1"/>
  <c r="Q1064" i="1"/>
  <c r="P1064" i="1"/>
  <c r="S1064" i="1" s="1"/>
  <c r="O1064" i="1"/>
  <c r="Q1063" i="1"/>
  <c r="P1063" i="1"/>
  <c r="S1063" i="1" s="1"/>
  <c r="O1063" i="1"/>
  <c r="Q1062" i="1"/>
  <c r="P1062" i="1"/>
  <c r="S1062" i="1" s="1"/>
  <c r="O1062" i="1"/>
  <c r="Q1061" i="1"/>
  <c r="P1061" i="1"/>
  <c r="S1061" i="1" s="1"/>
  <c r="O1061" i="1"/>
  <c r="Q1060" i="1"/>
  <c r="P1060" i="1"/>
  <c r="S1060" i="1" s="1"/>
  <c r="O1060" i="1"/>
  <c r="Q1059" i="1"/>
  <c r="P1059" i="1"/>
  <c r="S1059" i="1" s="1"/>
  <c r="O1059" i="1"/>
  <c r="Q1058" i="1"/>
  <c r="P1058" i="1"/>
  <c r="S1058" i="1" s="1"/>
  <c r="O1058" i="1"/>
  <c r="Q1057" i="1"/>
  <c r="P1057" i="1"/>
  <c r="S1057" i="1" s="1"/>
  <c r="O1057" i="1"/>
  <c r="Q1056" i="1"/>
  <c r="P1056" i="1"/>
  <c r="S1056" i="1" s="1"/>
  <c r="O1056" i="1"/>
  <c r="Q1055" i="1"/>
  <c r="P1055" i="1"/>
  <c r="S1055" i="1" s="1"/>
  <c r="O1055" i="1"/>
  <c r="Q1054" i="1"/>
  <c r="P1054" i="1"/>
  <c r="S1054" i="1" s="1"/>
  <c r="O1054" i="1"/>
  <c r="Q1053" i="1"/>
  <c r="P1053" i="1"/>
  <c r="S1053" i="1" s="1"/>
  <c r="O1053" i="1"/>
  <c r="Q1052" i="1"/>
  <c r="P1052" i="1"/>
  <c r="S1052" i="1" s="1"/>
  <c r="O1052" i="1"/>
  <c r="Q1051" i="1"/>
  <c r="P1051" i="1"/>
  <c r="S1051" i="1" s="1"/>
  <c r="O1051" i="1"/>
  <c r="Q1050" i="1"/>
  <c r="P1050" i="1"/>
  <c r="S1050" i="1" s="1"/>
  <c r="O1050" i="1"/>
  <c r="Q1049" i="1"/>
  <c r="P1049" i="1"/>
  <c r="S1049" i="1" s="1"/>
  <c r="O1049" i="1"/>
  <c r="Q1048" i="1"/>
  <c r="P1048" i="1"/>
  <c r="S1048" i="1" s="1"/>
  <c r="O1048" i="1"/>
  <c r="Q1047" i="1"/>
  <c r="P1047" i="1"/>
  <c r="S1047" i="1" s="1"/>
  <c r="O1047" i="1"/>
  <c r="Q1046" i="1"/>
  <c r="P1046" i="1"/>
  <c r="S1046" i="1" s="1"/>
  <c r="O1046" i="1"/>
  <c r="Q1045" i="1"/>
  <c r="P1045" i="1"/>
  <c r="S1045" i="1" s="1"/>
  <c r="O1045" i="1"/>
  <c r="Q1044" i="1"/>
  <c r="P1044" i="1"/>
  <c r="S1044" i="1" s="1"/>
  <c r="O1044" i="1"/>
  <c r="Q1043" i="1"/>
  <c r="P1043" i="1"/>
  <c r="S1043" i="1" s="1"/>
  <c r="O1043" i="1"/>
  <c r="Q1042" i="1"/>
  <c r="P1042" i="1"/>
  <c r="S1042" i="1" s="1"/>
  <c r="O1042" i="1"/>
  <c r="Q1041" i="1"/>
  <c r="P1041" i="1"/>
  <c r="S1041" i="1" s="1"/>
  <c r="O1041" i="1"/>
  <c r="Q1040" i="1"/>
  <c r="P1040" i="1"/>
  <c r="S1040" i="1" s="1"/>
  <c r="O1040" i="1"/>
  <c r="Q1039" i="1"/>
  <c r="P1039" i="1"/>
  <c r="S1039" i="1" s="1"/>
  <c r="O1039" i="1"/>
  <c r="Q1038" i="1"/>
  <c r="P1038" i="1"/>
  <c r="S1038" i="1" s="1"/>
  <c r="O1038" i="1"/>
  <c r="Q1037" i="1"/>
  <c r="P1037" i="1"/>
  <c r="S1037" i="1" s="1"/>
  <c r="O1037" i="1"/>
  <c r="Q1036" i="1"/>
  <c r="P1036" i="1"/>
  <c r="S1036" i="1" s="1"/>
  <c r="O1036" i="1"/>
  <c r="Q1035" i="1"/>
  <c r="P1035" i="1"/>
  <c r="S1035" i="1" s="1"/>
  <c r="O1035" i="1"/>
  <c r="Q1034" i="1"/>
  <c r="P1034" i="1"/>
  <c r="S1034" i="1" s="1"/>
  <c r="O1034" i="1"/>
  <c r="Q1033" i="1"/>
  <c r="P1033" i="1"/>
  <c r="S1033" i="1" s="1"/>
  <c r="O1033" i="1"/>
  <c r="Q1032" i="1"/>
  <c r="P1032" i="1"/>
  <c r="S1032" i="1" s="1"/>
  <c r="O1032" i="1"/>
  <c r="Q1031" i="1"/>
  <c r="P1031" i="1"/>
  <c r="S1031" i="1" s="1"/>
  <c r="O1031" i="1"/>
  <c r="Q1030" i="1"/>
  <c r="P1030" i="1"/>
  <c r="S1030" i="1" s="1"/>
  <c r="O1030" i="1"/>
  <c r="Q1029" i="1"/>
  <c r="P1029" i="1"/>
  <c r="S1029" i="1" s="1"/>
  <c r="O1029" i="1"/>
  <c r="Q1028" i="1"/>
  <c r="P1028" i="1"/>
  <c r="S1028" i="1" s="1"/>
  <c r="O1028" i="1"/>
  <c r="Q1027" i="1"/>
  <c r="P1027" i="1"/>
  <c r="S1027" i="1" s="1"/>
  <c r="O1027" i="1"/>
  <c r="Q1026" i="1"/>
  <c r="P1026" i="1"/>
  <c r="S1026" i="1" s="1"/>
  <c r="O1026" i="1"/>
  <c r="Q1025" i="1"/>
  <c r="P1025" i="1"/>
  <c r="S1025" i="1" s="1"/>
  <c r="O1025" i="1"/>
  <c r="Q1024" i="1"/>
  <c r="P1024" i="1"/>
  <c r="S1024" i="1" s="1"/>
  <c r="O1024" i="1"/>
  <c r="Q1023" i="1"/>
  <c r="P1023" i="1"/>
  <c r="S1023" i="1" s="1"/>
  <c r="O1023" i="1"/>
  <c r="Q1022" i="1"/>
  <c r="P1022" i="1"/>
  <c r="S1022" i="1" s="1"/>
  <c r="O1022" i="1"/>
  <c r="Q1021" i="1"/>
  <c r="P1021" i="1"/>
  <c r="S1021" i="1" s="1"/>
  <c r="O1021" i="1"/>
  <c r="Q1020" i="1"/>
  <c r="P1020" i="1"/>
  <c r="S1020" i="1" s="1"/>
  <c r="O1020" i="1"/>
  <c r="Q1019" i="1"/>
  <c r="P1019" i="1"/>
  <c r="S1019" i="1" s="1"/>
  <c r="O1019" i="1"/>
  <c r="Q1018" i="1"/>
  <c r="P1018" i="1"/>
  <c r="S1018" i="1" s="1"/>
  <c r="O1018" i="1"/>
  <c r="Q1017" i="1"/>
  <c r="P1017" i="1"/>
  <c r="S1017" i="1" s="1"/>
  <c r="O1017" i="1"/>
  <c r="Q1016" i="1"/>
  <c r="P1016" i="1"/>
  <c r="S1016" i="1" s="1"/>
  <c r="O1016" i="1"/>
  <c r="Q1015" i="1"/>
  <c r="P1015" i="1"/>
  <c r="S1015" i="1" s="1"/>
  <c r="O1015" i="1"/>
  <c r="Q1014" i="1"/>
  <c r="P1014" i="1"/>
  <c r="S1014" i="1" s="1"/>
  <c r="O1014" i="1"/>
  <c r="Q1013" i="1"/>
  <c r="P1013" i="1"/>
  <c r="S1013" i="1" s="1"/>
  <c r="O1013" i="1"/>
  <c r="Q1012" i="1"/>
  <c r="P1012" i="1"/>
  <c r="S1012" i="1" s="1"/>
  <c r="O1012" i="1"/>
  <c r="Q1011" i="1"/>
  <c r="P1011" i="1"/>
  <c r="S1011" i="1" s="1"/>
  <c r="O1011" i="1"/>
  <c r="Q1010" i="1"/>
  <c r="P1010" i="1"/>
  <c r="S1010" i="1" s="1"/>
  <c r="O1010" i="1"/>
  <c r="Q1009" i="1"/>
  <c r="P1009" i="1"/>
  <c r="S1009" i="1" s="1"/>
  <c r="O1009" i="1"/>
  <c r="Q1008" i="1"/>
  <c r="P1008" i="1"/>
  <c r="S1008" i="1" s="1"/>
  <c r="O1008" i="1"/>
  <c r="Q1007" i="1"/>
  <c r="P1007" i="1"/>
  <c r="S1007" i="1" s="1"/>
  <c r="O1007" i="1"/>
  <c r="Q1006" i="1"/>
  <c r="P1006" i="1"/>
  <c r="S1006" i="1" s="1"/>
  <c r="O1006" i="1"/>
  <c r="Q1005" i="1"/>
  <c r="P1005" i="1"/>
  <c r="S1005" i="1" s="1"/>
  <c r="O1005" i="1"/>
  <c r="Q1004" i="1"/>
  <c r="P1004" i="1"/>
  <c r="S1004" i="1" s="1"/>
  <c r="O1004" i="1"/>
  <c r="Q1003" i="1"/>
  <c r="P1003" i="1"/>
  <c r="S1003" i="1" s="1"/>
  <c r="O1003" i="1"/>
  <c r="Q1002" i="1"/>
  <c r="P1002" i="1"/>
  <c r="S1002" i="1" s="1"/>
  <c r="O1002" i="1"/>
  <c r="Q1001" i="1"/>
  <c r="P1001" i="1"/>
  <c r="S1001" i="1" s="1"/>
  <c r="O1001" i="1"/>
  <c r="Q1000" i="1"/>
  <c r="P1000" i="1"/>
  <c r="S1000" i="1" s="1"/>
  <c r="O1000" i="1"/>
  <c r="Q999" i="1"/>
  <c r="P999" i="1"/>
  <c r="S999" i="1" s="1"/>
  <c r="O999" i="1"/>
  <c r="Q998" i="1"/>
  <c r="P998" i="1"/>
  <c r="S998" i="1" s="1"/>
  <c r="O998" i="1"/>
  <c r="Q997" i="1"/>
  <c r="P997" i="1"/>
  <c r="S997" i="1" s="1"/>
  <c r="O997" i="1"/>
  <c r="Q996" i="1"/>
  <c r="P996" i="1"/>
  <c r="S996" i="1" s="1"/>
  <c r="O996" i="1"/>
  <c r="Q995" i="1"/>
  <c r="P995" i="1"/>
  <c r="S995" i="1" s="1"/>
  <c r="O995" i="1"/>
  <c r="Q994" i="1"/>
  <c r="P994" i="1"/>
  <c r="S994" i="1" s="1"/>
  <c r="O994" i="1"/>
  <c r="Q993" i="1"/>
  <c r="P993" i="1"/>
  <c r="S993" i="1" s="1"/>
  <c r="O993" i="1"/>
  <c r="Q992" i="1"/>
  <c r="P992" i="1"/>
  <c r="S992" i="1" s="1"/>
  <c r="O992" i="1"/>
  <c r="Q991" i="1"/>
  <c r="P991" i="1"/>
  <c r="S991" i="1" s="1"/>
  <c r="O991" i="1"/>
  <c r="Q990" i="1"/>
  <c r="P990" i="1"/>
  <c r="S990" i="1" s="1"/>
  <c r="O990" i="1"/>
  <c r="Q989" i="1"/>
  <c r="P989" i="1"/>
  <c r="S989" i="1" s="1"/>
  <c r="O989" i="1"/>
  <c r="Q988" i="1"/>
  <c r="P988" i="1"/>
  <c r="S988" i="1" s="1"/>
  <c r="O988" i="1"/>
  <c r="Q987" i="1"/>
  <c r="P987" i="1"/>
  <c r="S987" i="1" s="1"/>
  <c r="O987" i="1"/>
  <c r="Q986" i="1"/>
  <c r="P986" i="1"/>
  <c r="S986" i="1" s="1"/>
  <c r="O986" i="1"/>
  <c r="Q985" i="1"/>
  <c r="P985" i="1"/>
  <c r="S985" i="1" s="1"/>
  <c r="O985" i="1"/>
  <c r="Q984" i="1"/>
  <c r="P984" i="1"/>
  <c r="S984" i="1" s="1"/>
  <c r="O984" i="1"/>
  <c r="Q983" i="1"/>
  <c r="P983" i="1"/>
  <c r="S983" i="1" s="1"/>
  <c r="O983" i="1"/>
  <c r="Q982" i="1"/>
  <c r="P982" i="1"/>
  <c r="S982" i="1" s="1"/>
  <c r="O982" i="1"/>
  <c r="Q981" i="1"/>
  <c r="P981" i="1"/>
  <c r="S981" i="1" s="1"/>
  <c r="O981" i="1"/>
  <c r="Q980" i="1"/>
  <c r="P980" i="1"/>
  <c r="S980" i="1" s="1"/>
  <c r="O980" i="1"/>
  <c r="Q979" i="1"/>
  <c r="P979" i="1"/>
  <c r="S979" i="1" s="1"/>
  <c r="O979" i="1"/>
  <c r="Q978" i="1"/>
  <c r="P978" i="1"/>
  <c r="S978" i="1" s="1"/>
  <c r="O978" i="1"/>
  <c r="Q977" i="1"/>
  <c r="P977" i="1"/>
  <c r="S977" i="1" s="1"/>
  <c r="O977" i="1"/>
  <c r="Q976" i="1"/>
  <c r="P976" i="1"/>
  <c r="S976" i="1" s="1"/>
  <c r="O976" i="1"/>
  <c r="Q975" i="1"/>
  <c r="P975" i="1"/>
  <c r="S975" i="1" s="1"/>
  <c r="O975" i="1"/>
  <c r="Q974" i="1"/>
  <c r="P974" i="1"/>
  <c r="S974" i="1" s="1"/>
  <c r="O974" i="1"/>
  <c r="Q973" i="1"/>
  <c r="P973" i="1"/>
  <c r="S973" i="1" s="1"/>
  <c r="O973" i="1"/>
  <c r="Q972" i="1"/>
  <c r="P972" i="1"/>
  <c r="S972" i="1" s="1"/>
  <c r="O972" i="1"/>
  <c r="Q971" i="1"/>
  <c r="P971" i="1"/>
  <c r="S971" i="1" s="1"/>
  <c r="O971" i="1"/>
  <c r="Q970" i="1"/>
  <c r="P970" i="1"/>
  <c r="S970" i="1" s="1"/>
  <c r="O970" i="1"/>
  <c r="Q969" i="1"/>
  <c r="P969" i="1"/>
  <c r="S969" i="1" s="1"/>
  <c r="O969" i="1"/>
  <c r="Q968" i="1"/>
  <c r="P968" i="1"/>
  <c r="S968" i="1" s="1"/>
  <c r="O968" i="1"/>
  <c r="Q967" i="1"/>
  <c r="P967" i="1"/>
  <c r="S967" i="1" s="1"/>
  <c r="O967" i="1"/>
  <c r="Q966" i="1"/>
  <c r="P966" i="1"/>
  <c r="S966" i="1" s="1"/>
  <c r="O966" i="1"/>
  <c r="Q965" i="1"/>
  <c r="P965" i="1"/>
  <c r="S965" i="1" s="1"/>
  <c r="O965" i="1"/>
  <c r="Q964" i="1"/>
  <c r="P964" i="1"/>
  <c r="S964" i="1" s="1"/>
  <c r="O964" i="1"/>
  <c r="Q963" i="1"/>
  <c r="P963" i="1"/>
  <c r="S963" i="1" s="1"/>
  <c r="O963" i="1"/>
  <c r="Q962" i="1"/>
  <c r="P962" i="1"/>
  <c r="S962" i="1" s="1"/>
  <c r="O962" i="1"/>
  <c r="Q961" i="1"/>
  <c r="P961" i="1"/>
  <c r="S961" i="1" s="1"/>
  <c r="O961" i="1"/>
  <c r="Q960" i="1"/>
  <c r="P960" i="1"/>
  <c r="S960" i="1" s="1"/>
  <c r="O960" i="1"/>
  <c r="Q959" i="1"/>
  <c r="P959" i="1"/>
  <c r="S959" i="1" s="1"/>
  <c r="O959" i="1"/>
  <c r="Q958" i="1"/>
  <c r="P958" i="1"/>
  <c r="S958" i="1" s="1"/>
  <c r="O958" i="1"/>
  <c r="Q957" i="1"/>
  <c r="P957" i="1"/>
  <c r="S957" i="1" s="1"/>
  <c r="O957" i="1"/>
  <c r="Q956" i="1"/>
  <c r="P956" i="1"/>
  <c r="S956" i="1" s="1"/>
  <c r="O956" i="1"/>
  <c r="Q955" i="1"/>
  <c r="P955" i="1"/>
  <c r="S955" i="1" s="1"/>
  <c r="O955" i="1"/>
  <c r="Q954" i="1"/>
  <c r="P954" i="1"/>
  <c r="S954" i="1" s="1"/>
  <c r="O954" i="1"/>
  <c r="Q953" i="1"/>
  <c r="P953" i="1"/>
  <c r="S953" i="1" s="1"/>
  <c r="O953" i="1"/>
  <c r="Q952" i="1"/>
  <c r="P952" i="1"/>
  <c r="S952" i="1" s="1"/>
  <c r="O952" i="1"/>
  <c r="Q951" i="1"/>
  <c r="P951" i="1"/>
  <c r="S951" i="1" s="1"/>
  <c r="O951" i="1"/>
  <c r="Q950" i="1"/>
  <c r="P950" i="1"/>
  <c r="S950" i="1" s="1"/>
  <c r="O950" i="1"/>
  <c r="Q949" i="1"/>
  <c r="P949" i="1"/>
  <c r="S949" i="1" s="1"/>
  <c r="O949" i="1"/>
  <c r="Q948" i="1"/>
  <c r="P948" i="1"/>
  <c r="S948" i="1" s="1"/>
  <c r="O948" i="1"/>
  <c r="Q947" i="1"/>
  <c r="P947" i="1"/>
  <c r="S947" i="1" s="1"/>
  <c r="O947" i="1"/>
  <c r="Q946" i="1"/>
  <c r="P946" i="1"/>
  <c r="S946" i="1" s="1"/>
  <c r="O946" i="1"/>
  <c r="Q945" i="1"/>
  <c r="P945" i="1"/>
  <c r="S945" i="1" s="1"/>
  <c r="O945" i="1"/>
  <c r="Q944" i="1"/>
  <c r="P944" i="1"/>
  <c r="S944" i="1" s="1"/>
  <c r="O944" i="1"/>
  <c r="Q943" i="1"/>
  <c r="P943" i="1"/>
  <c r="S943" i="1" s="1"/>
  <c r="O943" i="1"/>
  <c r="Q942" i="1"/>
  <c r="P942" i="1"/>
  <c r="S942" i="1" s="1"/>
  <c r="O942" i="1"/>
  <c r="Q941" i="1"/>
  <c r="P941" i="1"/>
  <c r="S941" i="1" s="1"/>
  <c r="O941" i="1"/>
  <c r="Q940" i="1"/>
  <c r="P940" i="1"/>
  <c r="S940" i="1" s="1"/>
  <c r="O940" i="1"/>
  <c r="Q939" i="1"/>
  <c r="P939" i="1"/>
  <c r="S939" i="1" s="1"/>
  <c r="O939" i="1"/>
  <c r="Q938" i="1"/>
  <c r="P938" i="1"/>
  <c r="S938" i="1" s="1"/>
  <c r="O938" i="1"/>
  <c r="Q937" i="1"/>
  <c r="P937" i="1"/>
  <c r="S937" i="1" s="1"/>
  <c r="O937" i="1"/>
  <c r="Q936" i="1"/>
  <c r="P936" i="1"/>
  <c r="S936" i="1" s="1"/>
  <c r="O936" i="1"/>
  <c r="Q935" i="1"/>
  <c r="P935" i="1"/>
  <c r="S935" i="1" s="1"/>
  <c r="O935" i="1"/>
  <c r="Q934" i="1"/>
  <c r="P934" i="1"/>
  <c r="S934" i="1" s="1"/>
  <c r="O934" i="1"/>
  <c r="Q933" i="1"/>
  <c r="P933" i="1"/>
  <c r="S933" i="1" s="1"/>
  <c r="O933" i="1"/>
  <c r="Q932" i="1"/>
  <c r="P932" i="1"/>
  <c r="S932" i="1" s="1"/>
  <c r="O932" i="1"/>
  <c r="Q931" i="1"/>
  <c r="P931" i="1"/>
  <c r="S931" i="1" s="1"/>
  <c r="O931" i="1"/>
  <c r="Q930" i="1"/>
  <c r="P930" i="1"/>
  <c r="S930" i="1" s="1"/>
  <c r="O930" i="1"/>
  <c r="Q929" i="1"/>
  <c r="P929" i="1"/>
  <c r="S929" i="1" s="1"/>
  <c r="O929" i="1"/>
  <c r="Q928" i="1"/>
  <c r="P928" i="1"/>
  <c r="S928" i="1" s="1"/>
  <c r="O928" i="1"/>
  <c r="Q927" i="1"/>
  <c r="P927" i="1"/>
  <c r="S927" i="1" s="1"/>
  <c r="O927" i="1"/>
  <c r="Q926" i="1"/>
  <c r="P926" i="1"/>
  <c r="S926" i="1" s="1"/>
  <c r="O926" i="1"/>
  <c r="Q925" i="1"/>
  <c r="P925" i="1"/>
  <c r="S925" i="1" s="1"/>
  <c r="O925" i="1"/>
  <c r="Q924" i="1"/>
  <c r="P924" i="1"/>
  <c r="S924" i="1" s="1"/>
  <c r="O924" i="1"/>
  <c r="Q923" i="1"/>
  <c r="P923" i="1"/>
  <c r="S923" i="1" s="1"/>
  <c r="O923" i="1"/>
  <c r="Q922" i="1"/>
  <c r="P922" i="1"/>
  <c r="S922" i="1" s="1"/>
  <c r="O922" i="1"/>
  <c r="Q921" i="1"/>
  <c r="P921" i="1"/>
  <c r="S921" i="1" s="1"/>
  <c r="O921" i="1"/>
  <c r="Q920" i="1"/>
  <c r="P920" i="1"/>
  <c r="S920" i="1" s="1"/>
  <c r="O920" i="1"/>
  <c r="Q919" i="1"/>
  <c r="P919" i="1"/>
  <c r="S919" i="1" s="1"/>
  <c r="O919" i="1"/>
  <c r="Q918" i="1"/>
  <c r="P918" i="1"/>
  <c r="S918" i="1" s="1"/>
  <c r="O918" i="1"/>
  <c r="Q917" i="1"/>
  <c r="P917" i="1"/>
  <c r="S917" i="1" s="1"/>
  <c r="O917" i="1"/>
  <c r="Q916" i="1"/>
  <c r="P916" i="1"/>
  <c r="S916" i="1" s="1"/>
  <c r="O916" i="1"/>
  <c r="Q915" i="1"/>
  <c r="P915" i="1"/>
  <c r="S915" i="1" s="1"/>
  <c r="O915" i="1"/>
  <c r="Q914" i="1"/>
  <c r="P914" i="1"/>
  <c r="S914" i="1" s="1"/>
  <c r="O914" i="1"/>
  <c r="Q913" i="1"/>
  <c r="P913" i="1"/>
  <c r="S913" i="1" s="1"/>
  <c r="O913" i="1"/>
  <c r="Q912" i="1"/>
  <c r="P912" i="1"/>
  <c r="S912" i="1" s="1"/>
  <c r="O912" i="1"/>
  <c r="Q911" i="1"/>
  <c r="P911" i="1"/>
  <c r="S911" i="1" s="1"/>
  <c r="O911" i="1"/>
  <c r="Q910" i="1"/>
  <c r="P910" i="1"/>
  <c r="S910" i="1" s="1"/>
  <c r="O910" i="1"/>
  <c r="Q909" i="1"/>
  <c r="P909" i="1"/>
  <c r="S909" i="1" s="1"/>
  <c r="O909" i="1"/>
  <c r="Q908" i="1"/>
  <c r="P908" i="1"/>
  <c r="S908" i="1" s="1"/>
  <c r="O908" i="1"/>
  <c r="Q907" i="1"/>
  <c r="P907" i="1"/>
  <c r="S907" i="1" s="1"/>
  <c r="O907" i="1"/>
  <c r="Q906" i="1"/>
  <c r="P906" i="1"/>
  <c r="S906" i="1" s="1"/>
  <c r="O906" i="1"/>
  <c r="Q905" i="1"/>
  <c r="P905" i="1"/>
  <c r="S905" i="1" s="1"/>
  <c r="O905" i="1"/>
  <c r="Q904" i="1"/>
  <c r="P904" i="1"/>
  <c r="S904" i="1" s="1"/>
  <c r="O904" i="1"/>
  <c r="Q903" i="1"/>
  <c r="P903" i="1"/>
  <c r="S903" i="1" s="1"/>
  <c r="O903" i="1"/>
  <c r="Q902" i="1"/>
  <c r="P902" i="1"/>
  <c r="S902" i="1" s="1"/>
  <c r="O902" i="1"/>
  <c r="Q901" i="1"/>
  <c r="P901" i="1"/>
  <c r="S901" i="1" s="1"/>
  <c r="O901" i="1"/>
  <c r="Q900" i="1"/>
  <c r="P900" i="1"/>
  <c r="S900" i="1" s="1"/>
  <c r="O900" i="1"/>
  <c r="Q899" i="1"/>
  <c r="P899" i="1"/>
  <c r="S899" i="1" s="1"/>
  <c r="O899" i="1"/>
  <c r="Q898" i="1"/>
  <c r="P898" i="1"/>
  <c r="S898" i="1" s="1"/>
  <c r="O898" i="1"/>
  <c r="Q897" i="1"/>
  <c r="P897" i="1"/>
  <c r="S897" i="1" s="1"/>
  <c r="O897" i="1"/>
  <c r="Q896" i="1"/>
  <c r="P896" i="1"/>
  <c r="S896" i="1" s="1"/>
  <c r="O896" i="1"/>
  <c r="Q895" i="1"/>
  <c r="P895" i="1"/>
  <c r="S895" i="1" s="1"/>
  <c r="O895" i="1"/>
  <c r="Q894" i="1"/>
  <c r="P894" i="1"/>
  <c r="S894" i="1" s="1"/>
  <c r="O894" i="1"/>
  <c r="Q893" i="1"/>
  <c r="P893" i="1"/>
  <c r="S893" i="1" s="1"/>
  <c r="O893" i="1"/>
  <c r="Q892" i="1"/>
  <c r="P892" i="1"/>
  <c r="S892" i="1" s="1"/>
  <c r="O892" i="1"/>
  <c r="Q891" i="1"/>
  <c r="P891" i="1"/>
  <c r="S891" i="1" s="1"/>
  <c r="O891" i="1"/>
  <c r="Q890" i="1"/>
  <c r="P890" i="1"/>
  <c r="S890" i="1" s="1"/>
  <c r="O890" i="1"/>
  <c r="Q889" i="1"/>
  <c r="P889" i="1"/>
  <c r="S889" i="1" s="1"/>
  <c r="O889" i="1"/>
  <c r="Q888" i="1"/>
  <c r="P888" i="1"/>
  <c r="S888" i="1" s="1"/>
  <c r="O888" i="1"/>
  <c r="Q887" i="1"/>
  <c r="P887" i="1"/>
  <c r="S887" i="1" s="1"/>
  <c r="O887" i="1"/>
  <c r="Q886" i="1"/>
  <c r="P886" i="1"/>
  <c r="S886" i="1" s="1"/>
  <c r="O886" i="1"/>
  <c r="Q885" i="1"/>
  <c r="P885" i="1"/>
  <c r="S885" i="1" s="1"/>
  <c r="O885" i="1"/>
  <c r="Q884" i="1"/>
  <c r="P884" i="1"/>
  <c r="S884" i="1" s="1"/>
  <c r="O884" i="1"/>
  <c r="Q883" i="1"/>
  <c r="P883" i="1"/>
  <c r="S883" i="1" s="1"/>
  <c r="O883" i="1"/>
  <c r="Q882" i="1"/>
  <c r="P882" i="1"/>
  <c r="S882" i="1" s="1"/>
  <c r="O882" i="1"/>
  <c r="Q881" i="1"/>
  <c r="P881" i="1"/>
  <c r="S881" i="1" s="1"/>
  <c r="O881" i="1"/>
  <c r="Q880" i="1"/>
  <c r="P880" i="1"/>
  <c r="S880" i="1" s="1"/>
  <c r="O880" i="1"/>
  <c r="Q879" i="1"/>
  <c r="P879" i="1"/>
  <c r="S879" i="1" s="1"/>
  <c r="O879" i="1"/>
  <c r="Q878" i="1"/>
  <c r="P878" i="1"/>
  <c r="S878" i="1" s="1"/>
  <c r="O878" i="1"/>
  <c r="Q877" i="1"/>
  <c r="P877" i="1"/>
  <c r="S877" i="1" s="1"/>
  <c r="O877" i="1"/>
  <c r="Q876" i="1"/>
  <c r="P876" i="1"/>
  <c r="S876" i="1" s="1"/>
  <c r="O876" i="1"/>
  <c r="Q875" i="1"/>
  <c r="P875" i="1"/>
  <c r="S875" i="1" s="1"/>
  <c r="O875" i="1"/>
  <c r="Q874" i="1"/>
  <c r="P874" i="1"/>
  <c r="S874" i="1" s="1"/>
  <c r="O874" i="1"/>
  <c r="Q873" i="1"/>
  <c r="P873" i="1"/>
  <c r="S873" i="1" s="1"/>
  <c r="O873" i="1"/>
  <c r="Q872" i="1"/>
  <c r="P872" i="1"/>
  <c r="S872" i="1" s="1"/>
  <c r="O872" i="1"/>
  <c r="Q871" i="1"/>
  <c r="P871" i="1"/>
  <c r="S871" i="1" s="1"/>
  <c r="O871" i="1"/>
  <c r="Q870" i="1"/>
  <c r="P870" i="1"/>
  <c r="S870" i="1" s="1"/>
  <c r="O870" i="1"/>
  <c r="Q869" i="1"/>
  <c r="P869" i="1"/>
  <c r="S869" i="1" s="1"/>
  <c r="O869" i="1"/>
  <c r="Q868" i="1"/>
  <c r="P868" i="1"/>
  <c r="S868" i="1" s="1"/>
  <c r="O868" i="1"/>
  <c r="Q867" i="1"/>
  <c r="P867" i="1"/>
  <c r="S867" i="1" s="1"/>
  <c r="O867" i="1"/>
  <c r="Q866" i="1"/>
  <c r="P866" i="1"/>
  <c r="S866" i="1" s="1"/>
  <c r="O866" i="1"/>
  <c r="Q865" i="1"/>
  <c r="P865" i="1"/>
  <c r="S865" i="1" s="1"/>
  <c r="O865" i="1"/>
  <c r="Q864" i="1"/>
  <c r="P864" i="1"/>
  <c r="S864" i="1" s="1"/>
  <c r="O864" i="1"/>
  <c r="Q863" i="1"/>
  <c r="P863" i="1"/>
  <c r="S863" i="1" s="1"/>
  <c r="O863" i="1"/>
  <c r="Q862" i="1"/>
  <c r="P862" i="1"/>
  <c r="S862" i="1" s="1"/>
  <c r="O862" i="1"/>
  <c r="Q861" i="1"/>
  <c r="P861" i="1"/>
  <c r="S861" i="1" s="1"/>
  <c r="O861" i="1"/>
  <c r="Q860" i="1"/>
  <c r="P860" i="1"/>
  <c r="S860" i="1" s="1"/>
  <c r="O860" i="1"/>
  <c r="Q859" i="1"/>
  <c r="P859" i="1"/>
  <c r="S859" i="1" s="1"/>
  <c r="O859" i="1"/>
  <c r="Q858" i="1"/>
  <c r="P858" i="1"/>
  <c r="S858" i="1" s="1"/>
  <c r="O858" i="1"/>
  <c r="Q857" i="1"/>
  <c r="P857" i="1"/>
  <c r="S857" i="1" s="1"/>
  <c r="O857" i="1"/>
  <c r="Q856" i="1"/>
  <c r="P856" i="1"/>
  <c r="S856" i="1" s="1"/>
  <c r="O856" i="1"/>
  <c r="Q855" i="1"/>
  <c r="P855" i="1"/>
  <c r="S855" i="1" s="1"/>
  <c r="O855" i="1"/>
  <c r="Q854" i="1"/>
  <c r="P854" i="1"/>
  <c r="S854" i="1" s="1"/>
  <c r="O854" i="1"/>
  <c r="Q853" i="1"/>
  <c r="P853" i="1"/>
  <c r="S853" i="1" s="1"/>
  <c r="O853" i="1"/>
  <c r="Q852" i="1"/>
  <c r="P852" i="1"/>
  <c r="S852" i="1" s="1"/>
  <c r="O852" i="1"/>
  <c r="Q851" i="1"/>
  <c r="P851" i="1"/>
  <c r="S851" i="1" s="1"/>
  <c r="O851" i="1"/>
  <c r="Q850" i="1"/>
  <c r="P850" i="1"/>
  <c r="S850" i="1" s="1"/>
  <c r="O850" i="1"/>
  <c r="Q849" i="1"/>
  <c r="P849" i="1"/>
  <c r="S849" i="1" s="1"/>
  <c r="O849" i="1"/>
  <c r="Q848" i="1"/>
  <c r="P848" i="1"/>
  <c r="S848" i="1" s="1"/>
  <c r="O848" i="1"/>
  <c r="Q847" i="1"/>
  <c r="P847" i="1"/>
  <c r="S847" i="1" s="1"/>
  <c r="O847" i="1"/>
  <c r="Q846" i="1"/>
  <c r="P846" i="1"/>
  <c r="S846" i="1" s="1"/>
  <c r="O846" i="1"/>
  <c r="Q845" i="1"/>
  <c r="P845" i="1"/>
  <c r="S845" i="1" s="1"/>
  <c r="O845" i="1"/>
  <c r="Q844" i="1"/>
  <c r="P844" i="1"/>
  <c r="S844" i="1" s="1"/>
  <c r="O844" i="1"/>
  <c r="Q843" i="1"/>
  <c r="P843" i="1"/>
  <c r="S843" i="1" s="1"/>
  <c r="O843" i="1"/>
  <c r="Q842" i="1"/>
  <c r="P842" i="1"/>
  <c r="S842" i="1" s="1"/>
  <c r="O842" i="1"/>
  <c r="Q841" i="1"/>
  <c r="P841" i="1"/>
  <c r="S841" i="1" s="1"/>
  <c r="O841" i="1"/>
  <c r="Q840" i="1"/>
  <c r="P840" i="1"/>
  <c r="S840" i="1" s="1"/>
  <c r="O840" i="1"/>
  <c r="Q839" i="1"/>
  <c r="P839" i="1"/>
  <c r="S839" i="1" s="1"/>
  <c r="O839" i="1"/>
  <c r="Q838" i="1"/>
  <c r="P838" i="1"/>
  <c r="S838" i="1" s="1"/>
  <c r="O838" i="1"/>
  <c r="Q837" i="1"/>
  <c r="P837" i="1"/>
  <c r="S837" i="1" s="1"/>
  <c r="O837" i="1"/>
  <c r="Q836" i="1"/>
  <c r="P836" i="1"/>
  <c r="S836" i="1" s="1"/>
  <c r="O836" i="1"/>
  <c r="Q835" i="1"/>
  <c r="P835" i="1"/>
  <c r="S835" i="1" s="1"/>
  <c r="O835" i="1"/>
  <c r="Q834" i="1"/>
  <c r="P834" i="1"/>
  <c r="S834" i="1" s="1"/>
  <c r="O834" i="1"/>
  <c r="Q833" i="1"/>
  <c r="P833" i="1"/>
  <c r="S833" i="1" s="1"/>
  <c r="O833" i="1"/>
  <c r="Q832" i="1"/>
  <c r="P832" i="1"/>
  <c r="S832" i="1" s="1"/>
  <c r="O832" i="1"/>
  <c r="Q831" i="1"/>
  <c r="P831" i="1"/>
  <c r="S831" i="1" s="1"/>
  <c r="O831" i="1"/>
  <c r="Q830" i="1"/>
  <c r="P830" i="1"/>
  <c r="S830" i="1" s="1"/>
  <c r="O830" i="1"/>
  <c r="Q829" i="1"/>
  <c r="P829" i="1"/>
  <c r="S829" i="1" s="1"/>
  <c r="O829" i="1"/>
  <c r="Q828" i="1"/>
  <c r="P828" i="1"/>
  <c r="S828" i="1" s="1"/>
  <c r="O828" i="1"/>
  <c r="Q827" i="1"/>
  <c r="P827" i="1"/>
  <c r="S827" i="1" s="1"/>
  <c r="O827" i="1"/>
  <c r="Q826" i="1"/>
  <c r="P826" i="1"/>
  <c r="S826" i="1" s="1"/>
  <c r="O826" i="1"/>
  <c r="Q825" i="1"/>
  <c r="P825" i="1"/>
  <c r="S825" i="1" s="1"/>
  <c r="O825" i="1"/>
  <c r="Q824" i="1"/>
  <c r="P824" i="1"/>
  <c r="S824" i="1" s="1"/>
  <c r="O824" i="1"/>
  <c r="Q823" i="1"/>
  <c r="P823" i="1"/>
  <c r="S823" i="1" s="1"/>
  <c r="O823" i="1"/>
  <c r="Q822" i="1"/>
  <c r="P822" i="1"/>
  <c r="S822" i="1" s="1"/>
  <c r="O822" i="1"/>
  <c r="Q821" i="1"/>
  <c r="P821" i="1"/>
  <c r="S821" i="1" s="1"/>
  <c r="O821" i="1"/>
  <c r="Q820" i="1"/>
  <c r="P820" i="1"/>
  <c r="S820" i="1" s="1"/>
  <c r="O820" i="1"/>
  <c r="Q819" i="1"/>
  <c r="P819" i="1"/>
  <c r="S819" i="1" s="1"/>
  <c r="O819" i="1"/>
  <c r="Q818" i="1"/>
  <c r="P818" i="1"/>
  <c r="S818" i="1" s="1"/>
  <c r="O818" i="1"/>
  <c r="Q817" i="1"/>
  <c r="P817" i="1"/>
  <c r="S817" i="1" s="1"/>
  <c r="O817" i="1"/>
  <c r="Q816" i="1"/>
  <c r="P816" i="1"/>
  <c r="S816" i="1" s="1"/>
  <c r="O816" i="1"/>
  <c r="Q815" i="1"/>
  <c r="P815" i="1"/>
  <c r="S815" i="1" s="1"/>
  <c r="O815" i="1"/>
  <c r="Q814" i="1"/>
  <c r="P814" i="1"/>
  <c r="S814" i="1" s="1"/>
  <c r="O814" i="1"/>
  <c r="Q813" i="1"/>
  <c r="P813" i="1"/>
  <c r="S813" i="1" s="1"/>
  <c r="O813" i="1"/>
  <c r="Q812" i="1"/>
  <c r="P812" i="1"/>
  <c r="S812" i="1" s="1"/>
  <c r="O812" i="1"/>
  <c r="Q811" i="1"/>
  <c r="P811" i="1"/>
  <c r="S811" i="1" s="1"/>
  <c r="O811" i="1"/>
  <c r="Q810" i="1"/>
  <c r="P810" i="1"/>
  <c r="S810" i="1" s="1"/>
  <c r="O810" i="1"/>
  <c r="Q809" i="1"/>
  <c r="P809" i="1"/>
  <c r="S809" i="1" s="1"/>
  <c r="O809" i="1"/>
  <c r="Q808" i="1"/>
  <c r="P808" i="1"/>
  <c r="S808" i="1" s="1"/>
  <c r="O808" i="1"/>
  <c r="Q807" i="1"/>
  <c r="P807" i="1"/>
  <c r="S807" i="1" s="1"/>
  <c r="O807" i="1"/>
  <c r="Q806" i="1"/>
  <c r="P806" i="1"/>
  <c r="S806" i="1" s="1"/>
  <c r="O806" i="1"/>
  <c r="Q805" i="1"/>
  <c r="P805" i="1"/>
  <c r="S805" i="1" s="1"/>
  <c r="O805" i="1"/>
  <c r="Q804" i="1"/>
  <c r="P804" i="1"/>
  <c r="S804" i="1" s="1"/>
  <c r="O804" i="1"/>
  <c r="Q803" i="1"/>
  <c r="P803" i="1"/>
  <c r="S803" i="1" s="1"/>
  <c r="O803" i="1"/>
  <c r="Q802" i="1"/>
  <c r="P802" i="1"/>
  <c r="S802" i="1" s="1"/>
  <c r="O802" i="1"/>
  <c r="Q801" i="1"/>
  <c r="P801" i="1"/>
  <c r="S801" i="1" s="1"/>
  <c r="O801" i="1"/>
  <c r="Q800" i="1"/>
  <c r="P800" i="1"/>
  <c r="S800" i="1" s="1"/>
  <c r="O800" i="1"/>
  <c r="Q799" i="1"/>
  <c r="P799" i="1"/>
  <c r="S799" i="1" s="1"/>
  <c r="O799" i="1"/>
  <c r="Q798" i="1"/>
  <c r="P798" i="1"/>
  <c r="S798" i="1" s="1"/>
  <c r="O798" i="1"/>
  <c r="Q797" i="1"/>
  <c r="P797" i="1"/>
  <c r="S797" i="1" s="1"/>
  <c r="O797" i="1"/>
  <c r="Q796" i="1"/>
  <c r="P796" i="1"/>
  <c r="S796" i="1" s="1"/>
  <c r="O796" i="1"/>
  <c r="Q795" i="1"/>
  <c r="P795" i="1"/>
  <c r="S795" i="1" s="1"/>
  <c r="O795" i="1"/>
  <c r="Q794" i="1"/>
  <c r="P794" i="1"/>
  <c r="S794" i="1" s="1"/>
  <c r="O794" i="1"/>
  <c r="Q793" i="1"/>
  <c r="P793" i="1"/>
  <c r="S793" i="1" s="1"/>
  <c r="O793" i="1"/>
  <c r="Q792" i="1"/>
  <c r="P792" i="1"/>
  <c r="S792" i="1" s="1"/>
  <c r="O792" i="1"/>
  <c r="Q791" i="1"/>
  <c r="P791" i="1"/>
  <c r="S791" i="1" s="1"/>
  <c r="O791" i="1"/>
  <c r="Q790" i="1"/>
  <c r="P790" i="1"/>
  <c r="S790" i="1" s="1"/>
  <c r="O790" i="1"/>
  <c r="Q789" i="1"/>
  <c r="P789" i="1"/>
  <c r="S789" i="1" s="1"/>
  <c r="O789" i="1"/>
  <c r="Q788" i="1"/>
  <c r="P788" i="1"/>
  <c r="S788" i="1" s="1"/>
  <c r="O788" i="1"/>
  <c r="Q787" i="1"/>
  <c r="P787" i="1"/>
  <c r="S787" i="1" s="1"/>
  <c r="O787" i="1"/>
  <c r="Q786" i="1"/>
  <c r="P786" i="1"/>
  <c r="S786" i="1" s="1"/>
  <c r="O786" i="1"/>
  <c r="Q785" i="1"/>
  <c r="P785" i="1"/>
  <c r="S785" i="1" s="1"/>
  <c r="O785" i="1"/>
  <c r="Q784" i="1"/>
  <c r="P784" i="1"/>
  <c r="S784" i="1" s="1"/>
  <c r="O784" i="1"/>
  <c r="Q783" i="1"/>
  <c r="P783" i="1"/>
  <c r="S783" i="1" s="1"/>
  <c r="O783" i="1"/>
  <c r="Q782" i="1"/>
  <c r="P782" i="1"/>
  <c r="S782" i="1" s="1"/>
  <c r="O782" i="1"/>
  <c r="Q781" i="1"/>
  <c r="P781" i="1"/>
  <c r="S781" i="1" s="1"/>
  <c r="O781" i="1"/>
  <c r="Q780" i="1"/>
  <c r="P780" i="1"/>
  <c r="S780" i="1" s="1"/>
  <c r="O780" i="1"/>
  <c r="Q779" i="1"/>
  <c r="P779" i="1"/>
  <c r="S779" i="1" s="1"/>
  <c r="O779" i="1"/>
  <c r="Q778" i="1"/>
  <c r="P778" i="1"/>
  <c r="S778" i="1" s="1"/>
  <c r="O778" i="1"/>
  <c r="Q777" i="1"/>
  <c r="P777" i="1"/>
  <c r="S777" i="1" s="1"/>
  <c r="O777" i="1"/>
  <c r="Q776" i="1"/>
  <c r="P776" i="1"/>
  <c r="S776" i="1" s="1"/>
  <c r="O776" i="1"/>
  <c r="Q775" i="1"/>
  <c r="P775" i="1"/>
  <c r="S775" i="1" s="1"/>
  <c r="O775" i="1"/>
  <c r="Q774" i="1"/>
  <c r="P774" i="1"/>
  <c r="S774" i="1" s="1"/>
  <c r="O774" i="1"/>
  <c r="Q773" i="1"/>
  <c r="P773" i="1"/>
  <c r="S773" i="1" s="1"/>
  <c r="O773" i="1"/>
  <c r="Q772" i="1"/>
  <c r="P772" i="1"/>
  <c r="S772" i="1" s="1"/>
  <c r="O772" i="1"/>
  <c r="Q771" i="1"/>
  <c r="P771" i="1"/>
  <c r="S771" i="1" s="1"/>
  <c r="O771" i="1"/>
  <c r="Q770" i="1"/>
  <c r="P770" i="1"/>
  <c r="S770" i="1" s="1"/>
  <c r="O770" i="1"/>
  <c r="Q769" i="1"/>
  <c r="P769" i="1"/>
  <c r="S769" i="1" s="1"/>
  <c r="O769" i="1"/>
  <c r="Q768" i="1"/>
  <c r="P768" i="1"/>
  <c r="S768" i="1" s="1"/>
  <c r="O768" i="1"/>
  <c r="Q767" i="1"/>
  <c r="P767" i="1"/>
  <c r="S767" i="1" s="1"/>
  <c r="O767" i="1"/>
  <c r="Q766" i="1"/>
  <c r="P766" i="1"/>
  <c r="S766" i="1" s="1"/>
  <c r="O766" i="1"/>
  <c r="Q765" i="1"/>
  <c r="P765" i="1"/>
  <c r="S765" i="1" s="1"/>
  <c r="O765" i="1"/>
  <c r="Q764" i="1"/>
  <c r="P764" i="1"/>
  <c r="S764" i="1" s="1"/>
  <c r="O764" i="1"/>
  <c r="Q763" i="1"/>
  <c r="P763" i="1"/>
  <c r="S763" i="1" s="1"/>
  <c r="O763" i="1"/>
  <c r="Q762" i="1"/>
  <c r="P762" i="1"/>
  <c r="S762" i="1" s="1"/>
  <c r="O762" i="1"/>
  <c r="Q761" i="1"/>
  <c r="P761" i="1"/>
  <c r="S761" i="1" s="1"/>
  <c r="O761" i="1"/>
  <c r="Q760" i="1"/>
  <c r="P760" i="1"/>
  <c r="S760" i="1" s="1"/>
  <c r="O760" i="1"/>
  <c r="Q759" i="1"/>
  <c r="P759" i="1"/>
  <c r="S759" i="1" s="1"/>
  <c r="O759" i="1"/>
  <c r="Q758" i="1"/>
  <c r="P758" i="1"/>
  <c r="S758" i="1" s="1"/>
  <c r="O758" i="1"/>
  <c r="Q757" i="1"/>
  <c r="P757" i="1"/>
  <c r="S757" i="1" s="1"/>
  <c r="O757" i="1"/>
  <c r="Q756" i="1"/>
  <c r="P756" i="1"/>
  <c r="S756" i="1" s="1"/>
  <c r="O756" i="1"/>
  <c r="Q755" i="1"/>
  <c r="P755" i="1"/>
  <c r="S755" i="1" s="1"/>
  <c r="O755" i="1"/>
  <c r="Q754" i="1"/>
  <c r="P754" i="1"/>
  <c r="S754" i="1" s="1"/>
  <c r="O754" i="1"/>
  <c r="Q753" i="1"/>
  <c r="P753" i="1"/>
  <c r="S753" i="1" s="1"/>
  <c r="O753" i="1"/>
  <c r="Q752" i="1"/>
  <c r="P752" i="1"/>
  <c r="S752" i="1" s="1"/>
  <c r="O752" i="1"/>
  <c r="Q751" i="1"/>
  <c r="P751" i="1"/>
  <c r="S751" i="1" s="1"/>
  <c r="O751" i="1"/>
  <c r="Q750" i="1"/>
  <c r="P750" i="1"/>
  <c r="S750" i="1" s="1"/>
  <c r="O750" i="1"/>
  <c r="Q749" i="1"/>
  <c r="P749" i="1"/>
  <c r="S749" i="1" s="1"/>
  <c r="O749" i="1"/>
  <c r="Q748" i="1"/>
  <c r="P748" i="1"/>
  <c r="S748" i="1" s="1"/>
  <c r="O748" i="1"/>
  <c r="Q747" i="1"/>
  <c r="P747" i="1"/>
  <c r="S747" i="1" s="1"/>
  <c r="O747" i="1"/>
  <c r="Q746" i="1"/>
  <c r="P746" i="1"/>
  <c r="S746" i="1" s="1"/>
  <c r="O746" i="1"/>
  <c r="Q745" i="1"/>
  <c r="P745" i="1"/>
  <c r="S745" i="1" s="1"/>
  <c r="O745" i="1"/>
  <c r="Q744" i="1"/>
  <c r="P744" i="1"/>
  <c r="S744" i="1" s="1"/>
  <c r="O744" i="1"/>
  <c r="Q743" i="1"/>
  <c r="P743" i="1"/>
  <c r="S743" i="1" s="1"/>
  <c r="O743" i="1"/>
  <c r="Q742" i="1"/>
  <c r="P742" i="1"/>
  <c r="S742" i="1" s="1"/>
  <c r="O742" i="1"/>
  <c r="Q741" i="1"/>
  <c r="P741" i="1"/>
  <c r="S741" i="1" s="1"/>
  <c r="O741" i="1"/>
  <c r="Q740" i="1"/>
  <c r="P740" i="1"/>
  <c r="S740" i="1" s="1"/>
  <c r="O740" i="1"/>
  <c r="Q739" i="1"/>
  <c r="P739" i="1"/>
  <c r="S739" i="1" s="1"/>
  <c r="O739" i="1"/>
  <c r="Q738" i="1"/>
  <c r="P738" i="1"/>
  <c r="S738" i="1" s="1"/>
  <c r="O738" i="1"/>
  <c r="Q737" i="1"/>
  <c r="P737" i="1"/>
  <c r="S737" i="1" s="1"/>
  <c r="O737" i="1"/>
  <c r="Q736" i="1"/>
  <c r="P736" i="1"/>
  <c r="S736" i="1" s="1"/>
  <c r="O736" i="1"/>
  <c r="Q735" i="1"/>
  <c r="P735" i="1"/>
  <c r="S735" i="1" s="1"/>
  <c r="O735" i="1"/>
  <c r="Q734" i="1"/>
  <c r="P734" i="1"/>
  <c r="S734" i="1" s="1"/>
  <c r="O734" i="1"/>
  <c r="Q733" i="1"/>
  <c r="P733" i="1"/>
  <c r="S733" i="1" s="1"/>
  <c r="O733" i="1"/>
  <c r="Q732" i="1"/>
  <c r="P732" i="1"/>
  <c r="S732" i="1" s="1"/>
  <c r="O732" i="1"/>
  <c r="Q731" i="1"/>
  <c r="P731" i="1"/>
  <c r="S731" i="1" s="1"/>
  <c r="O731" i="1"/>
  <c r="Q730" i="1"/>
  <c r="P730" i="1"/>
  <c r="S730" i="1" s="1"/>
  <c r="O730" i="1"/>
  <c r="Q729" i="1"/>
  <c r="P729" i="1"/>
  <c r="S729" i="1" s="1"/>
  <c r="O729" i="1"/>
  <c r="Q728" i="1"/>
  <c r="P728" i="1"/>
  <c r="S728" i="1" s="1"/>
  <c r="O728" i="1"/>
  <c r="Q727" i="1"/>
  <c r="P727" i="1"/>
  <c r="S727" i="1" s="1"/>
  <c r="O727" i="1"/>
  <c r="Q726" i="1"/>
  <c r="P726" i="1"/>
  <c r="S726" i="1" s="1"/>
  <c r="O726" i="1"/>
  <c r="Q725" i="1"/>
  <c r="P725" i="1"/>
  <c r="S725" i="1" s="1"/>
  <c r="O725" i="1"/>
  <c r="Q724" i="1"/>
  <c r="P724" i="1"/>
  <c r="S724" i="1" s="1"/>
  <c r="O724" i="1"/>
  <c r="Q723" i="1"/>
  <c r="P723" i="1"/>
  <c r="S723" i="1" s="1"/>
  <c r="O723" i="1"/>
  <c r="Q722" i="1"/>
  <c r="P722" i="1"/>
  <c r="S722" i="1" s="1"/>
  <c r="O722" i="1"/>
  <c r="Q721" i="1"/>
  <c r="P721" i="1"/>
  <c r="S721" i="1" s="1"/>
  <c r="O721" i="1"/>
  <c r="Q720" i="1"/>
  <c r="P720" i="1"/>
  <c r="S720" i="1" s="1"/>
  <c r="O720" i="1"/>
  <c r="Q719" i="1"/>
  <c r="P719" i="1"/>
  <c r="S719" i="1" s="1"/>
  <c r="O719" i="1"/>
  <c r="Q718" i="1"/>
  <c r="P718" i="1"/>
  <c r="S718" i="1" s="1"/>
  <c r="O718" i="1"/>
  <c r="Q717" i="1"/>
  <c r="P717" i="1"/>
  <c r="S717" i="1" s="1"/>
  <c r="O717" i="1"/>
  <c r="Q716" i="1"/>
  <c r="P716" i="1"/>
  <c r="S716" i="1" s="1"/>
  <c r="O716" i="1"/>
  <c r="Q715" i="1"/>
  <c r="P715" i="1"/>
  <c r="S715" i="1" s="1"/>
  <c r="O715" i="1"/>
  <c r="Q714" i="1"/>
  <c r="P714" i="1"/>
  <c r="S714" i="1" s="1"/>
  <c r="O714" i="1"/>
  <c r="Q713" i="1"/>
  <c r="P713" i="1"/>
  <c r="S713" i="1" s="1"/>
  <c r="O713" i="1"/>
  <c r="Q712" i="1"/>
  <c r="P712" i="1"/>
  <c r="S712" i="1" s="1"/>
  <c r="O712" i="1"/>
  <c r="Q711" i="1"/>
  <c r="P711" i="1"/>
  <c r="S711" i="1" s="1"/>
  <c r="O711" i="1"/>
  <c r="Q710" i="1"/>
  <c r="P710" i="1"/>
  <c r="S710" i="1" s="1"/>
  <c r="O710" i="1"/>
  <c r="Q709" i="1"/>
  <c r="P709" i="1"/>
  <c r="S709" i="1" s="1"/>
  <c r="O709" i="1"/>
  <c r="Q708" i="1"/>
  <c r="P708" i="1"/>
  <c r="S708" i="1" s="1"/>
  <c r="O708" i="1"/>
  <c r="Q707" i="1"/>
  <c r="P707" i="1"/>
  <c r="S707" i="1" s="1"/>
  <c r="O707" i="1"/>
  <c r="Q706" i="1"/>
  <c r="P706" i="1"/>
  <c r="S706" i="1" s="1"/>
  <c r="O706" i="1"/>
  <c r="Q705" i="1"/>
  <c r="P705" i="1"/>
  <c r="S705" i="1" s="1"/>
  <c r="O705" i="1"/>
  <c r="Q704" i="1"/>
  <c r="P704" i="1"/>
  <c r="S704" i="1" s="1"/>
  <c r="O704" i="1"/>
  <c r="Q703" i="1"/>
  <c r="P703" i="1"/>
  <c r="S703" i="1" s="1"/>
  <c r="O703" i="1"/>
  <c r="Q702" i="1"/>
  <c r="P702" i="1"/>
  <c r="S702" i="1" s="1"/>
  <c r="O702" i="1"/>
  <c r="Q701" i="1"/>
  <c r="P701" i="1"/>
  <c r="S701" i="1" s="1"/>
  <c r="O701" i="1"/>
  <c r="Q700" i="1"/>
  <c r="P700" i="1"/>
  <c r="S700" i="1" s="1"/>
  <c r="O700" i="1"/>
  <c r="Q699" i="1"/>
  <c r="P699" i="1"/>
  <c r="S699" i="1" s="1"/>
  <c r="O699" i="1"/>
  <c r="Q698" i="1"/>
  <c r="P698" i="1"/>
  <c r="S698" i="1" s="1"/>
  <c r="O698" i="1"/>
  <c r="Q697" i="1"/>
  <c r="P697" i="1"/>
  <c r="S697" i="1" s="1"/>
  <c r="O697" i="1"/>
  <c r="Q696" i="1"/>
  <c r="P696" i="1"/>
  <c r="S696" i="1" s="1"/>
  <c r="O696" i="1"/>
  <c r="Q695" i="1"/>
  <c r="P695" i="1"/>
  <c r="S695" i="1" s="1"/>
  <c r="O695" i="1"/>
  <c r="Q694" i="1"/>
  <c r="P694" i="1"/>
  <c r="S694" i="1" s="1"/>
  <c r="O694" i="1"/>
  <c r="Q693" i="1"/>
  <c r="P693" i="1"/>
  <c r="S693" i="1" s="1"/>
  <c r="O693" i="1"/>
  <c r="Q692" i="1"/>
  <c r="P692" i="1"/>
  <c r="S692" i="1" s="1"/>
  <c r="O692" i="1"/>
  <c r="Q691" i="1"/>
  <c r="P691" i="1"/>
  <c r="S691" i="1" s="1"/>
  <c r="O691" i="1"/>
  <c r="Q690" i="1"/>
  <c r="P690" i="1"/>
  <c r="S690" i="1" s="1"/>
  <c r="O690" i="1"/>
  <c r="Q689" i="1"/>
  <c r="P689" i="1"/>
  <c r="S689" i="1" s="1"/>
  <c r="O689" i="1"/>
  <c r="Q688" i="1"/>
  <c r="P688" i="1"/>
  <c r="S688" i="1" s="1"/>
  <c r="O688" i="1"/>
  <c r="Q687" i="1"/>
  <c r="P687" i="1"/>
  <c r="S687" i="1" s="1"/>
  <c r="O687" i="1"/>
  <c r="Q686" i="1"/>
  <c r="P686" i="1"/>
  <c r="S686" i="1" s="1"/>
  <c r="O686" i="1"/>
  <c r="Q685" i="1"/>
  <c r="P685" i="1"/>
  <c r="S685" i="1" s="1"/>
  <c r="O685" i="1"/>
  <c r="Q684" i="1"/>
  <c r="P684" i="1"/>
  <c r="S684" i="1" s="1"/>
  <c r="O684" i="1"/>
  <c r="Q683" i="1"/>
  <c r="P683" i="1"/>
  <c r="S683" i="1" s="1"/>
  <c r="O683" i="1"/>
  <c r="Q682" i="1"/>
  <c r="P682" i="1"/>
  <c r="S682" i="1" s="1"/>
  <c r="O682" i="1"/>
  <c r="Q681" i="1"/>
  <c r="P681" i="1"/>
  <c r="S681" i="1" s="1"/>
  <c r="O681" i="1"/>
  <c r="Q680" i="1"/>
  <c r="P680" i="1"/>
  <c r="S680" i="1" s="1"/>
  <c r="O680" i="1"/>
  <c r="Q679" i="1"/>
  <c r="P679" i="1"/>
  <c r="S679" i="1" s="1"/>
  <c r="O679" i="1"/>
  <c r="Q678" i="1"/>
  <c r="P678" i="1"/>
  <c r="S678" i="1" s="1"/>
  <c r="O678" i="1"/>
  <c r="Q677" i="1"/>
  <c r="P677" i="1"/>
  <c r="S677" i="1" s="1"/>
  <c r="O677" i="1"/>
  <c r="Q676" i="1"/>
  <c r="P676" i="1"/>
  <c r="S676" i="1" s="1"/>
  <c r="O676" i="1"/>
  <c r="Q675" i="1"/>
  <c r="P675" i="1"/>
  <c r="S675" i="1" s="1"/>
  <c r="O675" i="1"/>
  <c r="Q674" i="1"/>
  <c r="P674" i="1"/>
  <c r="S674" i="1" s="1"/>
  <c r="O674" i="1"/>
  <c r="Q673" i="1"/>
  <c r="P673" i="1"/>
  <c r="S673" i="1" s="1"/>
  <c r="O673" i="1"/>
  <c r="Q672" i="1"/>
  <c r="P672" i="1"/>
  <c r="S672" i="1" s="1"/>
  <c r="O672" i="1"/>
  <c r="Q671" i="1"/>
  <c r="P671" i="1"/>
  <c r="S671" i="1" s="1"/>
  <c r="O671" i="1"/>
  <c r="Q670" i="1"/>
  <c r="P670" i="1"/>
  <c r="S670" i="1" s="1"/>
  <c r="O670" i="1"/>
  <c r="Q669" i="1"/>
  <c r="P669" i="1"/>
  <c r="S669" i="1" s="1"/>
  <c r="O669" i="1"/>
  <c r="Q668" i="1"/>
  <c r="P668" i="1"/>
  <c r="S668" i="1" s="1"/>
  <c r="O668" i="1"/>
  <c r="Q667" i="1"/>
  <c r="P667" i="1"/>
  <c r="S667" i="1" s="1"/>
  <c r="O667" i="1"/>
  <c r="Q666" i="1"/>
  <c r="P666" i="1"/>
  <c r="S666" i="1" s="1"/>
  <c r="O666" i="1"/>
  <c r="Q665" i="1"/>
  <c r="P665" i="1"/>
  <c r="S665" i="1" s="1"/>
  <c r="O665" i="1"/>
  <c r="Q664" i="1"/>
  <c r="P664" i="1"/>
  <c r="S664" i="1" s="1"/>
  <c r="O664" i="1"/>
  <c r="Q663" i="1"/>
  <c r="P663" i="1"/>
  <c r="S663" i="1" s="1"/>
  <c r="O663" i="1"/>
  <c r="Q662" i="1"/>
  <c r="P662" i="1"/>
  <c r="S662" i="1" s="1"/>
  <c r="O662" i="1"/>
  <c r="Q661" i="1"/>
  <c r="P661" i="1"/>
  <c r="S661" i="1" s="1"/>
  <c r="O661" i="1"/>
  <c r="Q660" i="1"/>
  <c r="P660" i="1"/>
  <c r="S660" i="1" s="1"/>
  <c r="O660" i="1"/>
  <c r="Q659" i="1"/>
  <c r="P659" i="1"/>
  <c r="S659" i="1" s="1"/>
  <c r="O659" i="1"/>
  <c r="Q658" i="1"/>
  <c r="P658" i="1"/>
  <c r="S658" i="1" s="1"/>
  <c r="O658" i="1"/>
  <c r="Q657" i="1"/>
  <c r="P657" i="1"/>
  <c r="S657" i="1" s="1"/>
  <c r="O657" i="1"/>
  <c r="Q656" i="1"/>
  <c r="P656" i="1"/>
  <c r="S656" i="1" s="1"/>
  <c r="O656" i="1"/>
  <c r="Q655" i="1"/>
  <c r="P655" i="1"/>
  <c r="S655" i="1" s="1"/>
  <c r="O655" i="1"/>
  <c r="Q654" i="1"/>
  <c r="P654" i="1"/>
  <c r="S654" i="1" s="1"/>
  <c r="O654" i="1"/>
  <c r="Q653" i="1"/>
  <c r="P653" i="1"/>
  <c r="S653" i="1" s="1"/>
  <c r="O653" i="1"/>
  <c r="Q652" i="1"/>
  <c r="P652" i="1"/>
  <c r="S652" i="1" s="1"/>
  <c r="O652" i="1"/>
  <c r="Q651" i="1"/>
  <c r="P651" i="1"/>
  <c r="S651" i="1" s="1"/>
  <c r="O651" i="1"/>
  <c r="Q650" i="1"/>
  <c r="P650" i="1"/>
  <c r="S650" i="1" s="1"/>
  <c r="O650" i="1"/>
  <c r="Q649" i="1"/>
  <c r="P649" i="1"/>
  <c r="S649" i="1" s="1"/>
  <c r="O649" i="1"/>
  <c r="Q648" i="1"/>
  <c r="P648" i="1"/>
  <c r="S648" i="1" s="1"/>
  <c r="O648" i="1"/>
  <c r="Q647" i="1"/>
  <c r="P647" i="1"/>
  <c r="S647" i="1" s="1"/>
  <c r="O647" i="1"/>
  <c r="Q646" i="1"/>
  <c r="P646" i="1"/>
  <c r="S646" i="1" s="1"/>
  <c r="O646" i="1"/>
  <c r="Q645" i="1"/>
  <c r="P645" i="1"/>
  <c r="S645" i="1" s="1"/>
  <c r="O645" i="1"/>
  <c r="Q644" i="1"/>
  <c r="P644" i="1"/>
  <c r="S644" i="1" s="1"/>
  <c r="O644" i="1"/>
  <c r="Q643" i="1"/>
  <c r="P643" i="1"/>
  <c r="S643" i="1" s="1"/>
  <c r="O643" i="1"/>
  <c r="Q642" i="1"/>
  <c r="P642" i="1"/>
  <c r="S642" i="1" s="1"/>
  <c r="O642" i="1"/>
  <c r="Q641" i="1"/>
  <c r="P641" i="1"/>
  <c r="S641" i="1" s="1"/>
  <c r="O641" i="1"/>
  <c r="Q640" i="1"/>
  <c r="P640" i="1"/>
  <c r="S640" i="1" s="1"/>
  <c r="O640" i="1"/>
  <c r="Q639" i="1"/>
  <c r="P639" i="1"/>
  <c r="S639" i="1" s="1"/>
  <c r="O639" i="1"/>
  <c r="Q638" i="1"/>
  <c r="P638" i="1"/>
  <c r="S638" i="1" s="1"/>
  <c r="O638" i="1"/>
  <c r="Q637" i="1"/>
  <c r="P637" i="1"/>
  <c r="S637" i="1" s="1"/>
  <c r="O637" i="1"/>
  <c r="Q636" i="1"/>
  <c r="P636" i="1"/>
  <c r="S636" i="1" s="1"/>
  <c r="O636" i="1"/>
  <c r="Q635" i="1"/>
  <c r="P635" i="1"/>
  <c r="S635" i="1" s="1"/>
  <c r="O635" i="1"/>
  <c r="Q634" i="1"/>
  <c r="P634" i="1"/>
  <c r="S634" i="1" s="1"/>
  <c r="O634" i="1"/>
  <c r="Q633" i="1"/>
  <c r="P633" i="1"/>
  <c r="S633" i="1" s="1"/>
  <c r="O633" i="1"/>
  <c r="Q632" i="1"/>
  <c r="P632" i="1"/>
  <c r="S632" i="1" s="1"/>
  <c r="O632" i="1"/>
  <c r="Q631" i="1"/>
  <c r="P631" i="1"/>
  <c r="S631" i="1" s="1"/>
  <c r="O631" i="1"/>
  <c r="Q630" i="1"/>
  <c r="P630" i="1"/>
  <c r="S630" i="1" s="1"/>
  <c r="O630" i="1"/>
  <c r="Q629" i="1"/>
  <c r="P629" i="1"/>
  <c r="S629" i="1" s="1"/>
  <c r="O629" i="1"/>
  <c r="Q628" i="1"/>
  <c r="P628" i="1"/>
  <c r="S628" i="1" s="1"/>
  <c r="O628" i="1"/>
  <c r="Q627" i="1"/>
  <c r="P627" i="1"/>
  <c r="S627" i="1" s="1"/>
  <c r="O627" i="1"/>
  <c r="Q626" i="1"/>
  <c r="P626" i="1"/>
  <c r="S626" i="1" s="1"/>
  <c r="O626" i="1"/>
  <c r="Q625" i="1"/>
  <c r="P625" i="1"/>
  <c r="S625" i="1" s="1"/>
  <c r="O625" i="1"/>
  <c r="Q624" i="1"/>
  <c r="P624" i="1"/>
  <c r="S624" i="1" s="1"/>
  <c r="O624" i="1"/>
  <c r="Q623" i="1"/>
  <c r="P623" i="1"/>
  <c r="S623" i="1" s="1"/>
  <c r="O623" i="1"/>
  <c r="Q622" i="1"/>
  <c r="P622" i="1"/>
  <c r="S622" i="1" s="1"/>
  <c r="O622" i="1"/>
  <c r="Q621" i="1"/>
  <c r="P621" i="1"/>
  <c r="S621" i="1" s="1"/>
  <c r="O621" i="1"/>
  <c r="Q620" i="1"/>
  <c r="P620" i="1"/>
  <c r="S620" i="1" s="1"/>
  <c r="O620" i="1"/>
  <c r="Q619" i="1"/>
  <c r="P619" i="1"/>
  <c r="S619" i="1" s="1"/>
  <c r="O619" i="1"/>
  <c r="Q618" i="1"/>
  <c r="P618" i="1"/>
  <c r="S618" i="1" s="1"/>
  <c r="O618" i="1"/>
  <c r="Q617" i="1"/>
  <c r="P617" i="1"/>
  <c r="S617" i="1" s="1"/>
  <c r="O617" i="1"/>
  <c r="Q616" i="1"/>
  <c r="P616" i="1"/>
  <c r="S616" i="1" s="1"/>
  <c r="O616" i="1"/>
  <c r="Q615" i="1"/>
  <c r="P615" i="1"/>
  <c r="S615" i="1" s="1"/>
  <c r="O615" i="1"/>
  <c r="Q614" i="1"/>
  <c r="P614" i="1"/>
  <c r="S614" i="1" s="1"/>
  <c r="O614" i="1"/>
  <c r="Q613" i="1"/>
  <c r="P613" i="1"/>
  <c r="S613" i="1" s="1"/>
  <c r="O613" i="1"/>
  <c r="Q612" i="1"/>
  <c r="P612" i="1"/>
  <c r="S612" i="1" s="1"/>
  <c r="O612" i="1"/>
  <c r="Q611" i="1"/>
  <c r="P611" i="1"/>
  <c r="S611" i="1" s="1"/>
  <c r="O611" i="1"/>
  <c r="Q610" i="1"/>
  <c r="P610" i="1"/>
  <c r="S610" i="1" s="1"/>
  <c r="O610" i="1"/>
  <c r="Q609" i="1"/>
  <c r="P609" i="1"/>
  <c r="S609" i="1" s="1"/>
  <c r="O609" i="1"/>
  <c r="Q608" i="1"/>
  <c r="P608" i="1"/>
  <c r="S608" i="1" s="1"/>
  <c r="O608" i="1"/>
  <c r="Q607" i="1"/>
  <c r="P607" i="1"/>
  <c r="S607" i="1" s="1"/>
  <c r="O607" i="1"/>
  <c r="Q606" i="1"/>
  <c r="P606" i="1"/>
  <c r="S606" i="1" s="1"/>
  <c r="O606" i="1"/>
  <c r="Q605" i="1"/>
  <c r="P605" i="1"/>
  <c r="S605" i="1" s="1"/>
  <c r="O605" i="1"/>
  <c r="Q604" i="1"/>
  <c r="P604" i="1"/>
  <c r="S604" i="1" s="1"/>
  <c r="O604" i="1"/>
  <c r="Q603" i="1"/>
  <c r="P603" i="1"/>
  <c r="S603" i="1" s="1"/>
  <c r="O603" i="1"/>
  <c r="Q602" i="1"/>
  <c r="P602" i="1"/>
  <c r="S602" i="1" s="1"/>
  <c r="O602" i="1"/>
  <c r="Q601" i="1"/>
  <c r="P601" i="1"/>
  <c r="S601" i="1" s="1"/>
  <c r="O601" i="1"/>
  <c r="Q600" i="1"/>
  <c r="P600" i="1"/>
  <c r="S600" i="1" s="1"/>
  <c r="O600" i="1"/>
  <c r="Q599" i="1"/>
  <c r="P599" i="1"/>
  <c r="S599" i="1" s="1"/>
  <c r="O599" i="1"/>
  <c r="Q598" i="1"/>
  <c r="P598" i="1"/>
  <c r="S598" i="1" s="1"/>
  <c r="O598" i="1"/>
  <c r="Q597" i="1"/>
  <c r="P597" i="1"/>
  <c r="S597" i="1" s="1"/>
  <c r="O597" i="1"/>
  <c r="Q596" i="1"/>
  <c r="P596" i="1"/>
  <c r="S596" i="1" s="1"/>
  <c r="O596" i="1"/>
  <c r="Q595" i="1"/>
  <c r="P595" i="1"/>
  <c r="S595" i="1" s="1"/>
  <c r="O595" i="1"/>
  <c r="Q594" i="1"/>
  <c r="P594" i="1"/>
  <c r="S594" i="1" s="1"/>
  <c r="O594" i="1"/>
  <c r="Q593" i="1"/>
  <c r="P593" i="1"/>
  <c r="S593" i="1" s="1"/>
  <c r="O593" i="1"/>
  <c r="Q592" i="1"/>
  <c r="P592" i="1"/>
  <c r="S592" i="1" s="1"/>
  <c r="O592" i="1"/>
  <c r="Q591" i="1"/>
  <c r="P591" i="1"/>
  <c r="S591" i="1" s="1"/>
  <c r="O591" i="1"/>
  <c r="Q590" i="1"/>
  <c r="P590" i="1"/>
  <c r="S590" i="1" s="1"/>
  <c r="O590" i="1"/>
  <c r="Q589" i="1"/>
  <c r="P589" i="1"/>
  <c r="S589" i="1" s="1"/>
  <c r="O589" i="1"/>
  <c r="Q588" i="1"/>
  <c r="P588" i="1"/>
  <c r="S588" i="1" s="1"/>
  <c r="O588" i="1"/>
  <c r="Q587" i="1"/>
  <c r="P587" i="1"/>
  <c r="S587" i="1" s="1"/>
  <c r="O587" i="1"/>
  <c r="Q586" i="1"/>
  <c r="P586" i="1"/>
  <c r="S586" i="1" s="1"/>
  <c r="O586" i="1"/>
  <c r="Q585" i="1"/>
  <c r="P585" i="1"/>
  <c r="S585" i="1" s="1"/>
  <c r="O585" i="1"/>
  <c r="Q584" i="1"/>
  <c r="P584" i="1"/>
  <c r="S584" i="1" s="1"/>
  <c r="O584" i="1"/>
  <c r="Q583" i="1"/>
  <c r="P583" i="1"/>
  <c r="S583" i="1" s="1"/>
  <c r="O583" i="1"/>
  <c r="Q582" i="1"/>
  <c r="P582" i="1"/>
  <c r="S582" i="1" s="1"/>
  <c r="O582" i="1"/>
  <c r="Q581" i="1"/>
  <c r="P581" i="1"/>
  <c r="S581" i="1" s="1"/>
  <c r="O581" i="1"/>
  <c r="Q580" i="1"/>
  <c r="P580" i="1"/>
  <c r="S580" i="1" s="1"/>
  <c r="O580" i="1"/>
  <c r="Q579" i="1"/>
  <c r="P579" i="1"/>
  <c r="S579" i="1" s="1"/>
  <c r="O579" i="1"/>
  <c r="Q578" i="1"/>
  <c r="P578" i="1"/>
  <c r="S578" i="1" s="1"/>
  <c r="O578" i="1"/>
  <c r="Q577" i="1"/>
  <c r="P577" i="1"/>
  <c r="S577" i="1" s="1"/>
  <c r="O577" i="1"/>
  <c r="Q576" i="1"/>
  <c r="P576" i="1"/>
  <c r="S576" i="1" s="1"/>
  <c r="O576" i="1"/>
  <c r="Q575" i="1"/>
  <c r="P575" i="1"/>
  <c r="S575" i="1" s="1"/>
  <c r="O575" i="1"/>
  <c r="Q574" i="1"/>
  <c r="P574" i="1"/>
  <c r="S574" i="1" s="1"/>
  <c r="O574" i="1"/>
  <c r="Q573" i="1"/>
  <c r="P573" i="1"/>
  <c r="S573" i="1" s="1"/>
  <c r="O573" i="1"/>
  <c r="Q572" i="1"/>
  <c r="P572" i="1"/>
  <c r="S572" i="1" s="1"/>
  <c r="O572" i="1"/>
  <c r="Q571" i="1"/>
  <c r="P571" i="1"/>
  <c r="S571" i="1" s="1"/>
  <c r="O571" i="1"/>
  <c r="Q570" i="1"/>
  <c r="P570" i="1"/>
  <c r="S570" i="1" s="1"/>
  <c r="O570" i="1"/>
  <c r="Q569" i="1"/>
  <c r="P569" i="1"/>
  <c r="S569" i="1" s="1"/>
  <c r="O569" i="1"/>
  <c r="Q568" i="1"/>
  <c r="P568" i="1"/>
  <c r="S568" i="1" s="1"/>
  <c r="O568" i="1"/>
  <c r="Q567" i="1"/>
  <c r="P567" i="1"/>
  <c r="S567" i="1" s="1"/>
  <c r="O567" i="1"/>
  <c r="Q566" i="1"/>
  <c r="P566" i="1"/>
  <c r="S566" i="1" s="1"/>
  <c r="O566" i="1"/>
  <c r="Q565" i="1"/>
  <c r="P565" i="1"/>
  <c r="S565" i="1" s="1"/>
  <c r="O565" i="1"/>
  <c r="Q564" i="1"/>
  <c r="P564" i="1"/>
  <c r="S564" i="1" s="1"/>
  <c r="O564" i="1"/>
  <c r="Q563" i="1"/>
  <c r="P563" i="1"/>
  <c r="S563" i="1" s="1"/>
  <c r="O563" i="1"/>
  <c r="Q562" i="1"/>
  <c r="P562" i="1"/>
  <c r="S562" i="1" s="1"/>
  <c r="O562" i="1"/>
  <c r="Q561" i="1"/>
  <c r="P561" i="1"/>
  <c r="S561" i="1" s="1"/>
  <c r="O561" i="1"/>
  <c r="Q560" i="1"/>
  <c r="P560" i="1"/>
  <c r="S560" i="1" s="1"/>
  <c r="O560" i="1"/>
  <c r="Q559" i="1"/>
  <c r="P559" i="1"/>
  <c r="S559" i="1" s="1"/>
  <c r="O559" i="1"/>
  <c r="Q558" i="1"/>
  <c r="P558" i="1"/>
  <c r="S558" i="1" s="1"/>
  <c r="O558" i="1"/>
  <c r="Q557" i="1"/>
  <c r="P557" i="1"/>
  <c r="S557" i="1" s="1"/>
  <c r="O557" i="1"/>
  <c r="Q556" i="1"/>
  <c r="P556" i="1"/>
  <c r="S556" i="1" s="1"/>
  <c r="O556" i="1"/>
  <c r="Q555" i="1"/>
  <c r="P555" i="1"/>
  <c r="S555" i="1" s="1"/>
  <c r="O555" i="1"/>
  <c r="Q554" i="1"/>
  <c r="P554" i="1"/>
  <c r="S554" i="1" s="1"/>
  <c r="O554" i="1"/>
  <c r="Q553" i="1"/>
  <c r="P553" i="1"/>
  <c r="S553" i="1" s="1"/>
  <c r="O553" i="1"/>
  <c r="Q552" i="1"/>
  <c r="P552" i="1"/>
  <c r="S552" i="1" s="1"/>
  <c r="O552" i="1"/>
  <c r="Q551" i="1"/>
  <c r="P551" i="1"/>
  <c r="S551" i="1" s="1"/>
  <c r="O551" i="1"/>
  <c r="Q550" i="1"/>
  <c r="P550" i="1"/>
  <c r="S550" i="1" s="1"/>
  <c r="O550" i="1"/>
  <c r="Q549" i="1"/>
  <c r="P549" i="1"/>
  <c r="S549" i="1" s="1"/>
  <c r="O549" i="1"/>
  <c r="Q548" i="1"/>
  <c r="P548" i="1"/>
  <c r="S548" i="1" s="1"/>
  <c r="O548" i="1"/>
  <c r="Q547" i="1"/>
  <c r="P547" i="1"/>
  <c r="S547" i="1" s="1"/>
  <c r="O547" i="1"/>
  <c r="Q546" i="1"/>
  <c r="P546" i="1"/>
  <c r="S546" i="1" s="1"/>
  <c r="O546" i="1"/>
  <c r="Q545" i="1"/>
  <c r="P545" i="1"/>
  <c r="S545" i="1" s="1"/>
  <c r="O545" i="1"/>
  <c r="Q544" i="1"/>
  <c r="P544" i="1"/>
  <c r="S544" i="1" s="1"/>
  <c r="O544" i="1"/>
  <c r="Q543" i="1"/>
  <c r="P543" i="1"/>
  <c r="S543" i="1" s="1"/>
  <c r="O543" i="1"/>
  <c r="Q542" i="1"/>
  <c r="P542" i="1"/>
  <c r="S542" i="1" s="1"/>
  <c r="O542" i="1"/>
  <c r="Q541" i="1"/>
  <c r="P541" i="1"/>
  <c r="S541" i="1" s="1"/>
  <c r="O541" i="1"/>
  <c r="Q540" i="1"/>
  <c r="P540" i="1"/>
  <c r="S540" i="1" s="1"/>
  <c r="O540" i="1"/>
  <c r="Q539" i="1"/>
  <c r="P539" i="1"/>
  <c r="S539" i="1" s="1"/>
  <c r="O539" i="1"/>
  <c r="Q538" i="1"/>
  <c r="P538" i="1"/>
  <c r="S538" i="1" s="1"/>
  <c r="O538" i="1"/>
  <c r="Q537" i="1"/>
  <c r="P537" i="1"/>
  <c r="S537" i="1" s="1"/>
  <c r="O537" i="1"/>
  <c r="Q536" i="1"/>
  <c r="P536" i="1"/>
  <c r="S536" i="1" s="1"/>
  <c r="O536" i="1"/>
  <c r="Q535" i="1"/>
  <c r="P535" i="1"/>
  <c r="S535" i="1" s="1"/>
  <c r="O535" i="1"/>
  <c r="Q534" i="1"/>
  <c r="P534" i="1"/>
  <c r="S534" i="1" s="1"/>
  <c r="O534" i="1"/>
  <c r="Q533" i="1"/>
  <c r="P533" i="1"/>
  <c r="S533" i="1" s="1"/>
  <c r="O533" i="1"/>
  <c r="Q532" i="1"/>
  <c r="P532" i="1"/>
  <c r="S532" i="1" s="1"/>
  <c r="O532" i="1"/>
  <c r="Q531" i="1"/>
  <c r="P531" i="1"/>
  <c r="S531" i="1" s="1"/>
  <c r="O531" i="1"/>
  <c r="Q530" i="1"/>
  <c r="P530" i="1"/>
  <c r="S530" i="1" s="1"/>
  <c r="O530" i="1"/>
  <c r="Q529" i="1"/>
  <c r="P529" i="1"/>
  <c r="S529" i="1" s="1"/>
  <c r="O529" i="1"/>
  <c r="Q528" i="1"/>
  <c r="P528" i="1"/>
  <c r="S528" i="1" s="1"/>
  <c r="O528" i="1"/>
  <c r="Q527" i="1"/>
  <c r="P527" i="1"/>
  <c r="S527" i="1" s="1"/>
  <c r="O527" i="1"/>
  <c r="Q526" i="1"/>
  <c r="P526" i="1"/>
  <c r="S526" i="1" s="1"/>
  <c r="O526" i="1"/>
  <c r="Q525" i="1"/>
  <c r="P525" i="1"/>
  <c r="S525" i="1" s="1"/>
  <c r="O525" i="1"/>
  <c r="Q524" i="1"/>
  <c r="P524" i="1"/>
  <c r="S524" i="1" s="1"/>
  <c r="O524" i="1"/>
  <c r="Q523" i="1"/>
  <c r="P523" i="1"/>
  <c r="S523" i="1" s="1"/>
  <c r="O523" i="1"/>
  <c r="Q522" i="1"/>
  <c r="P522" i="1"/>
  <c r="S522" i="1" s="1"/>
  <c r="O522" i="1"/>
  <c r="Q521" i="1"/>
  <c r="P521" i="1"/>
  <c r="S521" i="1" s="1"/>
  <c r="O521" i="1"/>
  <c r="Q520" i="1"/>
  <c r="P520" i="1"/>
  <c r="S520" i="1" s="1"/>
  <c r="O520" i="1"/>
  <c r="Q519" i="1"/>
  <c r="P519" i="1"/>
  <c r="S519" i="1" s="1"/>
  <c r="O519" i="1"/>
  <c r="Q518" i="1"/>
  <c r="P518" i="1"/>
  <c r="S518" i="1" s="1"/>
  <c r="O518" i="1"/>
  <c r="Q517" i="1"/>
  <c r="P517" i="1"/>
  <c r="S517" i="1" s="1"/>
  <c r="O517" i="1"/>
  <c r="Q516" i="1"/>
  <c r="P516" i="1"/>
  <c r="S516" i="1" s="1"/>
  <c r="O516" i="1"/>
  <c r="Q515" i="1"/>
  <c r="P515" i="1"/>
  <c r="S515" i="1" s="1"/>
  <c r="O515" i="1"/>
  <c r="Q514" i="1"/>
  <c r="P514" i="1"/>
  <c r="S514" i="1" s="1"/>
  <c r="O514" i="1"/>
  <c r="Q513" i="1"/>
  <c r="P513" i="1"/>
  <c r="S513" i="1" s="1"/>
  <c r="O513" i="1"/>
  <c r="Q512" i="1"/>
  <c r="P512" i="1"/>
  <c r="S512" i="1" s="1"/>
  <c r="O512" i="1"/>
  <c r="Q511" i="1"/>
  <c r="P511" i="1"/>
  <c r="S511" i="1" s="1"/>
  <c r="O511" i="1"/>
  <c r="Q510" i="1"/>
  <c r="P510" i="1"/>
  <c r="S510" i="1" s="1"/>
  <c r="O510" i="1"/>
  <c r="Q509" i="1"/>
  <c r="P509" i="1"/>
  <c r="S509" i="1" s="1"/>
  <c r="O509" i="1"/>
  <c r="Q508" i="1"/>
  <c r="P508" i="1"/>
  <c r="S508" i="1" s="1"/>
  <c r="O508" i="1"/>
  <c r="Q507" i="1"/>
  <c r="P507" i="1"/>
  <c r="S507" i="1" s="1"/>
  <c r="O507" i="1"/>
  <c r="Q506" i="1"/>
  <c r="P506" i="1"/>
  <c r="S506" i="1" s="1"/>
  <c r="O506" i="1"/>
  <c r="Q505" i="1"/>
  <c r="P505" i="1"/>
  <c r="S505" i="1" s="1"/>
  <c r="O505" i="1"/>
  <c r="Q504" i="1"/>
  <c r="P504" i="1"/>
  <c r="S504" i="1" s="1"/>
  <c r="O504" i="1"/>
  <c r="Q503" i="1"/>
  <c r="P503" i="1"/>
  <c r="S503" i="1" s="1"/>
  <c r="O503" i="1"/>
  <c r="Q502" i="1"/>
  <c r="P502" i="1"/>
  <c r="S502" i="1" s="1"/>
  <c r="O502" i="1"/>
  <c r="Q501" i="1"/>
  <c r="P501" i="1"/>
  <c r="S501" i="1" s="1"/>
  <c r="O501" i="1"/>
  <c r="Q500" i="1"/>
  <c r="P500" i="1"/>
  <c r="S500" i="1" s="1"/>
  <c r="O500" i="1"/>
  <c r="Q499" i="1"/>
  <c r="P499" i="1"/>
  <c r="S499" i="1" s="1"/>
  <c r="O499" i="1"/>
  <c r="Q498" i="1"/>
  <c r="P498" i="1"/>
  <c r="S498" i="1" s="1"/>
  <c r="O498" i="1"/>
  <c r="Q497" i="1"/>
  <c r="P497" i="1"/>
  <c r="S497" i="1" s="1"/>
  <c r="O497" i="1"/>
  <c r="Q496" i="1"/>
  <c r="P496" i="1"/>
  <c r="S496" i="1" s="1"/>
  <c r="O496" i="1"/>
  <c r="Q495" i="1"/>
  <c r="P495" i="1"/>
  <c r="S495" i="1" s="1"/>
  <c r="O495" i="1"/>
  <c r="Q494" i="1"/>
  <c r="P494" i="1"/>
  <c r="S494" i="1" s="1"/>
  <c r="O494" i="1"/>
  <c r="Q493" i="1"/>
  <c r="P493" i="1"/>
  <c r="S493" i="1" s="1"/>
  <c r="O493" i="1"/>
  <c r="Q492" i="1"/>
  <c r="P492" i="1"/>
  <c r="S492" i="1" s="1"/>
  <c r="O492" i="1"/>
  <c r="Q491" i="1"/>
  <c r="P491" i="1"/>
  <c r="S491" i="1" s="1"/>
  <c r="O491" i="1"/>
  <c r="Q490" i="1"/>
  <c r="P490" i="1"/>
  <c r="S490" i="1" s="1"/>
  <c r="O490" i="1"/>
  <c r="Q489" i="1"/>
  <c r="P489" i="1"/>
  <c r="S489" i="1" s="1"/>
  <c r="O489" i="1"/>
  <c r="Q488" i="1"/>
  <c r="P488" i="1"/>
  <c r="S488" i="1" s="1"/>
  <c r="O488" i="1"/>
  <c r="Q487" i="1"/>
  <c r="P487" i="1"/>
  <c r="S487" i="1" s="1"/>
  <c r="O487" i="1"/>
  <c r="Q486" i="1"/>
  <c r="P486" i="1"/>
  <c r="S486" i="1" s="1"/>
  <c r="O486" i="1"/>
  <c r="Q485" i="1"/>
  <c r="P485" i="1"/>
  <c r="S485" i="1" s="1"/>
  <c r="O485" i="1"/>
  <c r="Q484" i="1"/>
  <c r="P484" i="1"/>
  <c r="S484" i="1" s="1"/>
  <c r="O484" i="1"/>
  <c r="Q483" i="1"/>
  <c r="P483" i="1"/>
  <c r="S483" i="1" s="1"/>
  <c r="O483" i="1"/>
  <c r="Q482" i="1"/>
  <c r="P482" i="1"/>
  <c r="S482" i="1" s="1"/>
  <c r="O482" i="1"/>
  <c r="Q481" i="1"/>
  <c r="P481" i="1"/>
  <c r="S481" i="1" s="1"/>
  <c r="O481" i="1"/>
  <c r="Q480" i="1"/>
  <c r="P480" i="1"/>
  <c r="S480" i="1" s="1"/>
  <c r="O480" i="1"/>
  <c r="Q479" i="1"/>
  <c r="P479" i="1"/>
  <c r="S479" i="1" s="1"/>
  <c r="O479" i="1"/>
  <c r="Q478" i="1"/>
  <c r="P478" i="1"/>
  <c r="S478" i="1" s="1"/>
  <c r="O478" i="1"/>
  <c r="Q477" i="1"/>
  <c r="P477" i="1"/>
  <c r="S477" i="1" s="1"/>
  <c r="O477" i="1"/>
  <c r="Q476" i="1"/>
  <c r="P476" i="1"/>
  <c r="S476" i="1" s="1"/>
  <c r="O476" i="1"/>
  <c r="Q475" i="1"/>
  <c r="P475" i="1"/>
  <c r="S475" i="1" s="1"/>
  <c r="O475" i="1"/>
  <c r="Q474" i="1"/>
  <c r="P474" i="1"/>
  <c r="S474" i="1" s="1"/>
  <c r="O474" i="1"/>
  <c r="Q473" i="1"/>
  <c r="P473" i="1"/>
  <c r="S473" i="1" s="1"/>
  <c r="O473" i="1"/>
  <c r="Q472" i="1"/>
  <c r="P472" i="1"/>
  <c r="S472" i="1" s="1"/>
  <c r="O472" i="1"/>
  <c r="Q471" i="1"/>
  <c r="P471" i="1"/>
  <c r="S471" i="1" s="1"/>
  <c r="O471" i="1"/>
  <c r="Q470" i="1"/>
  <c r="P470" i="1"/>
  <c r="S470" i="1" s="1"/>
  <c r="O470" i="1"/>
  <c r="Q469" i="1"/>
  <c r="P469" i="1"/>
  <c r="S469" i="1" s="1"/>
  <c r="O469" i="1"/>
  <c r="Q468" i="1"/>
  <c r="P468" i="1"/>
  <c r="S468" i="1" s="1"/>
  <c r="O468" i="1"/>
  <c r="Q467" i="1"/>
  <c r="P467" i="1"/>
  <c r="S467" i="1" s="1"/>
  <c r="O467" i="1"/>
  <c r="Q466" i="1"/>
  <c r="P466" i="1"/>
  <c r="S466" i="1" s="1"/>
  <c r="O466" i="1"/>
  <c r="Q465" i="1"/>
  <c r="P465" i="1"/>
  <c r="S465" i="1" s="1"/>
  <c r="O465" i="1"/>
  <c r="Q464" i="1"/>
  <c r="P464" i="1"/>
  <c r="S464" i="1" s="1"/>
  <c r="O464" i="1"/>
  <c r="Q463" i="1"/>
  <c r="P463" i="1"/>
  <c r="S463" i="1" s="1"/>
  <c r="O463" i="1"/>
  <c r="Q462" i="1"/>
  <c r="P462" i="1"/>
  <c r="S462" i="1" s="1"/>
  <c r="O462" i="1"/>
  <c r="Q461" i="1"/>
  <c r="P461" i="1"/>
  <c r="S461" i="1" s="1"/>
  <c r="O461" i="1"/>
  <c r="Q460" i="1"/>
  <c r="P460" i="1"/>
  <c r="S460" i="1" s="1"/>
  <c r="O460" i="1"/>
  <c r="Q459" i="1"/>
  <c r="P459" i="1"/>
  <c r="S459" i="1" s="1"/>
  <c r="O459" i="1"/>
  <c r="Q458" i="1"/>
  <c r="P458" i="1"/>
  <c r="S458" i="1" s="1"/>
  <c r="O458" i="1"/>
  <c r="Q457" i="1"/>
  <c r="P457" i="1"/>
  <c r="S457" i="1" s="1"/>
  <c r="O457" i="1"/>
  <c r="Q456" i="1"/>
  <c r="P456" i="1"/>
  <c r="S456" i="1" s="1"/>
  <c r="O456" i="1"/>
  <c r="Q455" i="1"/>
  <c r="P455" i="1"/>
  <c r="S455" i="1" s="1"/>
  <c r="O455" i="1"/>
  <c r="Q454" i="1"/>
  <c r="P454" i="1"/>
  <c r="S454" i="1" s="1"/>
  <c r="O454" i="1"/>
  <c r="Q453" i="1"/>
  <c r="P453" i="1"/>
  <c r="S453" i="1" s="1"/>
  <c r="O453" i="1"/>
  <c r="Q452" i="1"/>
  <c r="P452" i="1"/>
  <c r="S452" i="1" s="1"/>
  <c r="O452" i="1"/>
  <c r="Q451" i="1"/>
  <c r="P451" i="1"/>
  <c r="S451" i="1" s="1"/>
  <c r="O451" i="1"/>
  <c r="Q450" i="1"/>
  <c r="P450" i="1"/>
  <c r="S450" i="1" s="1"/>
  <c r="O450" i="1"/>
  <c r="Q449" i="1"/>
  <c r="P449" i="1"/>
  <c r="S449" i="1" s="1"/>
  <c r="O449" i="1"/>
  <c r="Q448" i="1"/>
  <c r="P448" i="1"/>
  <c r="S448" i="1" s="1"/>
  <c r="O448" i="1"/>
  <c r="Q447" i="1"/>
  <c r="P447" i="1"/>
  <c r="S447" i="1" s="1"/>
  <c r="O447" i="1"/>
  <c r="Q446" i="1"/>
  <c r="P446" i="1"/>
  <c r="S446" i="1" s="1"/>
  <c r="O446" i="1"/>
  <c r="Q445" i="1"/>
  <c r="P445" i="1"/>
  <c r="S445" i="1" s="1"/>
  <c r="O445" i="1"/>
  <c r="Q444" i="1"/>
  <c r="P444" i="1"/>
  <c r="S444" i="1" s="1"/>
  <c r="O444" i="1"/>
  <c r="Q443" i="1"/>
  <c r="P443" i="1"/>
  <c r="S443" i="1" s="1"/>
  <c r="O443" i="1"/>
  <c r="Q442" i="1"/>
  <c r="P442" i="1"/>
  <c r="S442" i="1" s="1"/>
  <c r="O442" i="1"/>
  <c r="Q441" i="1"/>
  <c r="P441" i="1"/>
  <c r="S441" i="1" s="1"/>
  <c r="O441" i="1"/>
  <c r="Q440" i="1"/>
  <c r="P440" i="1"/>
  <c r="S440" i="1" s="1"/>
  <c r="O440" i="1"/>
  <c r="Q439" i="1"/>
  <c r="P439" i="1"/>
  <c r="S439" i="1" s="1"/>
  <c r="O439" i="1"/>
  <c r="Q438" i="1"/>
  <c r="P438" i="1"/>
  <c r="S438" i="1" s="1"/>
  <c r="O438" i="1"/>
  <c r="Q437" i="1"/>
  <c r="P437" i="1"/>
  <c r="S437" i="1" s="1"/>
  <c r="O437" i="1"/>
  <c r="Q436" i="1"/>
  <c r="P436" i="1"/>
  <c r="S436" i="1" s="1"/>
  <c r="O436" i="1"/>
  <c r="Q435" i="1"/>
  <c r="P435" i="1"/>
  <c r="S435" i="1" s="1"/>
  <c r="O435" i="1"/>
  <c r="Q434" i="1"/>
  <c r="P434" i="1"/>
  <c r="S434" i="1" s="1"/>
  <c r="O434" i="1"/>
  <c r="Q433" i="1"/>
  <c r="P433" i="1"/>
  <c r="S433" i="1" s="1"/>
  <c r="O433" i="1"/>
  <c r="Q432" i="1"/>
  <c r="P432" i="1"/>
  <c r="S432" i="1" s="1"/>
  <c r="O432" i="1"/>
  <c r="Q431" i="1"/>
  <c r="P431" i="1"/>
  <c r="S431" i="1" s="1"/>
  <c r="O431" i="1"/>
  <c r="Q430" i="1"/>
  <c r="P430" i="1"/>
  <c r="S430" i="1" s="1"/>
  <c r="O430" i="1"/>
  <c r="Q429" i="1"/>
  <c r="P429" i="1"/>
  <c r="S429" i="1" s="1"/>
  <c r="O429" i="1"/>
  <c r="Q428" i="1"/>
  <c r="P428" i="1"/>
  <c r="S428" i="1" s="1"/>
  <c r="O428" i="1"/>
  <c r="Q427" i="1"/>
  <c r="P427" i="1"/>
  <c r="S427" i="1" s="1"/>
  <c r="O427" i="1"/>
  <c r="Q426" i="1"/>
  <c r="P426" i="1"/>
  <c r="S426" i="1" s="1"/>
  <c r="O426" i="1"/>
  <c r="Q425" i="1"/>
  <c r="P425" i="1"/>
  <c r="S425" i="1" s="1"/>
  <c r="O425" i="1"/>
  <c r="Q424" i="1"/>
  <c r="P424" i="1"/>
  <c r="S424" i="1" s="1"/>
  <c r="O424" i="1"/>
  <c r="Q423" i="1"/>
  <c r="P423" i="1"/>
  <c r="S423" i="1" s="1"/>
  <c r="O423" i="1"/>
  <c r="Q422" i="1"/>
  <c r="P422" i="1"/>
  <c r="S422" i="1" s="1"/>
  <c r="O422" i="1"/>
  <c r="Q421" i="1"/>
  <c r="P421" i="1"/>
  <c r="S421" i="1" s="1"/>
  <c r="O421" i="1"/>
  <c r="Q420" i="1"/>
  <c r="P420" i="1"/>
  <c r="S420" i="1" s="1"/>
  <c r="O420" i="1"/>
  <c r="Q419" i="1"/>
  <c r="P419" i="1"/>
  <c r="S419" i="1" s="1"/>
  <c r="O419" i="1"/>
  <c r="Q418" i="1"/>
  <c r="P418" i="1"/>
  <c r="S418" i="1" s="1"/>
  <c r="O418" i="1"/>
  <c r="Q417" i="1"/>
  <c r="P417" i="1"/>
  <c r="S417" i="1" s="1"/>
  <c r="O417" i="1"/>
  <c r="Q416" i="1"/>
  <c r="P416" i="1"/>
  <c r="S416" i="1" s="1"/>
  <c r="O416" i="1"/>
  <c r="Q415" i="1"/>
  <c r="P415" i="1"/>
  <c r="S415" i="1" s="1"/>
  <c r="O415" i="1"/>
  <c r="Q414" i="1"/>
  <c r="P414" i="1"/>
  <c r="S414" i="1" s="1"/>
  <c r="O414" i="1"/>
  <c r="Q413" i="1"/>
  <c r="P413" i="1"/>
  <c r="S413" i="1" s="1"/>
  <c r="O413" i="1"/>
  <c r="Q412" i="1"/>
  <c r="P412" i="1"/>
  <c r="S412" i="1" s="1"/>
  <c r="O412" i="1"/>
  <c r="Q411" i="1"/>
  <c r="P411" i="1"/>
  <c r="S411" i="1" s="1"/>
  <c r="O411" i="1"/>
  <c r="Q410" i="1"/>
  <c r="P410" i="1"/>
  <c r="S410" i="1" s="1"/>
  <c r="O410" i="1"/>
  <c r="Q409" i="1"/>
  <c r="P409" i="1"/>
  <c r="S409" i="1" s="1"/>
  <c r="O409" i="1"/>
  <c r="Q408" i="1"/>
  <c r="P408" i="1"/>
  <c r="S408" i="1" s="1"/>
  <c r="O408" i="1"/>
  <c r="Q407" i="1"/>
  <c r="P407" i="1"/>
  <c r="S407" i="1" s="1"/>
  <c r="O407" i="1"/>
  <c r="Q406" i="1"/>
  <c r="P406" i="1"/>
  <c r="S406" i="1" s="1"/>
  <c r="O406" i="1"/>
  <c r="Q405" i="1"/>
  <c r="P405" i="1"/>
  <c r="S405" i="1" s="1"/>
  <c r="O405" i="1"/>
  <c r="Q404" i="1"/>
  <c r="P404" i="1"/>
  <c r="S404" i="1" s="1"/>
  <c r="O404" i="1"/>
  <c r="Q403" i="1"/>
  <c r="P403" i="1"/>
  <c r="S403" i="1" s="1"/>
  <c r="O403" i="1"/>
  <c r="Q402" i="1"/>
  <c r="P402" i="1"/>
  <c r="S402" i="1" s="1"/>
  <c r="O402" i="1"/>
  <c r="Q401" i="1"/>
  <c r="P401" i="1"/>
  <c r="S401" i="1" s="1"/>
  <c r="O401" i="1"/>
  <c r="Q400" i="1"/>
  <c r="P400" i="1"/>
  <c r="S400" i="1" s="1"/>
  <c r="O400" i="1"/>
  <c r="Q399" i="1"/>
  <c r="P399" i="1"/>
  <c r="S399" i="1" s="1"/>
  <c r="O399" i="1"/>
  <c r="Q398" i="1"/>
  <c r="P398" i="1"/>
  <c r="S398" i="1" s="1"/>
  <c r="O398" i="1"/>
  <c r="Q397" i="1"/>
  <c r="P397" i="1"/>
  <c r="S397" i="1" s="1"/>
  <c r="O397" i="1"/>
  <c r="Q396" i="1"/>
  <c r="P396" i="1"/>
  <c r="S396" i="1" s="1"/>
  <c r="O396" i="1"/>
  <c r="Q395" i="1"/>
  <c r="P395" i="1"/>
  <c r="S395" i="1" s="1"/>
  <c r="O395" i="1"/>
  <c r="Q394" i="1"/>
  <c r="P394" i="1"/>
  <c r="S394" i="1" s="1"/>
  <c r="O394" i="1"/>
  <c r="Q393" i="1"/>
  <c r="P393" i="1"/>
  <c r="S393" i="1" s="1"/>
  <c r="O393" i="1"/>
  <c r="Q392" i="1"/>
  <c r="P392" i="1"/>
  <c r="S392" i="1" s="1"/>
  <c r="O392" i="1"/>
  <c r="Q391" i="1"/>
  <c r="P391" i="1"/>
  <c r="S391" i="1" s="1"/>
  <c r="O391" i="1"/>
  <c r="Q390" i="1"/>
  <c r="P390" i="1"/>
  <c r="S390" i="1" s="1"/>
  <c r="O390" i="1"/>
  <c r="Q389" i="1"/>
  <c r="P389" i="1"/>
  <c r="S389" i="1" s="1"/>
  <c r="O389" i="1"/>
  <c r="Q388" i="1"/>
  <c r="P388" i="1"/>
  <c r="S388" i="1" s="1"/>
  <c r="O388" i="1"/>
  <c r="Q387" i="1"/>
  <c r="P387" i="1"/>
  <c r="S387" i="1" s="1"/>
  <c r="O387" i="1"/>
  <c r="Q386" i="1"/>
  <c r="P386" i="1"/>
  <c r="S386" i="1" s="1"/>
  <c r="O386" i="1"/>
  <c r="Q385" i="1"/>
  <c r="P385" i="1"/>
  <c r="S385" i="1" s="1"/>
  <c r="O385" i="1"/>
  <c r="Q384" i="1"/>
  <c r="P384" i="1"/>
  <c r="S384" i="1" s="1"/>
  <c r="O384" i="1"/>
  <c r="Q383" i="1"/>
  <c r="P383" i="1"/>
  <c r="S383" i="1" s="1"/>
  <c r="O383" i="1"/>
  <c r="Q382" i="1"/>
  <c r="P382" i="1"/>
  <c r="S382" i="1" s="1"/>
  <c r="O382" i="1"/>
  <c r="Q381" i="1"/>
  <c r="P381" i="1"/>
  <c r="S381" i="1" s="1"/>
  <c r="O381" i="1"/>
  <c r="Q380" i="1"/>
  <c r="P380" i="1"/>
  <c r="S380" i="1" s="1"/>
  <c r="O380" i="1"/>
  <c r="Q379" i="1"/>
  <c r="P379" i="1"/>
  <c r="S379" i="1" s="1"/>
  <c r="O379" i="1"/>
  <c r="Q378" i="1"/>
  <c r="P378" i="1"/>
  <c r="S378" i="1" s="1"/>
  <c r="O378" i="1"/>
  <c r="Q377" i="1"/>
  <c r="P377" i="1"/>
  <c r="S377" i="1" s="1"/>
  <c r="O377" i="1"/>
  <c r="Q376" i="1"/>
  <c r="P376" i="1"/>
  <c r="S376" i="1" s="1"/>
  <c r="O376" i="1"/>
  <c r="Q375" i="1"/>
  <c r="P375" i="1"/>
  <c r="S375" i="1" s="1"/>
  <c r="O375" i="1"/>
  <c r="Q374" i="1"/>
  <c r="P374" i="1"/>
  <c r="S374" i="1" s="1"/>
  <c r="O374" i="1"/>
  <c r="Q373" i="1"/>
  <c r="P373" i="1"/>
  <c r="S373" i="1" s="1"/>
  <c r="O373" i="1"/>
  <c r="Q372" i="1"/>
  <c r="P372" i="1"/>
  <c r="S372" i="1" s="1"/>
  <c r="O372" i="1"/>
  <c r="Q371" i="1"/>
  <c r="P371" i="1"/>
  <c r="S371" i="1" s="1"/>
  <c r="O371" i="1"/>
  <c r="Q370" i="1"/>
  <c r="P370" i="1"/>
  <c r="S370" i="1" s="1"/>
  <c r="O370" i="1"/>
  <c r="Q369" i="1"/>
  <c r="P369" i="1"/>
  <c r="S369" i="1" s="1"/>
  <c r="O369" i="1"/>
  <c r="Q368" i="1"/>
  <c r="P368" i="1"/>
  <c r="S368" i="1" s="1"/>
  <c r="O368" i="1"/>
  <c r="Q367" i="1"/>
  <c r="P367" i="1"/>
  <c r="S367" i="1" s="1"/>
  <c r="O367" i="1"/>
  <c r="Q366" i="1"/>
  <c r="P366" i="1"/>
  <c r="S366" i="1" s="1"/>
  <c r="O366" i="1"/>
  <c r="Q365" i="1"/>
  <c r="P365" i="1"/>
  <c r="S365" i="1" s="1"/>
  <c r="O365" i="1"/>
  <c r="Q364" i="1"/>
  <c r="P364" i="1"/>
  <c r="S364" i="1" s="1"/>
  <c r="O364" i="1"/>
  <c r="Q363" i="1"/>
  <c r="P363" i="1"/>
  <c r="S363" i="1" s="1"/>
  <c r="O363" i="1"/>
  <c r="Q362" i="1"/>
  <c r="P362" i="1"/>
  <c r="S362" i="1" s="1"/>
  <c r="O362" i="1"/>
  <c r="Q361" i="1"/>
  <c r="P361" i="1"/>
  <c r="S361" i="1" s="1"/>
  <c r="O361" i="1"/>
  <c r="Q360" i="1"/>
  <c r="P360" i="1"/>
  <c r="S360" i="1" s="1"/>
  <c r="O360" i="1"/>
  <c r="Q359" i="1"/>
  <c r="P359" i="1"/>
  <c r="S359" i="1" s="1"/>
  <c r="O359" i="1"/>
  <c r="Q358" i="1"/>
  <c r="P358" i="1"/>
  <c r="S358" i="1" s="1"/>
  <c r="O358" i="1"/>
  <c r="Q357" i="1"/>
  <c r="P357" i="1"/>
  <c r="S357" i="1" s="1"/>
  <c r="O357" i="1"/>
  <c r="Q356" i="1"/>
  <c r="P356" i="1"/>
  <c r="S356" i="1" s="1"/>
  <c r="O356" i="1"/>
  <c r="Q355" i="1"/>
  <c r="P355" i="1"/>
  <c r="S355" i="1" s="1"/>
  <c r="O355" i="1"/>
  <c r="Q354" i="1"/>
  <c r="P354" i="1"/>
  <c r="S354" i="1" s="1"/>
  <c r="O354" i="1"/>
  <c r="Q353" i="1"/>
  <c r="P353" i="1"/>
  <c r="S353" i="1" s="1"/>
  <c r="O353" i="1"/>
  <c r="Q352" i="1"/>
  <c r="P352" i="1"/>
  <c r="S352" i="1" s="1"/>
  <c r="O352" i="1"/>
  <c r="Q351" i="1"/>
  <c r="P351" i="1"/>
  <c r="S351" i="1" s="1"/>
  <c r="O351" i="1"/>
  <c r="Q350" i="1"/>
  <c r="P350" i="1"/>
  <c r="S350" i="1" s="1"/>
  <c r="O350" i="1"/>
  <c r="Q349" i="1"/>
  <c r="P349" i="1"/>
  <c r="S349" i="1" s="1"/>
  <c r="O349" i="1"/>
  <c r="Q348" i="1"/>
  <c r="P348" i="1"/>
  <c r="S348" i="1" s="1"/>
  <c r="O348" i="1"/>
  <c r="Q347" i="1"/>
  <c r="P347" i="1"/>
  <c r="S347" i="1" s="1"/>
  <c r="O347" i="1"/>
  <c r="Q346" i="1"/>
  <c r="P346" i="1"/>
  <c r="S346" i="1" s="1"/>
  <c r="O346" i="1"/>
  <c r="Q345" i="1"/>
  <c r="P345" i="1"/>
  <c r="S345" i="1" s="1"/>
  <c r="O345" i="1"/>
  <c r="Q344" i="1"/>
  <c r="P344" i="1"/>
  <c r="S344" i="1" s="1"/>
  <c r="O344" i="1"/>
  <c r="Q343" i="1"/>
  <c r="P343" i="1"/>
  <c r="S343" i="1" s="1"/>
  <c r="O343" i="1"/>
  <c r="Q342" i="1"/>
  <c r="P342" i="1"/>
  <c r="S342" i="1" s="1"/>
  <c r="O342" i="1"/>
  <c r="Q341" i="1"/>
  <c r="P341" i="1"/>
  <c r="S341" i="1" s="1"/>
  <c r="O341" i="1"/>
  <c r="Q340" i="1"/>
  <c r="P340" i="1"/>
  <c r="S340" i="1" s="1"/>
  <c r="O340" i="1"/>
  <c r="Q339" i="1"/>
  <c r="P339" i="1"/>
  <c r="S339" i="1" s="1"/>
  <c r="O339" i="1"/>
  <c r="Q338" i="1"/>
  <c r="P338" i="1"/>
  <c r="S338" i="1" s="1"/>
  <c r="O338" i="1"/>
  <c r="Q337" i="1"/>
  <c r="P337" i="1"/>
  <c r="S337" i="1" s="1"/>
  <c r="O337" i="1"/>
  <c r="Q336" i="1"/>
  <c r="P336" i="1"/>
  <c r="S336" i="1" s="1"/>
  <c r="O336" i="1"/>
  <c r="Q335" i="1"/>
  <c r="P335" i="1"/>
  <c r="S335" i="1" s="1"/>
  <c r="O335" i="1"/>
  <c r="Q334" i="1"/>
  <c r="P334" i="1"/>
  <c r="S334" i="1" s="1"/>
  <c r="O334" i="1"/>
  <c r="Q333" i="1"/>
  <c r="P333" i="1"/>
  <c r="S333" i="1" s="1"/>
  <c r="O333" i="1"/>
  <c r="Q332" i="1"/>
  <c r="P332" i="1"/>
  <c r="S332" i="1" s="1"/>
  <c r="O332" i="1"/>
  <c r="Q331" i="1"/>
  <c r="P331" i="1"/>
  <c r="S331" i="1" s="1"/>
  <c r="O331" i="1"/>
  <c r="Q330" i="1"/>
  <c r="P330" i="1"/>
  <c r="S330" i="1" s="1"/>
  <c r="O330" i="1"/>
  <c r="Q329" i="1"/>
  <c r="P329" i="1"/>
  <c r="S329" i="1" s="1"/>
  <c r="O329" i="1"/>
  <c r="Q328" i="1"/>
  <c r="P328" i="1"/>
  <c r="S328" i="1" s="1"/>
  <c r="O328" i="1"/>
  <c r="Q327" i="1"/>
  <c r="P327" i="1"/>
  <c r="S327" i="1" s="1"/>
  <c r="O327" i="1"/>
  <c r="Q326" i="1"/>
  <c r="P326" i="1"/>
  <c r="S326" i="1" s="1"/>
  <c r="O326" i="1"/>
  <c r="Q325" i="1"/>
  <c r="P325" i="1"/>
  <c r="S325" i="1" s="1"/>
  <c r="O325" i="1"/>
  <c r="Q324" i="1"/>
  <c r="P324" i="1"/>
  <c r="S324" i="1" s="1"/>
  <c r="O324" i="1"/>
  <c r="Q323" i="1"/>
  <c r="P323" i="1"/>
  <c r="S323" i="1" s="1"/>
  <c r="O323" i="1"/>
  <c r="Q322" i="1"/>
  <c r="P322" i="1"/>
  <c r="S322" i="1" s="1"/>
  <c r="O322" i="1"/>
  <c r="Q321" i="1"/>
  <c r="P321" i="1"/>
  <c r="S321" i="1" s="1"/>
  <c r="O321" i="1"/>
  <c r="Q320" i="1"/>
  <c r="P320" i="1"/>
  <c r="S320" i="1" s="1"/>
  <c r="O320" i="1"/>
  <c r="Q319" i="1"/>
  <c r="P319" i="1"/>
  <c r="S319" i="1" s="1"/>
  <c r="O319" i="1"/>
  <c r="Q318" i="1"/>
  <c r="P318" i="1"/>
  <c r="S318" i="1" s="1"/>
  <c r="O318" i="1"/>
  <c r="Q317" i="1"/>
  <c r="P317" i="1"/>
  <c r="S317" i="1" s="1"/>
  <c r="O317" i="1"/>
  <c r="Q316" i="1"/>
  <c r="P316" i="1"/>
  <c r="S316" i="1" s="1"/>
  <c r="O316" i="1"/>
  <c r="Q315" i="1"/>
  <c r="P315" i="1"/>
  <c r="S315" i="1" s="1"/>
  <c r="O315" i="1"/>
  <c r="Q314" i="1"/>
  <c r="P314" i="1"/>
  <c r="S314" i="1" s="1"/>
  <c r="O314" i="1"/>
  <c r="Q313" i="1"/>
  <c r="P313" i="1"/>
  <c r="S313" i="1" s="1"/>
  <c r="O313" i="1"/>
  <c r="Q312" i="1"/>
  <c r="P312" i="1"/>
  <c r="S312" i="1" s="1"/>
  <c r="O312" i="1"/>
  <c r="Q311" i="1"/>
  <c r="P311" i="1"/>
  <c r="S311" i="1" s="1"/>
  <c r="O311" i="1"/>
  <c r="Q310" i="1"/>
  <c r="P310" i="1"/>
  <c r="S310" i="1" s="1"/>
  <c r="O310" i="1"/>
  <c r="Q309" i="1"/>
  <c r="P309" i="1"/>
  <c r="S309" i="1" s="1"/>
  <c r="O309" i="1"/>
  <c r="Q308" i="1"/>
  <c r="P308" i="1"/>
  <c r="S308" i="1" s="1"/>
  <c r="O308" i="1"/>
  <c r="Q307" i="1"/>
  <c r="P307" i="1"/>
  <c r="S307" i="1" s="1"/>
  <c r="O307" i="1"/>
  <c r="Q306" i="1"/>
  <c r="P306" i="1"/>
  <c r="S306" i="1" s="1"/>
  <c r="O306" i="1"/>
  <c r="Q305" i="1"/>
  <c r="P305" i="1"/>
  <c r="S305" i="1" s="1"/>
  <c r="O305" i="1"/>
  <c r="Q304" i="1"/>
  <c r="P304" i="1"/>
  <c r="S304" i="1" s="1"/>
  <c r="O304" i="1"/>
  <c r="Q303" i="1"/>
  <c r="P303" i="1"/>
  <c r="S303" i="1" s="1"/>
  <c r="O303" i="1"/>
  <c r="Q302" i="1"/>
  <c r="P302" i="1"/>
  <c r="S302" i="1" s="1"/>
  <c r="O302" i="1"/>
  <c r="Q301" i="1"/>
  <c r="P301" i="1"/>
  <c r="S301" i="1" s="1"/>
  <c r="O301" i="1"/>
  <c r="Q300" i="1"/>
  <c r="P300" i="1"/>
  <c r="S300" i="1" s="1"/>
  <c r="O300" i="1"/>
  <c r="Q299" i="1"/>
  <c r="P299" i="1"/>
  <c r="S299" i="1" s="1"/>
  <c r="O299" i="1"/>
  <c r="Q298" i="1"/>
  <c r="P298" i="1"/>
  <c r="S298" i="1" s="1"/>
  <c r="O298" i="1"/>
  <c r="Q297" i="1"/>
  <c r="P297" i="1"/>
  <c r="S297" i="1" s="1"/>
  <c r="O297" i="1"/>
  <c r="Q296" i="1"/>
  <c r="P296" i="1"/>
  <c r="S296" i="1" s="1"/>
  <c r="O296" i="1"/>
  <c r="Q295" i="1"/>
  <c r="P295" i="1"/>
  <c r="S295" i="1" s="1"/>
  <c r="O295" i="1"/>
  <c r="Q294" i="1"/>
  <c r="P294" i="1"/>
  <c r="S294" i="1" s="1"/>
  <c r="O294" i="1"/>
  <c r="Q293" i="1"/>
  <c r="P293" i="1"/>
  <c r="S293" i="1" s="1"/>
  <c r="O293" i="1"/>
  <c r="Q292" i="1"/>
  <c r="P292" i="1"/>
  <c r="S292" i="1" s="1"/>
  <c r="O292" i="1"/>
  <c r="Q291" i="1"/>
  <c r="P291" i="1"/>
  <c r="S291" i="1" s="1"/>
  <c r="O291" i="1"/>
  <c r="Q290" i="1"/>
  <c r="P290" i="1"/>
  <c r="S290" i="1" s="1"/>
  <c r="O290" i="1"/>
  <c r="Q289" i="1"/>
  <c r="P289" i="1"/>
  <c r="S289" i="1" s="1"/>
  <c r="O289" i="1"/>
  <c r="Q288" i="1"/>
  <c r="P288" i="1"/>
  <c r="S288" i="1" s="1"/>
  <c r="O288" i="1"/>
  <c r="Q287" i="1"/>
  <c r="P287" i="1"/>
  <c r="S287" i="1" s="1"/>
  <c r="O287" i="1"/>
  <c r="Q286" i="1"/>
  <c r="P286" i="1"/>
  <c r="S286" i="1" s="1"/>
  <c r="O286" i="1"/>
  <c r="Q285" i="1"/>
  <c r="P285" i="1"/>
  <c r="S285" i="1" s="1"/>
  <c r="O285" i="1"/>
  <c r="Q284" i="1"/>
  <c r="P284" i="1"/>
  <c r="S284" i="1" s="1"/>
  <c r="O284" i="1"/>
  <c r="Q283" i="1"/>
  <c r="P283" i="1"/>
  <c r="S283" i="1" s="1"/>
  <c r="O283" i="1"/>
  <c r="Q282" i="1"/>
  <c r="P282" i="1"/>
  <c r="S282" i="1" s="1"/>
  <c r="O282" i="1"/>
  <c r="Q281" i="1"/>
  <c r="P281" i="1"/>
  <c r="S281" i="1" s="1"/>
  <c r="O281" i="1"/>
  <c r="Q280" i="1"/>
  <c r="P280" i="1"/>
  <c r="S280" i="1" s="1"/>
  <c r="O280" i="1"/>
  <c r="Q279" i="1"/>
  <c r="P279" i="1"/>
  <c r="S279" i="1" s="1"/>
  <c r="O279" i="1"/>
  <c r="Q278" i="1"/>
  <c r="P278" i="1"/>
  <c r="S278" i="1" s="1"/>
  <c r="O278" i="1"/>
  <c r="Q277" i="1"/>
  <c r="P277" i="1"/>
  <c r="S277" i="1" s="1"/>
  <c r="O277" i="1"/>
  <c r="Q276" i="1"/>
  <c r="P276" i="1"/>
  <c r="S276" i="1" s="1"/>
  <c r="O276" i="1"/>
  <c r="Q275" i="1"/>
  <c r="P275" i="1"/>
  <c r="S275" i="1" s="1"/>
  <c r="O275" i="1"/>
  <c r="Q274" i="1"/>
  <c r="P274" i="1"/>
  <c r="S274" i="1" s="1"/>
  <c r="O274" i="1"/>
  <c r="Q273" i="1"/>
  <c r="P273" i="1"/>
  <c r="S273" i="1" s="1"/>
  <c r="O273" i="1"/>
  <c r="Q272" i="1"/>
  <c r="P272" i="1"/>
  <c r="S272" i="1" s="1"/>
  <c r="O272" i="1"/>
  <c r="Q271" i="1"/>
  <c r="P271" i="1"/>
  <c r="S271" i="1" s="1"/>
  <c r="O271" i="1"/>
  <c r="Q270" i="1"/>
  <c r="P270" i="1"/>
  <c r="S270" i="1" s="1"/>
  <c r="O270" i="1"/>
  <c r="Q269" i="1"/>
  <c r="P269" i="1"/>
  <c r="S269" i="1" s="1"/>
  <c r="O269" i="1"/>
  <c r="Q268" i="1"/>
  <c r="P268" i="1"/>
  <c r="S268" i="1" s="1"/>
  <c r="O268" i="1"/>
  <c r="Q267" i="1"/>
  <c r="P267" i="1"/>
  <c r="S267" i="1" s="1"/>
  <c r="O267" i="1"/>
  <c r="Q266" i="1"/>
  <c r="P266" i="1"/>
  <c r="S266" i="1" s="1"/>
  <c r="O266" i="1"/>
  <c r="Q265" i="1"/>
  <c r="P265" i="1"/>
  <c r="S265" i="1" s="1"/>
  <c r="O265" i="1"/>
  <c r="Q264" i="1"/>
  <c r="P264" i="1"/>
  <c r="S264" i="1" s="1"/>
  <c r="O264" i="1"/>
  <c r="Q263" i="1"/>
  <c r="P263" i="1"/>
  <c r="S263" i="1" s="1"/>
  <c r="O263" i="1"/>
  <c r="Q262" i="1"/>
  <c r="P262" i="1"/>
  <c r="S262" i="1" s="1"/>
  <c r="O262" i="1"/>
  <c r="Q261" i="1"/>
  <c r="P261" i="1"/>
  <c r="S261" i="1" s="1"/>
  <c r="O261" i="1"/>
  <c r="Q260" i="1"/>
  <c r="P260" i="1"/>
  <c r="S260" i="1" s="1"/>
  <c r="O260" i="1"/>
  <c r="Q259" i="1"/>
  <c r="P259" i="1"/>
  <c r="S259" i="1" s="1"/>
  <c r="O259" i="1"/>
  <c r="Q258" i="1"/>
  <c r="P258" i="1"/>
  <c r="S258" i="1" s="1"/>
  <c r="O258" i="1"/>
  <c r="Q257" i="1"/>
  <c r="P257" i="1"/>
  <c r="S257" i="1" s="1"/>
  <c r="O257" i="1"/>
  <c r="Q256" i="1"/>
  <c r="P256" i="1"/>
  <c r="S256" i="1" s="1"/>
  <c r="O256" i="1"/>
  <c r="Q255" i="1"/>
  <c r="P255" i="1"/>
  <c r="S255" i="1" s="1"/>
  <c r="O255" i="1"/>
  <c r="Q254" i="1"/>
  <c r="P254" i="1"/>
  <c r="S254" i="1" s="1"/>
  <c r="O254" i="1"/>
  <c r="Q253" i="1"/>
  <c r="P253" i="1"/>
  <c r="S253" i="1" s="1"/>
  <c r="O253" i="1"/>
  <c r="Q252" i="1"/>
  <c r="P252" i="1"/>
  <c r="S252" i="1" s="1"/>
  <c r="O252" i="1"/>
  <c r="Q251" i="1"/>
  <c r="P251" i="1"/>
  <c r="S251" i="1" s="1"/>
  <c r="O251" i="1"/>
  <c r="Q250" i="1"/>
  <c r="P250" i="1"/>
  <c r="S250" i="1" s="1"/>
  <c r="O250" i="1"/>
  <c r="Q249" i="1"/>
  <c r="P249" i="1"/>
  <c r="S249" i="1" s="1"/>
  <c r="O249" i="1"/>
  <c r="Q248" i="1"/>
  <c r="P248" i="1"/>
  <c r="S248" i="1" s="1"/>
  <c r="O248" i="1"/>
  <c r="Q247" i="1"/>
  <c r="P247" i="1"/>
  <c r="S247" i="1" s="1"/>
  <c r="O247" i="1"/>
  <c r="Q246" i="1"/>
  <c r="P246" i="1"/>
  <c r="S246" i="1" s="1"/>
  <c r="O246" i="1"/>
  <c r="Q245" i="1"/>
  <c r="P245" i="1"/>
  <c r="S245" i="1" s="1"/>
  <c r="O245" i="1"/>
  <c r="Q244" i="1"/>
  <c r="P244" i="1"/>
  <c r="S244" i="1" s="1"/>
  <c r="O244" i="1"/>
  <c r="Q243" i="1"/>
  <c r="P243" i="1"/>
  <c r="S243" i="1" s="1"/>
  <c r="O243" i="1"/>
  <c r="Q242" i="1"/>
  <c r="P242" i="1"/>
  <c r="S242" i="1" s="1"/>
  <c r="O242" i="1"/>
  <c r="Q241" i="1"/>
  <c r="P241" i="1"/>
  <c r="S241" i="1" s="1"/>
  <c r="O241" i="1"/>
  <c r="Q240" i="1"/>
  <c r="P240" i="1"/>
  <c r="S240" i="1" s="1"/>
  <c r="O240" i="1"/>
  <c r="Q239" i="1"/>
  <c r="P239" i="1"/>
  <c r="S239" i="1" s="1"/>
  <c r="O239" i="1"/>
  <c r="Q238" i="1"/>
  <c r="P238" i="1"/>
  <c r="S238" i="1" s="1"/>
  <c r="O238" i="1"/>
  <c r="Q237" i="1"/>
  <c r="P237" i="1"/>
  <c r="S237" i="1" s="1"/>
  <c r="O237" i="1"/>
  <c r="Q236" i="1"/>
  <c r="P236" i="1"/>
  <c r="S236" i="1" s="1"/>
  <c r="O236" i="1"/>
  <c r="Q235" i="1"/>
  <c r="P235" i="1"/>
  <c r="S235" i="1" s="1"/>
  <c r="O235" i="1"/>
  <c r="Q234" i="1"/>
  <c r="P234" i="1"/>
  <c r="S234" i="1" s="1"/>
  <c r="O234" i="1"/>
  <c r="Q233" i="1"/>
  <c r="P233" i="1"/>
  <c r="S233" i="1" s="1"/>
  <c r="O233" i="1"/>
  <c r="Q232" i="1"/>
  <c r="P232" i="1"/>
  <c r="S232" i="1" s="1"/>
  <c r="O232" i="1"/>
  <c r="Q231" i="1"/>
  <c r="P231" i="1"/>
  <c r="S231" i="1" s="1"/>
  <c r="O231" i="1"/>
  <c r="Q230" i="1"/>
  <c r="P230" i="1"/>
  <c r="S230" i="1" s="1"/>
  <c r="O230" i="1"/>
  <c r="Q229" i="1"/>
  <c r="P229" i="1"/>
  <c r="S229" i="1" s="1"/>
  <c r="O229" i="1"/>
  <c r="Q228" i="1"/>
  <c r="P228" i="1"/>
  <c r="S228" i="1" s="1"/>
  <c r="O228" i="1"/>
  <c r="Q227" i="1"/>
  <c r="P227" i="1"/>
  <c r="S227" i="1" s="1"/>
  <c r="O227" i="1"/>
  <c r="Q226" i="1"/>
  <c r="P226" i="1"/>
  <c r="S226" i="1" s="1"/>
  <c r="O226" i="1"/>
  <c r="Q225" i="1"/>
  <c r="P225" i="1"/>
  <c r="S225" i="1" s="1"/>
  <c r="O225" i="1"/>
  <c r="Q224" i="1"/>
  <c r="P224" i="1"/>
  <c r="S224" i="1" s="1"/>
  <c r="O224" i="1"/>
  <c r="Q223" i="1"/>
  <c r="P223" i="1"/>
  <c r="S223" i="1" s="1"/>
  <c r="O223" i="1"/>
  <c r="Q222" i="1"/>
  <c r="P222" i="1"/>
  <c r="S222" i="1" s="1"/>
  <c r="O222" i="1"/>
  <c r="Q221" i="1"/>
  <c r="P221" i="1"/>
  <c r="S221" i="1" s="1"/>
  <c r="O221" i="1"/>
  <c r="Q220" i="1"/>
  <c r="P220" i="1"/>
  <c r="S220" i="1" s="1"/>
  <c r="O220" i="1"/>
  <c r="Q219" i="1"/>
  <c r="P219" i="1"/>
  <c r="S219" i="1" s="1"/>
  <c r="O219" i="1"/>
  <c r="Q218" i="1"/>
  <c r="P218" i="1"/>
  <c r="S218" i="1" s="1"/>
  <c r="O218" i="1"/>
  <c r="Q217" i="1"/>
  <c r="P217" i="1"/>
  <c r="S217" i="1" s="1"/>
  <c r="O217" i="1"/>
  <c r="Q216" i="1"/>
  <c r="P216" i="1"/>
  <c r="S216" i="1" s="1"/>
  <c r="O216" i="1"/>
  <c r="Q215" i="1"/>
  <c r="P215" i="1"/>
  <c r="S215" i="1" s="1"/>
  <c r="O215" i="1"/>
  <c r="Q214" i="1"/>
  <c r="P214" i="1"/>
  <c r="S214" i="1" s="1"/>
  <c r="O214" i="1"/>
  <c r="Q213" i="1"/>
  <c r="P213" i="1"/>
  <c r="S213" i="1" s="1"/>
  <c r="O213" i="1"/>
  <c r="Q212" i="1"/>
  <c r="P212" i="1"/>
  <c r="S212" i="1" s="1"/>
  <c r="O212" i="1"/>
  <c r="Q211" i="1"/>
  <c r="P211" i="1"/>
  <c r="S211" i="1" s="1"/>
  <c r="O211" i="1"/>
  <c r="Q210" i="1"/>
  <c r="P210" i="1"/>
  <c r="S210" i="1" s="1"/>
  <c r="O210" i="1"/>
  <c r="Q209" i="1"/>
  <c r="P209" i="1"/>
  <c r="S209" i="1" s="1"/>
  <c r="O209" i="1"/>
  <c r="Q208" i="1"/>
  <c r="P208" i="1"/>
  <c r="S208" i="1" s="1"/>
  <c r="O208" i="1"/>
  <c r="Q207" i="1"/>
  <c r="P207" i="1"/>
  <c r="S207" i="1" s="1"/>
  <c r="O207" i="1"/>
  <c r="Q206" i="1"/>
  <c r="P206" i="1"/>
  <c r="S206" i="1" s="1"/>
  <c r="O206" i="1"/>
  <c r="Q205" i="1"/>
  <c r="P205" i="1"/>
  <c r="S205" i="1" s="1"/>
  <c r="O205" i="1"/>
  <c r="Q204" i="1"/>
  <c r="P204" i="1"/>
  <c r="S204" i="1" s="1"/>
  <c r="O204" i="1"/>
  <c r="Q203" i="1"/>
  <c r="P203" i="1"/>
  <c r="S203" i="1" s="1"/>
  <c r="O203" i="1"/>
  <c r="Q202" i="1"/>
  <c r="P202" i="1"/>
  <c r="S202" i="1" s="1"/>
  <c r="O202" i="1"/>
  <c r="Q201" i="1"/>
  <c r="P201" i="1"/>
  <c r="S201" i="1" s="1"/>
  <c r="O201" i="1"/>
  <c r="Q200" i="1"/>
  <c r="P200" i="1"/>
  <c r="S200" i="1" s="1"/>
  <c r="O200" i="1"/>
  <c r="Q199" i="1"/>
  <c r="P199" i="1"/>
  <c r="S199" i="1" s="1"/>
  <c r="O199" i="1"/>
  <c r="Q198" i="1"/>
  <c r="P198" i="1"/>
  <c r="S198" i="1" s="1"/>
  <c r="O198" i="1"/>
  <c r="Q197" i="1"/>
  <c r="P197" i="1"/>
  <c r="S197" i="1" s="1"/>
  <c r="O197" i="1"/>
  <c r="Q196" i="1"/>
  <c r="P196" i="1"/>
  <c r="S196" i="1" s="1"/>
  <c r="O196" i="1"/>
  <c r="Q195" i="1"/>
  <c r="P195" i="1"/>
  <c r="S195" i="1" s="1"/>
  <c r="O195" i="1"/>
  <c r="Q194" i="1"/>
  <c r="P194" i="1"/>
  <c r="S194" i="1" s="1"/>
  <c r="O194" i="1"/>
  <c r="Q193" i="1"/>
  <c r="P193" i="1"/>
  <c r="S193" i="1" s="1"/>
  <c r="O193" i="1"/>
  <c r="Q192" i="1"/>
  <c r="P192" i="1"/>
  <c r="S192" i="1" s="1"/>
  <c r="O192" i="1"/>
  <c r="Q191" i="1"/>
  <c r="P191" i="1"/>
  <c r="S191" i="1" s="1"/>
  <c r="O191" i="1"/>
  <c r="Q190" i="1"/>
  <c r="P190" i="1"/>
  <c r="S190" i="1" s="1"/>
  <c r="O190" i="1"/>
  <c r="Q189" i="1"/>
  <c r="P189" i="1"/>
  <c r="S189" i="1" s="1"/>
  <c r="O189" i="1"/>
  <c r="Q188" i="1"/>
  <c r="P188" i="1"/>
  <c r="S188" i="1" s="1"/>
  <c r="O188" i="1"/>
  <c r="Q187" i="1"/>
  <c r="P187" i="1"/>
  <c r="S187" i="1" s="1"/>
  <c r="O187" i="1"/>
  <c r="Q186" i="1"/>
  <c r="P186" i="1"/>
  <c r="S186" i="1" s="1"/>
  <c r="O186" i="1"/>
  <c r="Q185" i="1"/>
  <c r="P185" i="1"/>
  <c r="S185" i="1" s="1"/>
  <c r="O185" i="1"/>
  <c r="Q184" i="1"/>
  <c r="P184" i="1"/>
  <c r="S184" i="1" s="1"/>
  <c r="O184" i="1"/>
  <c r="Q183" i="1"/>
  <c r="P183" i="1"/>
  <c r="S183" i="1" s="1"/>
  <c r="O183" i="1"/>
  <c r="Q182" i="1"/>
  <c r="P182" i="1"/>
  <c r="S182" i="1" s="1"/>
  <c r="O182" i="1"/>
  <c r="Q181" i="1"/>
  <c r="P181" i="1"/>
  <c r="S181" i="1" s="1"/>
  <c r="O181" i="1"/>
  <c r="Q180" i="1"/>
  <c r="P180" i="1"/>
  <c r="S180" i="1" s="1"/>
  <c r="O180" i="1"/>
  <c r="Q179" i="1"/>
  <c r="P179" i="1"/>
  <c r="S179" i="1" s="1"/>
  <c r="O179" i="1"/>
  <c r="Q178" i="1"/>
  <c r="P178" i="1"/>
  <c r="S178" i="1" s="1"/>
  <c r="O178" i="1"/>
  <c r="Q177" i="1"/>
  <c r="P177" i="1"/>
  <c r="S177" i="1" s="1"/>
  <c r="O177" i="1"/>
  <c r="Q176" i="1"/>
  <c r="P176" i="1"/>
  <c r="S176" i="1" s="1"/>
  <c r="O176" i="1"/>
  <c r="Q175" i="1"/>
  <c r="P175" i="1"/>
  <c r="S175" i="1" s="1"/>
  <c r="O175" i="1"/>
  <c r="Q174" i="1"/>
  <c r="P174" i="1"/>
  <c r="S174" i="1" s="1"/>
  <c r="O174" i="1"/>
  <c r="Q173" i="1"/>
  <c r="P173" i="1"/>
  <c r="S173" i="1" s="1"/>
  <c r="O173" i="1"/>
  <c r="Q172" i="1"/>
  <c r="P172" i="1"/>
  <c r="S172" i="1" s="1"/>
  <c r="O172" i="1"/>
  <c r="Q171" i="1"/>
  <c r="P171" i="1"/>
  <c r="S171" i="1" s="1"/>
  <c r="O171" i="1"/>
  <c r="Q170" i="1"/>
  <c r="P170" i="1"/>
  <c r="S170" i="1" s="1"/>
  <c r="O170" i="1"/>
  <c r="Q169" i="1"/>
  <c r="P169" i="1"/>
  <c r="S169" i="1" s="1"/>
  <c r="O169" i="1"/>
  <c r="Q168" i="1"/>
  <c r="P168" i="1"/>
  <c r="S168" i="1" s="1"/>
  <c r="O168" i="1"/>
  <c r="Q167" i="1"/>
  <c r="P167" i="1"/>
  <c r="S167" i="1" s="1"/>
  <c r="O167" i="1"/>
  <c r="Q166" i="1"/>
  <c r="P166" i="1"/>
  <c r="S166" i="1" s="1"/>
  <c r="O166" i="1"/>
  <c r="Q165" i="1"/>
  <c r="P165" i="1"/>
  <c r="S165" i="1" s="1"/>
  <c r="O165" i="1"/>
  <c r="Q164" i="1"/>
  <c r="P164" i="1"/>
  <c r="S164" i="1" s="1"/>
  <c r="O164" i="1"/>
  <c r="Q163" i="1"/>
  <c r="P163" i="1"/>
  <c r="S163" i="1" s="1"/>
  <c r="O163" i="1"/>
  <c r="Q162" i="1"/>
  <c r="P162" i="1"/>
  <c r="S162" i="1" s="1"/>
  <c r="O162" i="1"/>
  <c r="Q161" i="1"/>
  <c r="P161" i="1"/>
  <c r="S161" i="1" s="1"/>
  <c r="O161" i="1"/>
  <c r="Q160" i="1"/>
  <c r="P160" i="1"/>
  <c r="S160" i="1" s="1"/>
  <c r="O160" i="1"/>
  <c r="Q159" i="1"/>
  <c r="P159" i="1"/>
  <c r="S159" i="1" s="1"/>
  <c r="O159" i="1"/>
  <c r="Q158" i="1"/>
  <c r="P158" i="1"/>
  <c r="S158" i="1" s="1"/>
  <c r="O158" i="1"/>
  <c r="Q157" i="1"/>
  <c r="P157" i="1"/>
  <c r="S157" i="1" s="1"/>
  <c r="O157" i="1"/>
  <c r="Q156" i="1"/>
  <c r="P156" i="1"/>
  <c r="S156" i="1" s="1"/>
  <c r="O156" i="1"/>
  <c r="Q155" i="1"/>
  <c r="P155" i="1"/>
  <c r="S155" i="1" s="1"/>
  <c r="O155" i="1"/>
  <c r="Q154" i="1"/>
  <c r="P154" i="1"/>
  <c r="S154" i="1" s="1"/>
  <c r="O154" i="1"/>
  <c r="Q153" i="1"/>
  <c r="P153" i="1"/>
  <c r="S153" i="1" s="1"/>
  <c r="O153" i="1"/>
  <c r="Q152" i="1"/>
  <c r="P152" i="1"/>
  <c r="S152" i="1" s="1"/>
  <c r="O152" i="1"/>
  <c r="Q151" i="1"/>
  <c r="P151" i="1"/>
  <c r="S151" i="1" s="1"/>
  <c r="O151" i="1"/>
  <c r="Q150" i="1"/>
  <c r="P150" i="1"/>
  <c r="S150" i="1" s="1"/>
  <c r="O150" i="1"/>
  <c r="Q149" i="1"/>
  <c r="P149" i="1"/>
  <c r="S149" i="1" s="1"/>
  <c r="O149" i="1"/>
  <c r="Q148" i="1"/>
  <c r="P148" i="1"/>
  <c r="S148" i="1" s="1"/>
  <c r="O148" i="1"/>
  <c r="Q147" i="1"/>
  <c r="P147" i="1"/>
  <c r="S147" i="1" s="1"/>
  <c r="O147" i="1"/>
  <c r="Q146" i="1"/>
  <c r="P146" i="1"/>
  <c r="S146" i="1" s="1"/>
  <c r="O146" i="1"/>
  <c r="Q145" i="1"/>
  <c r="P145" i="1"/>
  <c r="S145" i="1" s="1"/>
  <c r="O145" i="1"/>
  <c r="Q144" i="1"/>
  <c r="P144" i="1"/>
  <c r="S144" i="1" s="1"/>
  <c r="O144" i="1"/>
  <c r="Q143" i="1"/>
  <c r="P143" i="1"/>
  <c r="S143" i="1" s="1"/>
  <c r="O143" i="1"/>
  <c r="Q142" i="1"/>
  <c r="P142" i="1"/>
  <c r="S142" i="1" s="1"/>
  <c r="O142" i="1"/>
  <c r="Q141" i="1"/>
  <c r="P141" i="1"/>
  <c r="S141" i="1" s="1"/>
  <c r="O141" i="1"/>
  <c r="Q140" i="1"/>
  <c r="P140" i="1"/>
  <c r="S140" i="1" s="1"/>
  <c r="O140" i="1"/>
  <c r="Q139" i="1"/>
  <c r="P139" i="1"/>
  <c r="S139" i="1" s="1"/>
  <c r="O139" i="1"/>
  <c r="Q138" i="1"/>
  <c r="P138" i="1"/>
  <c r="S138" i="1" s="1"/>
  <c r="O138" i="1"/>
  <c r="Q137" i="1"/>
  <c r="P137" i="1"/>
  <c r="S137" i="1" s="1"/>
  <c r="O137" i="1"/>
  <c r="Q136" i="1"/>
  <c r="P136" i="1"/>
  <c r="S136" i="1" s="1"/>
  <c r="O136" i="1"/>
  <c r="Q135" i="1"/>
  <c r="P135" i="1"/>
  <c r="S135" i="1" s="1"/>
  <c r="O135" i="1"/>
  <c r="Q134" i="1"/>
  <c r="P134" i="1"/>
  <c r="S134" i="1" s="1"/>
  <c r="O134" i="1"/>
  <c r="Q133" i="1"/>
  <c r="P133" i="1"/>
  <c r="S133" i="1" s="1"/>
  <c r="O133" i="1"/>
  <c r="Q132" i="1"/>
  <c r="P132" i="1"/>
  <c r="S132" i="1" s="1"/>
  <c r="O132" i="1"/>
  <c r="Q131" i="1"/>
  <c r="P131" i="1"/>
  <c r="S131" i="1" s="1"/>
  <c r="O131" i="1"/>
  <c r="Q130" i="1"/>
  <c r="P130" i="1"/>
  <c r="S130" i="1" s="1"/>
  <c r="O130" i="1"/>
  <c r="Q129" i="1"/>
  <c r="P129" i="1"/>
  <c r="S129" i="1" s="1"/>
  <c r="O129" i="1"/>
  <c r="Q128" i="1"/>
  <c r="P128" i="1"/>
  <c r="S128" i="1" s="1"/>
  <c r="O128" i="1"/>
  <c r="Q127" i="1"/>
  <c r="P127" i="1"/>
  <c r="S127" i="1" s="1"/>
  <c r="O127" i="1"/>
  <c r="Q126" i="1"/>
  <c r="P126" i="1"/>
  <c r="S126" i="1" s="1"/>
  <c r="O126" i="1"/>
  <c r="Q125" i="1"/>
  <c r="P125" i="1"/>
  <c r="S125" i="1" s="1"/>
  <c r="O125" i="1"/>
  <c r="Q124" i="1"/>
  <c r="P124" i="1"/>
  <c r="S124" i="1" s="1"/>
  <c r="O124" i="1"/>
  <c r="Q123" i="1"/>
  <c r="P123" i="1"/>
  <c r="S123" i="1" s="1"/>
  <c r="O123" i="1"/>
  <c r="Q122" i="1"/>
  <c r="P122" i="1"/>
  <c r="S122" i="1" s="1"/>
  <c r="O122" i="1"/>
  <c r="Q121" i="1"/>
  <c r="P121" i="1"/>
  <c r="S121" i="1" s="1"/>
  <c r="O121" i="1"/>
  <c r="Q120" i="1"/>
  <c r="P120" i="1"/>
  <c r="S120" i="1" s="1"/>
  <c r="O120" i="1"/>
  <c r="Q119" i="1"/>
  <c r="P119" i="1"/>
  <c r="S119" i="1" s="1"/>
  <c r="O119" i="1"/>
  <c r="Q118" i="1"/>
  <c r="P118" i="1"/>
  <c r="S118" i="1" s="1"/>
  <c r="O118" i="1"/>
  <c r="Q117" i="1"/>
  <c r="P117" i="1"/>
  <c r="S117" i="1" s="1"/>
  <c r="O117" i="1"/>
  <c r="Q116" i="1"/>
  <c r="P116" i="1"/>
  <c r="S116" i="1" s="1"/>
  <c r="O116" i="1"/>
  <c r="Q115" i="1"/>
  <c r="P115" i="1"/>
  <c r="S115" i="1" s="1"/>
  <c r="O115" i="1"/>
  <c r="Q114" i="1"/>
  <c r="P114" i="1"/>
  <c r="S114" i="1" s="1"/>
  <c r="O114" i="1"/>
  <c r="Q113" i="1"/>
  <c r="P113" i="1"/>
  <c r="S113" i="1" s="1"/>
  <c r="O113" i="1"/>
  <c r="Q112" i="1"/>
  <c r="P112" i="1"/>
  <c r="S112" i="1" s="1"/>
  <c r="O112" i="1"/>
  <c r="Q111" i="1"/>
  <c r="P111" i="1"/>
  <c r="S111" i="1" s="1"/>
  <c r="O111" i="1"/>
  <c r="Q110" i="1"/>
  <c r="P110" i="1"/>
  <c r="S110" i="1" s="1"/>
  <c r="O110" i="1"/>
  <c r="Q109" i="1"/>
  <c r="P109" i="1"/>
  <c r="S109" i="1" s="1"/>
  <c r="O109" i="1"/>
  <c r="Q108" i="1"/>
  <c r="P108" i="1"/>
  <c r="S108" i="1" s="1"/>
  <c r="O108" i="1"/>
  <c r="Q107" i="1"/>
  <c r="P107" i="1"/>
  <c r="S107" i="1" s="1"/>
  <c r="O107" i="1"/>
  <c r="Q106" i="1"/>
  <c r="P106" i="1"/>
  <c r="S106" i="1" s="1"/>
  <c r="O106" i="1"/>
  <c r="Q105" i="1"/>
  <c r="P105" i="1"/>
  <c r="S105" i="1" s="1"/>
  <c r="O105" i="1"/>
  <c r="Q104" i="1"/>
  <c r="P104" i="1"/>
  <c r="S104" i="1" s="1"/>
  <c r="O104" i="1"/>
  <c r="Q103" i="1"/>
  <c r="P103" i="1"/>
  <c r="S103" i="1" s="1"/>
  <c r="O103" i="1"/>
  <c r="Q102" i="1"/>
  <c r="P102" i="1"/>
  <c r="S102" i="1" s="1"/>
  <c r="O102" i="1"/>
  <c r="Q101" i="1"/>
  <c r="P101" i="1"/>
  <c r="S101" i="1" s="1"/>
  <c r="O101" i="1"/>
  <c r="Q100" i="1"/>
  <c r="P100" i="1"/>
  <c r="S100" i="1" s="1"/>
  <c r="O100" i="1"/>
  <c r="Q99" i="1"/>
  <c r="P99" i="1"/>
  <c r="S99" i="1" s="1"/>
  <c r="O99" i="1"/>
  <c r="Q98" i="1"/>
  <c r="P98" i="1"/>
  <c r="S98" i="1" s="1"/>
  <c r="O98" i="1"/>
  <c r="Q97" i="1"/>
  <c r="P97" i="1"/>
  <c r="S97" i="1" s="1"/>
  <c r="O97" i="1"/>
  <c r="Q96" i="1"/>
  <c r="P96" i="1"/>
  <c r="S96" i="1" s="1"/>
  <c r="O96" i="1"/>
  <c r="Q95" i="1"/>
  <c r="P95" i="1"/>
  <c r="S95" i="1" s="1"/>
  <c r="O95" i="1"/>
  <c r="Q94" i="1"/>
  <c r="P94" i="1"/>
  <c r="S94" i="1" s="1"/>
  <c r="O94" i="1"/>
  <c r="Q93" i="1"/>
  <c r="P93" i="1"/>
  <c r="S93" i="1" s="1"/>
  <c r="O93" i="1"/>
  <c r="Q92" i="1"/>
  <c r="P92" i="1"/>
  <c r="S92" i="1" s="1"/>
  <c r="O92" i="1"/>
  <c r="Q91" i="1"/>
  <c r="P91" i="1"/>
  <c r="S91" i="1" s="1"/>
  <c r="O91" i="1"/>
  <c r="Q90" i="1"/>
  <c r="P90" i="1"/>
  <c r="S90" i="1" s="1"/>
  <c r="O90" i="1"/>
  <c r="Q89" i="1"/>
  <c r="P89" i="1"/>
  <c r="S89" i="1" s="1"/>
  <c r="O89" i="1"/>
  <c r="Q88" i="1"/>
  <c r="P88" i="1"/>
  <c r="S88" i="1" s="1"/>
  <c r="O88" i="1"/>
  <c r="Q87" i="1"/>
  <c r="P87" i="1"/>
  <c r="S87" i="1" s="1"/>
  <c r="O87" i="1"/>
  <c r="Q86" i="1"/>
  <c r="P86" i="1"/>
  <c r="S86" i="1" s="1"/>
  <c r="O86" i="1"/>
  <c r="Q85" i="1"/>
  <c r="P85" i="1"/>
  <c r="S85" i="1" s="1"/>
  <c r="O85" i="1"/>
  <c r="Q84" i="1"/>
  <c r="P84" i="1"/>
  <c r="S84" i="1" s="1"/>
  <c r="O84" i="1"/>
  <c r="Q83" i="1"/>
  <c r="P83" i="1"/>
  <c r="S83" i="1" s="1"/>
  <c r="O83" i="1"/>
  <c r="Q82" i="1"/>
  <c r="P82" i="1"/>
  <c r="S82" i="1" s="1"/>
  <c r="O82" i="1"/>
  <c r="Q81" i="1"/>
  <c r="P81" i="1"/>
  <c r="S81" i="1" s="1"/>
  <c r="O81" i="1"/>
  <c r="Q80" i="1"/>
  <c r="P80" i="1"/>
  <c r="S80" i="1" s="1"/>
  <c r="O80" i="1"/>
  <c r="Q79" i="1"/>
  <c r="P79" i="1"/>
  <c r="S79" i="1" s="1"/>
  <c r="O79" i="1"/>
  <c r="Q78" i="1"/>
  <c r="P78" i="1"/>
  <c r="S78" i="1" s="1"/>
  <c r="O78" i="1"/>
  <c r="Q77" i="1"/>
  <c r="P77" i="1"/>
  <c r="S77" i="1" s="1"/>
  <c r="O77" i="1"/>
  <c r="Q76" i="1"/>
  <c r="P76" i="1"/>
  <c r="S76" i="1" s="1"/>
  <c r="O76" i="1"/>
  <c r="Q75" i="1"/>
  <c r="P75" i="1"/>
  <c r="S75" i="1" s="1"/>
  <c r="O75" i="1"/>
  <c r="Q74" i="1"/>
  <c r="P74" i="1"/>
  <c r="S74" i="1" s="1"/>
  <c r="O74" i="1"/>
  <c r="Q73" i="1"/>
  <c r="P73" i="1"/>
  <c r="S73" i="1" s="1"/>
  <c r="O73" i="1"/>
  <c r="Q72" i="1"/>
  <c r="P72" i="1"/>
  <c r="S72" i="1" s="1"/>
  <c r="O72" i="1"/>
  <c r="Q71" i="1"/>
  <c r="P71" i="1"/>
  <c r="S71" i="1" s="1"/>
  <c r="O71" i="1"/>
  <c r="Q70" i="1"/>
  <c r="P70" i="1"/>
  <c r="S70" i="1" s="1"/>
  <c r="O70" i="1"/>
  <c r="Q69" i="1"/>
  <c r="P69" i="1"/>
  <c r="S69" i="1" s="1"/>
  <c r="O69" i="1"/>
  <c r="Q68" i="1"/>
  <c r="P68" i="1"/>
  <c r="S68" i="1" s="1"/>
  <c r="O68" i="1"/>
  <c r="Q67" i="1"/>
  <c r="P67" i="1"/>
  <c r="S67" i="1" s="1"/>
  <c r="O67" i="1"/>
  <c r="Q66" i="1"/>
  <c r="P66" i="1"/>
  <c r="S66" i="1" s="1"/>
  <c r="O66" i="1"/>
  <c r="Q65" i="1"/>
  <c r="P65" i="1"/>
  <c r="S65" i="1" s="1"/>
  <c r="O65" i="1"/>
  <c r="Q64" i="1"/>
  <c r="P64" i="1"/>
  <c r="S64" i="1" s="1"/>
  <c r="O64" i="1"/>
  <c r="Q63" i="1"/>
  <c r="P63" i="1"/>
  <c r="S63" i="1" s="1"/>
  <c r="O63" i="1"/>
  <c r="Q62" i="1"/>
  <c r="P62" i="1"/>
  <c r="S62" i="1" s="1"/>
  <c r="O62" i="1"/>
  <c r="Q61" i="1"/>
  <c r="P61" i="1"/>
  <c r="S61" i="1" s="1"/>
  <c r="O61" i="1"/>
  <c r="Q60" i="1"/>
  <c r="P60" i="1"/>
  <c r="S60" i="1" s="1"/>
  <c r="O60" i="1"/>
  <c r="Q59" i="1"/>
  <c r="P59" i="1"/>
  <c r="S59" i="1" s="1"/>
  <c r="O59" i="1"/>
  <c r="Q58" i="1"/>
  <c r="P58" i="1"/>
  <c r="S58" i="1" s="1"/>
  <c r="O58" i="1"/>
  <c r="Q57" i="1"/>
  <c r="P57" i="1"/>
  <c r="S57" i="1" s="1"/>
  <c r="O57" i="1"/>
  <c r="Q56" i="1"/>
  <c r="P56" i="1"/>
  <c r="S56" i="1" s="1"/>
  <c r="O56" i="1"/>
  <c r="Q55" i="1"/>
  <c r="P55" i="1"/>
  <c r="S55" i="1" s="1"/>
  <c r="O55" i="1"/>
  <c r="Q54" i="1"/>
  <c r="P54" i="1"/>
  <c r="S54" i="1" s="1"/>
  <c r="O54" i="1"/>
  <c r="Q53" i="1"/>
  <c r="P53" i="1"/>
  <c r="S53" i="1" s="1"/>
  <c r="O53" i="1"/>
  <c r="Q52" i="1"/>
  <c r="P52" i="1"/>
  <c r="S52" i="1" s="1"/>
  <c r="O52" i="1"/>
  <c r="Q51" i="1"/>
  <c r="P51" i="1"/>
  <c r="S51" i="1" s="1"/>
  <c r="O51" i="1"/>
  <c r="Q50" i="1"/>
  <c r="P50" i="1"/>
  <c r="S50" i="1" s="1"/>
  <c r="O50" i="1"/>
  <c r="Q49" i="1"/>
  <c r="P49" i="1"/>
  <c r="S49" i="1" s="1"/>
  <c r="O49" i="1"/>
  <c r="Q48" i="1"/>
  <c r="P48" i="1"/>
  <c r="S48" i="1" s="1"/>
  <c r="O48" i="1"/>
  <c r="Q47" i="1"/>
  <c r="P47" i="1"/>
  <c r="S47" i="1" s="1"/>
  <c r="O47" i="1"/>
  <c r="Q46" i="1"/>
  <c r="P46" i="1"/>
  <c r="S46" i="1" s="1"/>
  <c r="O46" i="1"/>
  <c r="Q45" i="1"/>
  <c r="P45" i="1"/>
  <c r="S45" i="1" s="1"/>
  <c r="O45" i="1"/>
  <c r="Q44" i="1"/>
  <c r="P44" i="1"/>
  <c r="S44" i="1" s="1"/>
  <c r="O44" i="1"/>
  <c r="Q43" i="1"/>
  <c r="P43" i="1"/>
  <c r="S43" i="1" s="1"/>
  <c r="O43" i="1"/>
  <c r="Q42" i="1"/>
  <c r="P42" i="1"/>
  <c r="S42" i="1" s="1"/>
  <c r="O42" i="1"/>
  <c r="Q41" i="1"/>
  <c r="P41" i="1"/>
  <c r="S41" i="1" s="1"/>
  <c r="O41" i="1"/>
  <c r="Q40" i="1"/>
  <c r="P40" i="1"/>
  <c r="S40" i="1" s="1"/>
  <c r="O40" i="1"/>
  <c r="Q39" i="1"/>
  <c r="P39" i="1"/>
  <c r="S39" i="1" s="1"/>
  <c r="O39" i="1"/>
  <c r="Q38" i="1"/>
  <c r="P38" i="1"/>
  <c r="S38" i="1" s="1"/>
  <c r="O38" i="1"/>
  <c r="Q37" i="1"/>
  <c r="P37" i="1"/>
  <c r="S37" i="1" s="1"/>
  <c r="O37" i="1"/>
  <c r="Q36" i="1"/>
  <c r="P36" i="1"/>
  <c r="S36" i="1" s="1"/>
  <c r="O36" i="1"/>
  <c r="Q35" i="1"/>
  <c r="P35" i="1"/>
  <c r="S35" i="1" s="1"/>
  <c r="O35" i="1"/>
  <c r="Q34" i="1"/>
  <c r="P34" i="1"/>
  <c r="S34" i="1" s="1"/>
  <c r="O34" i="1"/>
  <c r="Q33" i="1"/>
  <c r="P33" i="1"/>
  <c r="S33" i="1" s="1"/>
  <c r="O33" i="1"/>
  <c r="Q32" i="1"/>
  <c r="P32" i="1"/>
  <c r="S32" i="1" s="1"/>
  <c r="O32" i="1"/>
  <c r="Q31" i="1"/>
  <c r="P31" i="1"/>
  <c r="S31" i="1" s="1"/>
  <c r="O31" i="1"/>
  <c r="Q30" i="1"/>
  <c r="P30" i="1"/>
  <c r="S30" i="1" s="1"/>
  <c r="O30" i="1"/>
  <c r="Q29" i="1"/>
  <c r="P29" i="1"/>
  <c r="S29" i="1" s="1"/>
  <c r="O29" i="1"/>
  <c r="Q28" i="1"/>
  <c r="P28" i="1"/>
  <c r="S28" i="1" s="1"/>
  <c r="O28" i="1"/>
  <c r="Q27" i="1"/>
  <c r="P27" i="1"/>
  <c r="S27" i="1" s="1"/>
  <c r="O27" i="1"/>
  <c r="Q26" i="1"/>
  <c r="P26" i="1"/>
  <c r="S26" i="1" s="1"/>
  <c r="O26" i="1"/>
  <c r="Q25" i="1"/>
  <c r="P25" i="1"/>
  <c r="S25" i="1" s="1"/>
  <c r="O25" i="1"/>
  <c r="Q24" i="1"/>
  <c r="P24" i="1"/>
  <c r="S24" i="1" s="1"/>
  <c r="O24" i="1"/>
  <c r="Q23" i="1"/>
  <c r="P23" i="1"/>
  <c r="S23" i="1" s="1"/>
  <c r="O23" i="1"/>
  <c r="Q22" i="1"/>
  <c r="P22" i="1"/>
  <c r="S22" i="1" s="1"/>
  <c r="O22" i="1"/>
  <c r="Q21" i="1"/>
  <c r="P21" i="1"/>
  <c r="S21" i="1" s="1"/>
  <c r="O21" i="1"/>
  <c r="Q20" i="1"/>
  <c r="P20" i="1"/>
  <c r="S20" i="1" s="1"/>
  <c r="O20" i="1"/>
  <c r="Q19" i="1"/>
  <c r="P19" i="1"/>
  <c r="S19" i="1" s="1"/>
  <c r="O19" i="1"/>
  <c r="Q18" i="1"/>
  <c r="P18" i="1"/>
  <c r="S18" i="1" s="1"/>
  <c r="O18" i="1"/>
  <c r="Q17" i="1"/>
  <c r="P17" i="1"/>
  <c r="S17" i="1" s="1"/>
  <c r="O17" i="1"/>
  <c r="Q16" i="1"/>
  <c r="P16" i="1"/>
  <c r="S16" i="1" s="1"/>
  <c r="O16" i="1"/>
  <c r="Q15" i="1"/>
  <c r="P15" i="1"/>
  <c r="S15" i="1" s="1"/>
  <c r="O15" i="1"/>
  <c r="Q14" i="1"/>
  <c r="P14" i="1"/>
  <c r="S14" i="1" s="1"/>
  <c r="O14" i="1"/>
  <c r="Q13" i="1"/>
  <c r="P13" i="1"/>
  <c r="S13" i="1" s="1"/>
  <c r="O13" i="1"/>
  <c r="Q12" i="1"/>
  <c r="P12" i="1"/>
  <c r="S12" i="1" s="1"/>
  <c r="O12" i="1"/>
  <c r="Q11" i="1"/>
  <c r="P11" i="1"/>
  <c r="S11" i="1" s="1"/>
  <c r="O11" i="1"/>
  <c r="Q10" i="1"/>
  <c r="P10" i="1"/>
  <c r="S10" i="1" s="1"/>
  <c r="O10" i="1"/>
  <c r="Q9" i="1"/>
  <c r="P9" i="1"/>
  <c r="S9" i="1" s="1"/>
  <c r="O9" i="1"/>
  <c r="Q8" i="1"/>
  <c r="P8" i="1"/>
  <c r="S8" i="1" s="1"/>
  <c r="O8" i="1"/>
  <c r="Q7" i="1"/>
  <c r="P7" i="1"/>
  <c r="S7" i="1" s="1"/>
  <c r="O7" i="1"/>
  <c r="Q6" i="1"/>
  <c r="P6" i="1"/>
  <c r="S6" i="1" s="1"/>
  <c r="O6" i="1"/>
  <c r="Q5" i="1"/>
  <c r="P5" i="1"/>
  <c r="S5" i="1" s="1"/>
  <c r="O5" i="1"/>
  <c r="Q4" i="1"/>
  <c r="P4" i="1"/>
  <c r="S4" i="1" s="1"/>
  <c r="O4" i="1"/>
  <c r="Q3" i="1"/>
  <c r="P3" i="1"/>
  <c r="S3" i="1" s="1"/>
  <c r="Q2" i="1"/>
  <c r="P2" i="1"/>
  <c r="S2" i="1" s="1"/>
  <c r="O2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C4" i="19"/>
  <c r="D4" i="19"/>
  <c r="J4" i="19" s="1"/>
  <c r="I4" i="19"/>
  <c r="C5" i="19"/>
  <c r="D5" i="19"/>
  <c r="J5" i="19" s="1"/>
  <c r="I5" i="19"/>
  <c r="C6" i="19"/>
  <c r="D6" i="19"/>
  <c r="J6" i="19" s="1"/>
  <c r="I6" i="19"/>
  <c r="C7" i="19"/>
  <c r="D7" i="19"/>
  <c r="J7" i="19" s="1"/>
  <c r="I7" i="19"/>
  <c r="C8" i="19"/>
  <c r="D8" i="19"/>
  <c r="J8" i="19" s="1"/>
  <c r="I8" i="19"/>
  <c r="C9" i="19"/>
  <c r="D9" i="19"/>
  <c r="J9" i="19" s="1"/>
  <c r="I9" i="19"/>
  <c r="C10" i="19"/>
  <c r="D10" i="19"/>
  <c r="J10" i="19" s="1"/>
  <c r="I10" i="19"/>
  <c r="C11" i="19"/>
  <c r="D11" i="19"/>
  <c r="J11" i="19" s="1"/>
  <c r="I11" i="19"/>
  <c r="C12" i="19"/>
  <c r="D12" i="19"/>
  <c r="J12" i="19" s="1"/>
  <c r="I12" i="19"/>
  <c r="C13" i="19"/>
  <c r="D13" i="19"/>
  <c r="J13" i="19" s="1"/>
  <c r="I13" i="19"/>
  <c r="C14" i="19"/>
  <c r="D14" i="19"/>
  <c r="J14" i="19" s="1"/>
  <c r="I14" i="19"/>
  <c r="C15" i="19"/>
  <c r="D15" i="19"/>
  <c r="J15" i="19" s="1"/>
  <c r="I15" i="19"/>
  <c r="C16" i="19"/>
  <c r="D16" i="19"/>
  <c r="J16" i="19" s="1"/>
  <c r="I16" i="19"/>
  <c r="C17" i="19"/>
  <c r="D17" i="19"/>
  <c r="J17" i="19" s="1"/>
  <c r="I17" i="19"/>
  <c r="C18" i="19"/>
  <c r="D18" i="19"/>
  <c r="J18" i="19" s="1"/>
  <c r="I18" i="19"/>
  <c r="C19" i="19"/>
  <c r="D19" i="19"/>
  <c r="J19" i="19" s="1"/>
  <c r="I19" i="19"/>
  <c r="C20" i="19"/>
  <c r="D20" i="19"/>
  <c r="J20" i="19" s="1"/>
  <c r="I20" i="19"/>
  <c r="C21" i="19"/>
  <c r="D21" i="19"/>
  <c r="J21" i="19" s="1"/>
  <c r="I21" i="19"/>
  <c r="C22" i="19"/>
  <c r="D22" i="19"/>
  <c r="J22" i="19" s="1"/>
  <c r="I22" i="19"/>
  <c r="C23" i="19"/>
  <c r="D23" i="19"/>
  <c r="J23" i="19" s="1"/>
  <c r="I23" i="19"/>
  <c r="C24" i="19"/>
  <c r="D24" i="19"/>
  <c r="J24" i="19" s="1"/>
  <c r="I24" i="19"/>
  <c r="C25" i="19"/>
  <c r="D25" i="19"/>
  <c r="J25" i="19" s="1"/>
  <c r="I25" i="19"/>
  <c r="C26" i="19"/>
  <c r="D26" i="19"/>
  <c r="J26" i="19" s="1"/>
  <c r="I26" i="19"/>
  <c r="C27" i="19"/>
  <c r="D27" i="19"/>
  <c r="J27" i="19" s="1"/>
  <c r="I27" i="19"/>
  <c r="C28" i="19"/>
  <c r="D28" i="19"/>
  <c r="J28" i="19" s="1"/>
  <c r="I28" i="19"/>
  <c r="C29" i="19"/>
  <c r="D29" i="19"/>
  <c r="J29" i="19" s="1"/>
  <c r="I29" i="19"/>
  <c r="C30" i="19"/>
  <c r="D30" i="19"/>
  <c r="J30" i="19" s="1"/>
  <c r="I30" i="19"/>
  <c r="C31" i="19"/>
  <c r="D31" i="19"/>
  <c r="J31" i="19" s="1"/>
  <c r="I31" i="19"/>
  <c r="C32" i="19"/>
  <c r="D32" i="19"/>
  <c r="J32" i="19" s="1"/>
  <c r="I32" i="19"/>
  <c r="C33" i="19"/>
  <c r="D33" i="19"/>
  <c r="J33" i="19" s="1"/>
  <c r="I33" i="19"/>
  <c r="D3" i="19"/>
  <c r="J3" i="19" s="1"/>
  <c r="C3" i="19"/>
  <c r="I3" i="19" s="1"/>
  <c r="C4" i="18"/>
  <c r="D4" i="18"/>
  <c r="J4" i="18" s="1"/>
  <c r="I4" i="18"/>
  <c r="C5" i="18"/>
  <c r="D5" i="18"/>
  <c r="J5" i="18" s="1"/>
  <c r="I5" i="18"/>
  <c r="C6" i="18"/>
  <c r="D6" i="18"/>
  <c r="J6" i="18" s="1"/>
  <c r="I6" i="18"/>
  <c r="C7" i="18"/>
  <c r="D7" i="18"/>
  <c r="J7" i="18" s="1"/>
  <c r="I7" i="18"/>
  <c r="C8" i="18"/>
  <c r="D8" i="18"/>
  <c r="J8" i="18" s="1"/>
  <c r="I8" i="18"/>
  <c r="C9" i="18"/>
  <c r="D9" i="18"/>
  <c r="J9" i="18" s="1"/>
  <c r="I9" i="18"/>
  <c r="C10" i="18"/>
  <c r="D10" i="18"/>
  <c r="J10" i="18" s="1"/>
  <c r="I10" i="18"/>
  <c r="C11" i="18"/>
  <c r="D11" i="18"/>
  <c r="J11" i="18" s="1"/>
  <c r="I11" i="18"/>
  <c r="C12" i="18"/>
  <c r="D12" i="18"/>
  <c r="J12" i="18" s="1"/>
  <c r="I12" i="18"/>
  <c r="C13" i="18"/>
  <c r="D13" i="18"/>
  <c r="J13" i="18" s="1"/>
  <c r="I13" i="18"/>
  <c r="C14" i="18"/>
  <c r="D14" i="18"/>
  <c r="J14" i="18" s="1"/>
  <c r="I14" i="18"/>
  <c r="C15" i="18"/>
  <c r="D15" i="18"/>
  <c r="J15" i="18" s="1"/>
  <c r="I15" i="18"/>
  <c r="C16" i="18"/>
  <c r="D16" i="18"/>
  <c r="J16" i="18" s="1"/>
  <c r="I16" i="18"/>
  <c r="C17" i="18"/>
  <c r="D17" i="18"/>
  <c r="J17" i="18" s="1"/>
  <c r="I17" i="18"/>
  <c r="C18" i="18"/>
  <c r="D18" i="18"/>
  <c r="J18" i="18" s="1"/>
  <c r="I18" i="18"/>
  <c r="C19" i="18"/>
  <c r="D19" i="18"/>
  <c r="J19" i="18" s="1"/>
  <c r="I19" i="18"/>
  <c r="C20" i="18"/>
  <c r="D20" i="18"/>
  <c r="J20" i="18" s="1"/>
  <c r="I20" i="18"/>
  <c r="C21" i="18"/>
  <c r="D21" i="18"/>
  <c r="J21" i="18" s="1"/>
  <c r="I21" i="18"/>
  <c r="C22" i="18"/>
  <c r="D22" i="18"/>
  <c r="J22" i="18" s="1"/>
  <c r="I22" i="18"/>
  <c r="C23" i="18"/>
  <c r="D23" i="18"/>
  <c r="J23" i="18" s="1"/>
  <c r="I23" i="18"/>
  <c r="C24" i="18"/>
  <c r="D24" i="18"/>
  <c r="J24" i="18" s="1"/>
  <c r="I24" i="18"/>
  <c r="C25" i="18"/>
  <c r="D25" i="18"/>
  <c r="J25" i="18" s="1"/>
  <c r="I25" i="18"/>
  <c r="C26" i="18"/>
  <c r="D26" i="18"/>
  <c r="J26" i="18" s="1"/>
  <c r="I26" i="18"/>
  <c r="C27" i="18"/>
  <c r="D27" i="18"/>
  <c r="J27" i="18" s="1"/>
  <c r="I27" i="18"/>
  <c r="C28" i="18"/>
  <c r="D28" i="18"/>
  <c r="J28" i="18" s="1"/>
  <c r="I28" i="18"/>
  <c r="C29" i="18"/>
  <c r="D29" i="18"/>
  <c r="J29" i="18" s="1"/>
  <c r="I29" i="18"/>
  <c r="C30" i="18"/>
  <c r="D30" i="18"/>
  <c r="J30" i="18" s="1"/>
  <c r="I30" i="18"/>
  <c r="C31" i="18"/>
  <c r="D31" i="18"/>
  <c r="J31" i="18" s="1"/>
  <c r="I31" i="18"/>
  <c r="C32" i="18"/>
  <c r="D32" i="18"/>
  <c r="J32" i="18" s="1"/>
  <c r="I32" i="18"/>
  <c r="C33" i="18"/>
  <c r="D33" i="18"/>
  <c r="J33" i="18" s="1"/>
  <c r="I33" i="18"/>
  <c r="J3" i="18"/>
  <c r="D3" i="18"/>
  <c r="C3" i="18"/>
  <c r="I3" i="18" s="1"/>
  <c r="G12" i="17"/>
  <c r="M12" i="17" s="1"/>
  <c r="G17" i="17"/>
  <c r="M17" i="17" s="1"/>
  <c r="G24" i="17"/>
  <c r="M24" i="17" s="1"/>
  <c r="G27" i="17"/>
  <c r="G30" i="17"/>
  <c r="M30" i="17" s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J33" i="17" s="1"/>
  <c r="D3" i="17"/>
  <c r="C4" i="17"/>
  <c r="C5" i="17"/>
  <c r="C6" i="17"/>
  <c r="C7" i="17"/>
  <c r="I7" i="17" s="1"/>
  <c r="C8" i="17"/>
  <c r="C9" i="17"/>
  <c r="C10" i="17"/>
  <c r="C11" i="17"/>
  <c r="I11" i="17" s="1"/>
  <c r="C12" i="17"/>
  <c r="C13" i="17"/>
  <c r="C14" i="17"/>
  <c r="C15" i="17"/>
  <c r="I15" i="17" s="1"/>
  <c r="C16" i="17"/>
  <c r="C17" i="17"/>
  <c r="C18" i="17"/>
  <c r="C19" i="17"/>
  <c r="I19" i="17" s="1"/>
  <c r="C20" i="17"/>
  <c r="C21" i="17"/>
  <c r="C22" i="17"/>
  <c r="C23" i="17"/>
  <c r="I23" i="17" s="1"/>
  <c r="C24" i="17"/>
  <c r="C25" i="17"/>
  <c r="C26" i="17"/>
  <c r="C27" i="17"/>
  <c r="I27" i="17" s="1"/>
  <c r="C28" i="17"/>
  <c r="C29" i="17"/>
  <c r="C30" i="17"/>
  <c r="C31" i="17"/>
  <c r="I31" i="17" s="1"/>
  <c r="C32" i="17"/>
  <c r="C33" i="17"/>
  <c r="C3" i="17"/>
  <c r="I3" i="17" s="1"/>
  <c r="I33" i="17"/>
  <c r="I32" i="17"/>
  <c r="J31" i="17"/>
  <c r="J30" i="17"/>
  <c r="I30" i="17"/>
  <c r="J29" i="17"/>
  <c r="I29" i="17"/>
  <c r="I28" i="17"/>
  <c r="J27" i="17"/>
  <c r="J26" i="17"/>
  <c r="I26" i="17"/>
  <c r="J25" i="17"/>
  <c r="I25" i="17"/>
  <c r="I24" i="17"/>
  <c r="J23" i="17"/>
  <c r="J22" i="17"/>
  <c r="I22" i="17"/>
  <c r="J21" i="17"/>
  <c r="I21" i="17"/>
  <c r="I20" i="17"/>
  <c r="J19" i="17"/>
  <c r="J18" i="17"/>
  <c r="I18" i="17"/>
  <c r="J17" i="17"/>
  <c r="I17" i="17"/>
  <c r="I16" i="17"/>
  <c r="J15" i="17"/>
  <c r="J14" i="17"/>
  <c r="I14" i="17"/>
  <c r="J13" i="17"/>
  <c r="I13" i="17"/>
  <c r="I12" i="17"/>
  <c r="J11" i="17"/>
  <c r="J10" i="17"/>
  <c r="I10" i="17"/>
  <c r="J9" i="17"/>
  <c r="I9" i="17"/>
  <c r="I8" i="17"/>
  <c r="J7" i="17"/>
  <c r="J6" i="17"/>
  <c r="I6" i="17"/>
  <c r="J5" i="17"/>
  <c r="I5" i="17"/>
  <c r="I4" i="17"/>
  <c r="D33" i="16"/>
  <c r="J33" i="16" s="1"/>
  <c r="C33" i="16"/>
  <c r="I33" i="16" s="1"/>
  <c r="D32" i="16"/>
  <c r="J32" i="16" s="1"/>
  <c r="C32" i="16"/>
  <c r="I32" i="16" s="1"/>
  <c r="D31" i="16"/>
  <c r="J31" i="16" s="1"/>
  <c r="C31" i="16"/>
  <c r="I31" i="16" s="1"/>
  <c r="D30" i="16"/>
  <c r="J30" i="16" s="1"/>
  <c r="C30" i="16"/>
  <c r="I30" i="16" s="1"/>
  <c r="D29" i="16"/>
  <c r="C29" i="16"/>
  <c r="I29" i="16" s="1"/>
  <c r="D28" i="16"/>
  <c r="J28" i="16" s="1"/>
  <c r="C28" i="16"/>
  <c r="I28" i="16" s="1"/>
  <c r="D27" i="16"/>
  <c r="J27" i="16" s="1"/>
  <c r="C27" i="16"/>
  <c r="I27" i="16" s="1"/>
  <c r="D26" i="16"/>
  <c r="J26" i="16" s="1"/>
  <c r="C26" i="16"/>
  <c r="I26" i="16" s="1"/>
  <c r="D25" i="16"/>
  <c r="J25" i="16" s="1"/>
  <c r="C25" i="16"/>
  <c r="I25" i="16" s="1"/>
  <c r="D24" i="16"/>
  <c r="J24" i="16" s="1"/>
  <c r="C24" i="16"/>
  <c r="I24" i="16" s="1"/>
  <c r="D23" i="16"/>
  <c r="C23" i="16"/>
  <c r="I23" i="16" s="1"/>
  <c r="D22" i="16"/>
  <c r="J22" i="16" s="1"/>
  <c r="C22" i="16"/>
  <c r="I22" i="16" s="1"/>
  <c r="D21" i="16"/>
  <c r="J21" i="16" s="1"/>
  <c r="C21" i="16"/>
  <c r="I21" i="16" s="1"/>
  <c r="D20" i="16"/>
  <c r="J20" i="16" s="1"/>
  <c r="C20" i="16"/>
  <c r="I20" i="16" s="1"/>
  <c r="D19" i="16"/>
  <c r="C19" i="16"/>
  <c r="I19" i="16" s="1"/>
  <c r="D18" i="16"/>
  <c r="J18" i="16" s="1"/>
  <c r="C18" i="16"/>
  <c r="I18" i="16" s="1"/>
  <c r="D17" i="16"/>
  <c r="J17" i="16" s="1"/>
  <c r="C17" i="16"/>
  <c r="I17" i="16" s="1"/>
  <c r="D16" i="16"/>
  <c r="J16" i="16" s="1"/>
  <c r="C16" i="16"/>
  <c r="I16" i="16" s="1"/>
  <c r="D15" i="16"/>
  <c r="C15" i="16"/>
  <c r="I15" i="16" s="1"/>
  <c r="D14" i="16"/>
  <c r="J14" i="16" s="1"/>
  <c r="C14" i="16"/>
  <c r="I14" i="16" s="1"/>
  <c r="D13" i="16"/>
  <c r="J13" i="16" s="1"/>
  <c r="C13" i="16"/>
  <c r="I13" i="16" s="1"/>
  <c r="D12" i="16"/>
  <c r="C12" i="16"/>
  <c r="I12" i="16" s="1"/>
  <c r="D11" i="16"/>
  <c r="C11" i="16"/>
  <c r="I11" i="16" s="1"/>
  <c r="D10" i="16"/>
  <c r="J10" i="16" s="1"/>
  <c r="C10" i="16"/>
  <c r="I10" i="16" s="1"/>
  <c r="D9" i="16"/>
  <c r="J9" i="16" s="1"/>
  <c r="C9" i="16"/>
  <c r="I9" i="16" s="1"/>
  <c r="D8" i="16"/>
  <c r="C8" i="16"/>
  <c r="I8" i="16" s="1"/>
  <c r="D7" i="16"/>
  <c r="C7" i="16"/>
  <c r="I7" i="16" s="1"/>
  <c r="D6" i="16"/>
  <c r="J6" i="16" s="1"/>
  <c r="C6" i="16"/>
  <c r="I6" i="16" s="1"/>
  <c r="D5" i="16"/>
  <c r="C5" i="16"/>
  <c r="I5" i="16" s="1"/>
  <c r="D4" i="16"/>
  <c r="J4" i="16" s="1"/>
  <c r="C4" i="16"/>
  <c r="I4" i="16" s="1"/>
  <c r="D3" i="16"/>
  <c r="J3" i="16" s="1"/>
  <c r="C3" i="16"/>
  <c r="I3" i="16" s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" i="9"/>
  <c r="C4" i="9"/>
  <c r="C5" i="9"/>
  <c r="C6" i="9"/>
  <c r="I6" i="9" s="1"/>
  <c r="C7" i="9"/>
  <c r="I7" i="9" s="1"/>
  <c r="C8" i="9"/>
  <c r="C9" i="9"/>
  <c r="C10" i="9"/>
  <c r="C11" i="9"/>
  <c r="I11" i="9" s="1"/>
  <c r="C12" i="9"/>
  <c r="C13" i="9"/>
  <c r="C14" i="9"/>
  <c r="I14" i="9" s="1"/>
  <c r="C15" i="9"/>
  <c r="I15" i="9" s="1"/>
  <c r="C16" i="9"/>
  <c r="C17" i="9"/>
  <c r="C18" i="9"/>
  <c r="C19" i="9"/>
  <c r="I19" i="9" s="1"/>
  <c r="C20" i="9"/>
  <c r="C21" i="9"/>
  <c r="C22" i="9"/>
  <c r="I22" i="9" s="1"/>
  <c r="C23" i="9"/>
  <c r="I23" i="9" s="1"/>
  <c r="C24" i="9"/>
  <c r="C25" i="9"/>
  <c r="C26" i="9"/>
  <c r="I26" i="9" s="1"/>
  <c r="C27" i="9"/>
  <c r="C28" i="9"/>
  <c r="C29" i="9"/>
  <c r="C30" i="9"/>
  <c r="C31" i="9"/>
  <c r="I31" i="9" s="1"/>
  <c r="C32" i="9"/>
  <c r="C33" i="9"/>
  <c r="C3" i="9"/>
  <c r="I3" i="9" s="1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2" i="14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2" i="4"/>
  <c r="G4" i="13" l="1"/>
  <c r="H4" i="16" s="1"/>
  <c r="H33" i="13"/>
  <c r="H33" i="18" s="1"/>
  <c r="K30" i="13"/>
  <c r="H30" i="17" s="1"/>
  <c r="J27" i="13"/>
  <c r="H27" i="9" s="1"/>
  <c r="H25" i="13"/>
  <c r="H25" i="18" s="1"/>
  <c r="G22" i="13"/>
  <c r="H22" i="16" s="1"/>
  <c r="J19" i="13"/>
  <c r="H19" i="9" s="1"/>
  <c r="H17" i="13"/>
  <c r="H17" i="18" s="1"/>
  <c r="K14" i="13"/>
  <c r="H14" i="17" s="1"/>
  <c r="I12" i="13"/>
  <c r="H12" i="19" s="1"/>
  <c r="G10" i="13"/>
  <c r="H10" i="16" s="1"/>
  <c r="K3" i="13"/>
  <c r="H3" i="17" s="1"/>
  <c r="K33" i="13"/>
  <c r="H33" i="17" s="1"/>
  <c r="G33" i="13"/>
  <c r="H33" i="16" s="1"/>
  <c r="H32" i="13"/>
  <c r="H32" i="18" s="1"/>
  <c r="I31" i="13"/>
  <c r="H31" i="19" s="1"/>
  <c r="J30" i="13"/>
  <c r="H30" i="9" s="1"/>
  <c r="K29" i="13"/>
  <c r="H29" i="17" s="1"/>
  <c r="G29" i="13"/>
  <c r="H29" i="16" s="1"/>
  <c r="H28" i="13"/>
  <c r="H28" i="18" s="1"/>
  <c r="I27" i="13"/>
  <c r="H27" i="19" s="1"/>
  <c r="J26" i="13"/>
  <c r="H26" i="9" s="1"/>
  <c r="K25" i="13"/>
  <c r="H25" i="17" s="1"/>
  <c r="G25" i="13"/>
  <c r="H25" i="16" s="1"/>
  <c r="H24" i="13"/>
  <c r="H24" i="18" s="1"/>
  <c r="I23" i="13"/>
  <c r="H23" i="19" s="1"/>
  <c r="J22" i="13"/>
  <c r="H22" i="9" s="1"/>
  <c r="K21" i="13"/>
  <c r="H21" i="17" s="1"/>
  <c r="G21" i="13"/>
  <c r="H21" i="16" s="1"/>
  <c r="H20" i="13"/>
  <c r="H20" i="18" s="1"/>
  <c r="I19" i="13"/>
  <c r="H19" i="19" s="1"/>
  <c r="J18" i="13"/>
  <c r="H18" i="9" s="1"/>
  <c r="K17" i="13"/>
  <c r="H17" i="17" s="1"/>
  <c r="G17" i="13"/>
  <c r="H17" i="16" s="1"/>
  <c r="H16" i="13"/>
  <c r="H16" i="18" s="1"/>
  <c r="I15" i="13"/>
  <c r="H15" i="19" s="1"/>
  <c r="J14" i="13"/>
  <c r="H14" i="9" s="1"/>
  <c r="K13" i="13"/>
  <c r="H13" i="17" s="1"/>
  <c r="G13" i="13"/>
  <c r="H13" i="16" s="1"/>
  <c r="H12" i="13"/>
  <c r="H12" i="18" s="1"/>
  <c r="I11" i="13"/>
  <c r="H11" i="19" s="1"/>
  <c r="J10" i="13"/>
  <c r="H10" i="9" s="1"/>
  <c r="K9" i="13"/>
  <c r="H9" i="17" s="1"/>
  <c r="G8" i="13"/>
  <c r="H8" i="16" s="1"/>
  <c r="K4" i="13"/>
  <c r="H4" i="17" s="1"/>
  <c r="H3" i="13"/>
  <c r="H3" i="18" s="1"/>
  <c r="J31" i="13"/>
  <c r="H31" i="9" s="1"/>
  <c r="H29" i="13"/>
  <c r="H29" i="18" s="1"/>
  <c r="K26" i="13"/>
  <c r="H26" i="17" s="1"/>
  <c r="I24" i="13"/>
  <c r="H24" i="19" s="1"/>
  <c r="K22" i="13"/>
  <c r="H22" i="17" s="1"/>
  <c r="I20" i="13"/>
  <c r="H20" i="19" s="1"/>
  <c r="K18" i="13"/>
  <c r="H18" i="17" s="1"/>
  <c r="J15" i="13"/>
  <c r="H15" i="9" s="1"/>
  <c r="H13" i="13"/>
  <c r="H13" i="18" s="1"/>
  <c r="K10" i="13"/>
  <c r="H10" i="17" s="1"/>
  <c r="K8" i="13"/>
  <c r="H8" i="17" s="1"/>
  <c r="J3" i="13"/>
  <c r="H3" i="9" s="1"/>
  <c r="J33" i="13"/>
  <c r="H33" i="9" s="1"/>
  <c r="K32" i="13"/>
  <c r="H32" i="17" s="1"/>
  <c r="G32" i="13"/>
  <c r="H32" i="16" s="1"/>
  <c r="H31" i="13"/>
  <c r="H31" i="18" s="1"/>
  <c r="I30" i="13"/>
  <c r="H30" i="19" s="1"/>
  <c r="J29" i="13"/>
  <c r="H29" i="9" s="1"/>
  <c r="K28" i="13"/>
  <c r="H28" i="17" s="1"/>
  <c r="G28" i="13"/>
  <c r="H28" i="16" s="1"/>
  <c r="H27" i="13"/>
  <c r="H27" i="18" s="1"/>
  <c r="I26" i="13"/>
  <c r="H26" i="19" s="1"/>
  <c r="J25" i="13"/>
  <c r="H25" i="9" s="1"/>
  <c r="K24" i="13"/>
  <c r="H24" i="17" s="1"/>
  <c r="G24" i="13"/>
  <c r="H24" i="16" s="1"/>
  <c r="H23" i="13"/>
  <c r="H23" i="18" s="1"/>
  <c r="I22" i="13"/>
  <c r="H22" i="19" s="1"/>
  <c r="J21" i="13"/>
  <c r="H21" i="9" s="1"/>
  <c r="K20" i="13"/>
  <c r="H20" i="17" s="1"/>
  <c r="G20" i="13"/>
  <c r="H20" i="16" s="1"/>
  <c r="H19" i="13"/>
  <c r="H19" i="18" s="1"/>
  <c r="I18" i="13"/>
  <c r="H18" i="19" s="1"/>
  <c r="J17" i="13"/>
  <c r="H17" i="9" s="1"/>
  <c r="K16" i="13"/>
  <c r="H16" i="17" s="1"/>
  <c r="G16" i="13"/>
  <c r="H16" i="16" s="1"/>
  <c r="H15" i="13"/>
  <c r="H15" i="18" s="1"/>
  <c r="I14" i="13"/>
  <c r="H14" i="19" s="1"/>
  <c r="J13" i="13"/>
  <c r="H13" i="9" s="1"/>
  <c r="K12" i="13"/>
  <c r="H12" i="17" s="1"/>
  <c r="G12" i="13"/>
  <c r="H12" i="16" s="1"/>
  <c r="H11" i="13"/>
  <c r="H11" i="18" s="1"/>
  <c r="I10" i="13"/>
  <c r="H10" i="19" s="1"/>
  <c r="J9" i="13"/>
  <c r="H9" i="9" s="1"/>
  <c r="H7" i="13"/>
  <c r="H7" i="18" s="1"/>
  <c r="H3" i="2"/>
  <c r="K3" i="18" s="1"/>
  <c r="H4" i="13"/>
  <c r="H4" i="18" s="1"/>
  <c r="G5" i="13"/>
  <c r="H5" i="16" s="1"/>
  <c r="K5" i="13"/>
  <c r="H5" i="17" s="1"/>
  <c r="J6" i="13"/>
  <c r="H6" i="9" s="1"/>
  <c r="I7" i="13"/>
  <c r="H7" i="19" s="1"/>
  <c r="H8" i="13"/>
  <c r="H8" i="18" s="1"/>
  <c r="I4" i="13"/>
  <c r="H4" i="19" s="1"/>
  <c r="H5" i="13"/>
  <c r="H5" i="18" s="1"/>
  <c r="G6" i="13"/>
  <c r="H6" i="16" s="1"/>
  <c r="K6" i="13"/>
  <c r="H6" i="17" s="1"/>
  <c r="J7" i="13"/>
  <c r="H7" i="9" s="1"/>
  <c r="I8" i="13"/>
  <c r="H8" i="19" s="1"/>
  <c r="H9" i="13"/>
  <c r="H9" i="18" s="1"/>
  <c r="J4" i="13"/>
  <c r="H4" i="9" s="1"/>
  <c r="I5" i="13"/>
  <c r="H5" i="19" s="1"/>
  <c r="H6" i="13"/>
  <c r="H6" i="18" s="1"/>
  <c r="G7" i="13"/>
  <c r="H7" i="16" s="1"/>
  <c r="K7" i="13"/>
  <c r="H7" i="17" s="1"/>
  <c r="J8" i="13"/>
  <c r="H8" i="9" s="1"/>
  <c r="I9" i="13"/>
  <c r="H9" i="19" s="1"/>
  <c r="G3" i="13"/>
  <c r="H3" i="16" s="1"/>
  <c r="I32" i="13"/>
  <c r="H32" i="19" s="1"/>
  <c r="G30" i="13"/>
  <c r="H30" i="16" s="1"/>
  <c r="I28" i="13"/>
  <c r="H28" i="19" s="1"/>
  <c r="G26" i="13"/>
  <c r="H26" i="16" s="1"/>
  <c r="J23" i="13"/>
  <c r="H23" i="9" s="1"/>
  <c r="H21" i="13"/>
  <c r="H21" i="18" s="1"/>
  <c r="G18" i="13"/>
  <c r="H18" i="16" s="1"/>
  <c r="I16" i="13"/>
  <c r="H16" i="19" s="1"/>
  <c r="G14" i="13"/>
  <c r="H14" i="16" s="1"/>
  <c r="J11" i="13"/>
  <c r="H11" i="9" s="1"/>
  <c r="J5" i="13"/>
  <c r="H5" i="9" s="1"/>
  <c r="I3" i="13"/>
  <c r="H3" i="19" s="1"/>
  <c r="I33" i="13"/>
  <c r="H33" i="19" s="1"/>
  <c r="J32" i="13"/>
  <c r="H32" i="9" s="1"/>
  <c r="K31" i="13"/>
  <c r="H31" i="17" s="1"/>
  <c r="G31" i="13"/>
  <c r="H31" i="16" s="1"/>
  <c r="H30" i="13"/>
  <c r="H30" i="18" s="1"/>
  <c r="I29" i="13"/>
  <c r="H29" i="19" s="1"/>
  <c r="J28" i="13"/>
  <c r="H28" i="9" s="1"/>
  <c r="K27" i="13"/>
  <c r="H27" i="17" s="1"/>
  <c r="G27" i="13"/>
  <c r="H27" i="16" s="1"/>
  <c r="H26" i="13"/>
  <c r="H26" i="18" s="1"/>
  <c r="I25" i="13"/>
  <c r="H25" i="19" s="1"/>
  <c r="J24" i="13"/>
  <c r="H24" i="9" s="1"/>
  <c r="K23" i="13"/>
  <c r="H23" i="17" s="1"/>
  <c r="G23" i="13"/>
  <c r="H23" i="16" s="1"/>
  <c r="H22" i="13"/>
  <c r="H22" i="18" s="1"/>
  <c r="I21" i="13"/>
  <c r="H21" i="19" s="1"/>
  <c r="J20" i="13"/>
  <c r="H20" i="9" s="1"/>
  <c r="K19" i="13"/>
  <c r="H19" i="17" s="1"/>
  <c r="G19" i="13"/>
  <c r="H19" i="16" s="1"/>
  <c r="H18" i="13"/>
  <c r="H18" i="18" s="1"/>
  <c r="I17" i="13"/>
  <c r="H17" i="19" s="1"/>
  <c r="J16" i="13"/>
  <c r="H16" i="9" s="1"/>
  <c r="K15" i="13"/>
  <c r="H15" i="17" s="1"/>
  <c r="G15" i="13"/>
  <c r="H15" i="16" s="1"/>
  <c r="H14" i="13"/>
  <c r="H14" i="18" s="1"/>
  <c r="I13" i="13"/>
  <c r="H13" i="19" s="1"/>
  <c r="J12" i="13"/>
  <c r="H12" i="9" s="1"/>
  <c r="K11" i="13"/>
  <c r="H11" i="17" s="1"/>
  <c r="G11" i="13"/>
  <c r="H11" i="16" s="1"/>
  <c r="H10" i="13"/>
  <c r="H10" i="18" s="1"/>
  <c r="G9" i="13"/>
  <c r="H9" i="16" s="1"/>
  <c r="I6" i="13"/>
  <c r="H6" i="19" s="1"/>
  <c r="J3" i="17"/>
  <c r="M27" i="17"/>
  <c r="J4" i="17"/>
  <c r="J8" i="17"/>
  <c r="J12" i="17"/>
  <c r="J16" i="17"/>
  <c r="J20" i="17"/>
  <c r="J24" i="17"/>
  <c r="J28" i="17"/>
  <c r="J32" i="17"/>
  <c r="J12" i="16"/>
  <c r="J8" i="16"/>
  <c r="J5" i="16"/>
  <c r="J7" i="16"/>
  <c r="J11" i="16"/>
  <c r="J15" i="16"/>
  <c r="J19" i="16"/>
  <c r="J23" i="16"/>
  <c r="J29" i="16"/>
  <c r="I32" i="9"/>
  <c r="I24" i="9"/>
  <c r="I16" i="9"/>
  <c r="I8" i="9"/>
  <c r="I28" i="9"/>
  <c r="I20" i="9"/>
  <c r="I12" i="9"/>
  <c r="I4" i="9"/>
  <c r="I27" i="9"/>
  <c r="I30" i="9"/>
  <c r="I18" i="9"/>
  <c r="I10" i="9"/>
  <c r="I33" i="9"/>
  <c r="I29" i="9"/>
  <c r="I25" i="9"/>
  <c r="I21" i="9"/>
  <c r="I17" i="9"/>
  <c r="I13" i="9"/>
  <c r="I9" i="9"/>
  <c r="I5" i="9"/>
  <c r="K3" i="2"/>
  <c r="K3" i="17" s="1"/>
  <c r="G27" i="2"/>
  <c r="K27" i="16" s="1"/>
  <c r="G19" i="2"/>
  <c r="K19" i="16" s="1"/>
  <c r="G11" i="2"/>
  <c r="K11" i="16" s="1"/>
  <c r="K33" i="2"/>
  <c r="K33" i="17" s="1"/>
  <c r="K31" i="2"/>
  <c r="K31" i="17" s="1"/>
  <c r="K29" i="2"/>
  <c r="K29" i="17" s="1"/>
  <c r="K27" i="2"/>
  <c r="K27" i="17" s="1"/>
  <c r="K25" i="2"/>
  <c r="K25" i="17" s="1"/>
  <c r="K24" i="2"/>
  <c r="K24" i="17" s="1"/>
  <c r="K22" i="2"/>
  <c r="K22" i="17" s="1"/>
  <c r="K20" i="2"/>
  <c r="K20" i="17" s="1"/>
  <c r="K18" i="2"/>
  <c r="K18" i="17" s="1"/>
  <c r="K16" i="2"/>
  <c r="K16" i="17" s="1"/>
  <c r="K13" i="2"/>
  <c r="K13" i="17" s="1"/>
  <c r="K12" i="2"/>
  <c r="K12" i="17" s="1"/>
  <c r="K10" i="2"/>
  <c r="K10" i="17" s="1"/>
  <c r="K7" i="2"/>
  <c r="K7" i="17" s="1"/>
  <c r="K6" i="2"/>
  <c r="K6" i="17" s="1"/>
  <c r="K4" i="2"/>
  <c r="K4" i="17" s="1"/>
  <c r="G3" i="2"/>
  <c r="K3" i="16" s="1"/>
  <c r="G26" i="2"/>
  <c r="K26" i="16" s="1"/>
  <c r="G18" i="2"/>
  <c r="K18" i="16" s="1"/>
  <c r="G10" i="2"/>
  <c r="K10" i="16" s="1"/>
  <c r="J33" i="2"/>
  <c r="K33" i="9" s="1"/>
  <c r="J31" i="2"/>
  <c r="K31" i="9" s="1"/>
  <c r="J29" i="2"/>
  <c r="K29" i="9" s="1"/>
  <c r="J27" i="2"/>
  <c r="K27" i="9" s="1"/>
  <c r="J25" i="2"/>
  <c r="K25" i="9" s="1"/>
  <c r="J23" i="2"/>
  <c r="K23" i="9" s="1"/>
  <c r="J22" i="2"/>
  <c r="K22" i="9" s="1"/>
  <c r="J20" i="2"/>
  <c r="K20" i="9" s="1"/>
  <c r="J18" i="2"/>
  <c r="K18" i="9" s="1"/>
  <c r="J16" i="2"/>
  <c r="K16" i="9" s="1"/>
  <c r="J13" i="2"/>
  <c r="K13" i="9" s="1"/>
  <c r="J11" i="2"/>
  <c r="K11" i="9" s="1"/>
  <c r="J9" i="2"/>
  <c r="K9" i="9" s="1"/>
  <c r="J7" i="2"/>
  <c r="K7" i="9" s="1"/>
  <c r="J5" i="2"/>
  <c r="K5" i="9" s="1"/>
  <c r="J3" i="2"/>
  <c r="K3" i="9" s="1"/>
  <c r="G33" i="2"/>
  <c r="K33" i="16" s="1"/>
  <c r="G29" i="2"/>
  <c r="K29" i="16" s="1"/>
  <c r="G25" i="2"/>
  <c r="K25" i="16" s="1"/>
  <c r="G21" i="2"/>
  <c r="K21" i="16" s="1"/>
  <c r="G17" i="2"/>
  <c r="K17" i="16" s="1"/>
  <c r="G13" i="2"/>
  <c r="K13" i="16" s="1"/>
  <c r="G9" i="2"/>
  <c r="K9" i="16" s="1"/>
  <c r="G5" i="2"/>
  <c r="K5" i="16" s="1"/>
  <c r="I33" i="2"/>
  <c r="K33" i="19" s="1"/>
  <c r="I32" i="2"/>
  <c r="K32" i="19" s="1"/>
  <c r="I31" i="2"/>
  <c r="K31" i="19" s="1"/>
  <c r="I30" i="2"/>
  <c r="K30" i="19" s="1"/>
  <c r="I29" i="2"/>
  <c r="K29" i="19" s="1"/>
  <c r="I28" i="2"/>
  <c r="K28" i="19" s="1"/>
  <c r="I27" i="2"/>
  <c r="K27" i="19" s="1"/>
  <c r="I26" i="2"/>
  <c r="K26" i="19" s="1"/>
  <c r="I25" i="2"/>
  <c r="K25" i="19" s="1"/>
  <c r="I24" i="2"/>
  <c r="K24" i="19" s="1"/>
  <c r="I23" i="2"/>
  <c r="K23" i="19" s="1"/>
  <c r="I22" i="2"/>
  <c r="K22" i="19" s="1"/>
  <c r="I21" i="2"/>
  <c r="K21" i="19" s="1"/>
  <c r="I20" i="2"/>
  <c r="K20" i="19" s="1"/>
  <c r="I19" i="2"/>
  <c r="K19" i="19" s="1"/>
  <c r="I18" i="2"/>
  <c r="K18" i="19" s="1"/>
  <c r="I17" i="2"/>
  <c r="K17" i="19" s="1"/>
  <c r="I16" i="2"/>
  <c r="K16" i="19" s="1"/>
  <c r="I15" i="2"/>
  <c r="K15" i="19" s="1"/>
  <c r="I14" i="2"/>
  <c r="K14" i="19" s="1"/>
  <c r="I13" i="2"/>
  <c r="K13" i="19" s="1"/>
  <c r="I12" i="2"/>
  <c r="K12" i="19" s="1"/>
  <c r="I11" i="2"/>
  <c r="K11" i="19" s="1"/>
  <c r="I10" i="2"/>
  <c r="K10" i="19" s="1"/>
  <c r="I9" i="2"/>
  <c r="K9" i="19" s="1"/>
  <c r="I8" i="2"/>
  <c r="K8" i="19" s="1"/>
  <c r="I7" i="2"/>
  <c r="K7" i="19" s="1"/>
  <c r="I6" i="2"/>
  <c r="K6" i="19" s="1"/>
  <c r="I5" i="2"/>
  <c r="K5" i="19" s="1"/>
  <c r="I4" i="2"/>
  <c r="K4" i="19" s="1"/>
  <c r="I3" i="2"/>
  <c r="K3" i="19" s="1"/>
  <c r="G31" i="2"/>
  <c r="K31" i="16" s="1"/>
  <c r="G23" i="2"/>
  <c r="K23" i="16" s="1"/>
  <c r="G15" i="2"/>
  <c r="K15" i="16" s="1"/>
  <c r="G7" i="2"/>
  <c r="K7" i="16" s="1"/>
  <c r="K32" i="2"/>
  <c r="K32" i="17" s="1"/>
  <c r="K30" i="2"/>
  <c r="K30" i="17" s="1"/>
  <c r="K28" i="2"/>
  <c r="K28" i="17" s="1"/>
  <c r="K26" i="2"/>
  <c r="K26" i="17" s="1"/>
  <c r="K23" i="2"/>
  <c r="K23" i="17" s="1"/>
  <c r="K21" i="2"/>
  <c r="K21" i="17" s="1"/>
  <c r="K19" i="2"/>
  <c r="K19" i="17" s="1"/>
  <c r="K17" i="2"/>
  <c r="K17" i="17" s="1"/>
  <c r="K15" i="2"/>
  <c r="K15" i="17" s="1"/>
  <c r="K14" i="2"/>
  <c r="K14" i="17" s="1"/>
  <c r="K11" i="2"/>
  <c r="K11" i="17" s="1"/>
  <c r="K9" i="2"/>
  <c r="K9" i="17" s="1"/>
  <c r="K8" i="2"/>
  <c r="K8" i="17" s="1"/>
  <c r="K5" i="2"/>
  <c r="K5" i="17" s="1"/>
  <c r="G30" i="2"/>
  <c r="K30" i="16" s="1"/>
  <c r="G22" i="2"/>
  <c r="K22" i="16" s="1"/>
  <c r="G14" i="2"/>
  <c r="K14" i="16" s="1"/>
  <c r="G6" i="2"/>
  <c r="K6" i="16" s="1"/>
  <c r="J32" i="2"/>
  <c r="K32" i="9" s="1"/>
  <c r="J30" i="2"/>
  <c r="K30" i="9" s="1"/>
  <c r="J28" i="2"/>
  <c r="K28" i="9" s="1"/>
  <c r="J26" i="2"/>
  <c r="K26" i="9" s="1"/>
  <c r="J24" i="2"/>
  <c r="K24" i="9" s="1"/>
  <c r="J21" i="2"/>
  <c r="K21" i="9" s="1"/>
  <c r="J19" i="2"/>
  <c r="K19" i="9" s="1"/>
  <c r="J17" i="2"/>
  <c r="K17" i="9" s="1"/>
  <c r="J15" i="2"/>
  <c r="K15" i="9" s="1"/>
  <c r="J14" i="2"/>
  <c r="K14" i="9" s="1"/>
  <c r="J12" i="2"/>
  <c r="K12" i="9" s="1"/>
  <c r="J10" i="2"/>
  <c r="K10" i="9" s="1"/>
  <c r="J8" i="2"/>
  <c r="K8" i="9" s="1"/>
  <c r="J6" i="2"/>
  <c r="K6" i="9" s="1"/>
  <c r="J4" i="2"/>
  <c r="K4" i="9" s="1"/>
  <c r="G32" i="2"/>
  <c r="K32" i="16" s="1"/>
  <c r="G28" i="2"/>
  <c r="K28" i="16" s="1"/>
  <c r="G24" i="2"/>
  <c r="K24" i="16" s="1"/>
  <c r="G20" i="2"/>
  <c r="K20" i="16" s="1"/>
  <c r="G16" i="2"/>
  <c r="K16" i="16" s="1"/>
  <c r="G12" i="2"/>
  <c r="K12" i="16" s="1"/>
  <c r="G8" i="2"/>
  <c r="K8" i="16" s="1"/>
  <c r="G4" i="2"/>
  <c r="K4" i="16" s="1"/>
  <c r="H33" i="2"/>
  <c r="K33" i="18" s="1"/>
  <c r="H32" i="2"/>
  <c r="K32" i="18" s="1"/>
  <c r="H31" i="2"/>
  <c r="K31" i="18" s="1"/>
  <c r="H30" i="2"/>
  <c r="K30" i="18" s="1"/>
  <c r="H29" i="2"/>
  <c r="K29" i="18" s="1"/>
  <c r="H28" i="2"/>
  <c r="K28" i="18" s="1"/>
  <c r="H27" i="2"/>
  <c r="K27" i="18" s="1"/>
  <c r="H26" i="2"/>
  <c r="K26" i="18" s="1"/>
  <c r="H25" i="2"/>
  <c r="K25" i="18" s="1"/>
  <c r="H24" i="2"/>
  <c r="K24" i="18" s="1"/>
  <c r="H23" i="2"/>
  <c r="K23" i="18" s="1"/>
  <c r="H22" i="2"/>
  <c r="K22" i="18" s="1"/>
  <c r="H21" i="2"/>
  <c r="K21" i="18" s="1"/>
  <c r="H20" i="2"/>
  <c r="K20" i="18" s="1"/>
  <c r="H19" i="2"/>
  <c r="K19" i="18" s="1"/>
  <c r="H18" i="2"/>
  <c r="K18" i="18" s="1"/>
  <c r="H17" i="2"/>
  <c r="K17" i="18" s="1"/>
  <c r="H16" i="2"/>
  <c r="K16" i="18" s="1"/>
  <c r="H15" i="2"/>
  <c r="K15" i="18" s="1"/>
  <c r="H14" i="2"/>
  <c r="K14" i="18" s="1"/>
  <c r="H13" i="2"/>
  <c r="K13" i="18" s="1"/>
  <c r="H12" i="2"/>
  <c r="K12" i="18" s="1"/>
  <c r="H11" i="2"/>
  <c r="K11" i="18" s="1"/>
  <c r="H10" i="2"/>
  <c r="K10" i="18" s="1"/>
  <c r="H9" i="2"/>
  <c r="K9" i="18" s="1"/>
  <c r="H8" i="2"/>
  <c r="K8" i="18" s="1"/>
  <c r="H7" i="2"/>
  <c r="K7" i="18" s="1"/>
  <c r="H6" i="2"/>
  <c r="K6" i="18" s="1"/>
  <c r="H5" i="2"/>
  <c r="K5" i="18" s="1"/>
  <c r="H4" i="2"/>
  <c r="K4" i="18" s="1"/>
  <c r="A3" i="3"/>
  <c r="A4" i="3"/>
  <c r="A5" i="3"/>
  <c r="A6" i="3"/>
  <c r="A7" i="3"/>
  <c r="A8" i="3"/>
  <c r="A9" i="3"/>
  <c r="A10" i="3"/>
  <c r="A11" i="3"/>
  <c r="A12" i="3"/>
  <c r="A13" i="3"/>
  <c r="A14" i="3"/>
  <c r="A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2" i="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2" i="12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O1092" i="11"/>
  <c r="O1093" i="11"/>
  <c r="O1094" i="11"/>
  <c r="O1095" i="11"/>
  <c r="O1096" i="11"/>
  <c r="O1097" i="11"/>
  <c r="O1098" i="11"/>
  <c r="O1099" i="11"/>
  <c r="O1100" i="11"/>
  <c r="O1101" i="11"/>
  <c r="O1102" i="11"/>
  <c r="O1103" i="11"/>
  <c r="O1104" i="11"/>
  <c r="O1105" i="11"/>
  <c r="O1106" i="11"/>
  <c r="O1107" i="11"/>
  <c r="O1108" i="11"/>
  <c r="O1109" i="11"/>
  <c r="O1110" i="11"/>
  <c r="O1111" i="11"/>
  <c r="O1112" i="11"/>
  <c r="O1113" i="11"/>
  <c r="O1114" i="11"/>
  <c r="O1115" i="11"/>
  <c r="O1116" i="11"/>
  <c r="O1117" i="11"/>
  <c r="O1118" i="11"/>
  <c r="O1119" i="11"/>
  <c r="O1120" i="11"/>
  <c r="O1121" i="11"/>
  <c r="O1122" i="11"/>
  <c r="O1123" i="11"/>
  <c r="O1124" i="11"/>
  <c r="O1125" i="11"/>
  <c r="O1126" i="11"/>
  <c r="O1127" i="11"/>
  <c r="O1128" i="11"/>
  <c r="O1129" i="11"/>
  <c r="O1130" i="11"/>
  <c r="O1131" i="11"/>
  <c r="O1132" i="11"/>
  <c r="O1133" i="11"/>
  <c r="O1134" i="11"/>
  <c r="O1135" i="11"/>
  <c r="O1136" i="11"/>
  <c r="O1137" i="11"/>
  <c r="O1138" i="11"/>
  <c r="O1139" i="11"/>
  <c r="O1140" i="11"/>
  <c r="O1141" i="11"/>
  <c r="O1142" i="11"/>
  <c r="O1143" i="11"/>
  <c r="O1144" i="11"/>
  <c r="O1145" i="11"/>
  <c r="O1146" i="11"/>
  <c r="O1147" i="11"/>
  <c r="O1148" i="11"/>
  <c r="O1149" i="11"/>
  <c r="O1150" i="11"/>
  <c r="O1151" i="11"/>
  <c r="O1152" i="11"/>
  <c r="O1153" i="11"/>
  <c r="O1154" i="11"/>
  <c r="O1155" i="11"/>
  <c r="O1156" i="11"/>
  <c r="O1157" i="11"/>
  <c r="O1158" i="11"/>
  <c r="O1159" i="11"/>
  <c r="O1160" i="11"/>
  <c r="O1161" i="11"/>
  <c r="O1162" i="11"/>
  <c r="O1163" i="11"/>
  <c r="O1164" i="11"/>
  <c r="O1165" i="11"/>
  <c r="O1166" i="11"/>
  <c r="O1167" i="11"/>
  <c r="O1168" i="11"/>
  <c r="O1169" i="11"/>
  <c r="O1170" i="11"/>
  <c r="O1171" i="11"/>
  <c r="O1172" i="11"/>
  <c r="O1173" i="11"/>
  <c r="O1174" i="11"/>
  <c r="O1175" i="11"/>
  <c r="O1176" i="11"/>
  <c r="O1177" i="11"/>
  <c r="O1178" i="11"/>
  <c r="O1179" i="11"/>
  <c r="O1180" i="11"/>
  <c r="O1181" i="11"/>
  <c r="O1182" i="11"/>
  <c r="O1183" i="11"/>
  <c r="O1184" i="11"/>
  <c r="O1185" i="11"/>
  <c r="O1186" i="11"/>
  <c r="O1187" i="11"/>
  <c r="O1188" i="11"/>
  <c r="O1189" i="11"/>
  <c r="O1190" i="11"/>
  <c r="O1191" i="11"/>
  <c r="O1192" i="11"/>
  <c r="O1193" i="11"/>
  <c r="O1194" i="11"/>
  <c r="O1195" i="11"/>
  <c r="O1196" i="11"/>
  <c r="O1197" i="11"/>
  <c r="O1198" i="11"/>
  <c r="O1199" i="11"/>
  <c r="O1200" i="11"/>
  <c r="O1201" i="11"/>
  <c r="O1202" i="11"/>
  <c r="O1203" i="11"/>
  <c r="O1204" i="11"/>
  <c r="O1205" i="11"/>
  <c r="O1206" i="11"/>
  <c r="O2" i="11"/>
  <c r="D3" i="2" l="1"/>
  <c r="E3" i="19" s="1"/>
  <c r="C4" i="13"/>
  <c r="B4" i="18" s="1"/>
  <c r="B5" i="13"/>
  <c r="B5" i="16" s="1"/>
  <c r="F5" i="13"/>
  <c r="B5" i="17" s="1"/>
  <c r="E6" i="13"/>
  <c r="B6" i="9" s="1"/>
  <c r="D7" i="13"/>
  <c r="B7" i="19" s="1"/>
  <c r="C8" i="13"/>
  <c r="B8" i="18" s="1"/>
  <c r="B9" i="13"/>
  <c r="B9" i="16" s="1"/>
  <c r="F9" i="13"/>
  <c r="B9" i="17" s="1"/>
  <c r="E10" i="13"/>
  <c r="B10" i="9" s="1"/>
  <c r="D11" i="13"/>
  <c r="B11" i="19" s="1"/>
  <c r="C12" i="13"/>
  <c r="B12" i="18" s="1"/>
  <c r="B13" i="13"/>
  <c r="B13" i="16" s="1"/>
  <c r="F13" i="13"/>
  <c r="B13" i="17" s="1"/>
  <c r="E14" i="13"/>
  <c r="B14" i="9" s="1"/>
  <c r="D15" i="13"/>
  <c r="B15" i="19" s="1"/>
  <c r="C16" i="13"/>
  <c r="B16" i="18" s="1"/>
  <c r="B17" i="13"/>
  <c r="B17" i="16" s="1"/>
  <c r="D4" i="13"/>
  <c r="B4" i="19" s="1"/>
  <c r="C5" i="13"/>
  <c r="B5" i="18" s="1"/>
  <c r="B6" i="13"/>
  <c r="B6" i="16" s="1"/>
  <c r="F6" i="13"/>
  <c r="B6" i="17" s="1"/>
  <c r="E7" i="13"/>
  <c r="B7" i="9" s="1"/>
  <c r="D8" i="13"/>
  <c r="B8" i="19" s="1"/>
  <c r="C9" i="13"/>
  <c r="B9" i="18" s="1"/>
  <c r="B10" i="13"/>
  <c r="B10" i="16" s="1"/>
  <c r="F10" i="13"/>
  <c r="B10" i="17" s="1"/>
  <c r="E11" i="13"/>
  <c r="B11" i="9" s="1"/>
  <c r="D12" i="13"/>
  <c r="B12" i="19" s="1"/>
  <c r="C13" i="13"/>
  <c r="B13" i="18" s="1"/>
  <c r="B14" i="13"/>
  <c r="B14" i="16" s="1"/>
  <c r="F14" i="13"/>
  <c r="B14" i="17" s="1"/>
  <c r="E15" i="13"/>
  <c r="B15" i="9" s="1"/>
  <c r="D16" i="13"/>
  <c r="B16" i="19" s="1"/>
  <c r="C17" i="13"/>
  <c r="B17" i="18" s="1"/>
  <c r="B18" i="13"/>
  <c r="B18" i="16" s="1"/>
  <c r="E4" i="13"/>
  <c r="B4" i="9" s="1"/>
  <c r="D5" i="13"/>
  <c r="B5" i="19" s="1"/>
  <c r="C6" i="13"/>
  <c r="B6" i="18" s="1"/>
  <c r="B7" i="13"/>
  <c r="B7" i="16" s="1"/>
  <c r="F7" i="13"/>
  <c r="B7" i="17" s="1"/>
  <c r="E8" i="13"/>
  <c r="B8" i="9" s="1"/>
  <c r="D9" i="13"/>
  <c r="B9" i="19" s="1"/>
  <c r="C10" i="13"/>
  <c r="B10" i="18" s="1"/>
  <c r="B11" i="13"/>
  <c r="B11" i="16" s="1"/>
  <c r="F11" i="13"/>
  <c r="B11" i="17" s="1"/>
  <c r="E12" i="13"/>
  <c r="B12" i="9" s="1"/>
  <c r="D13" i="13"/>
  <c r="B13" i="19" s="1"/>
  <c r="C14" i="13"/>
  <c r="B14" i="18" s="1"/>
  <c r="B15" i="13"/>
  <c r="B15" i="16" s="1"/>
  <c r="F15" i="13"/>
  <c r="B15" i="17" s="1"/>
  <c r="E16" i="13"/>
  <c r="B16" i="9" s="1"/>
  <c r="D17" i="13"/>
  <c r="B17" i="19" s="1"/>
  <c r="B4" i="13"/>
  <c r="B4" i="16" s="1"/>
  <c r="C7" i="13"/>
  <c r="B7" i="18" s="1"/>
  <c r="D10" i="13"/>
  <c r="B10" i="19" s="1"/>
  <c r="E13" i="13"/>
  <c r="B13" i="9" s="1"/>
  <c r="F16" i="13"/>
  <c r="B16" i="17" s="1"/>
  <c r="D18" i="13"/>
  <c r="B18" i="19" s="1"/>
  <c r="C19" i="13"/>
  <c r="B19" i="18" s="1"/>
  <c r="B20" i="13"/>
  <c r="B20" i="16" s="1"/>
  <c r="F20" i="13"/>
  <c r="B20" i="17" s="1"/>
  <c r="E21" i="13"/>
  <c r="B21" i="9" s="1"/>
  <c r="D22" i="13"/>
  <c r="B22" i="19" s="1"/>
  <c r="C23" i="13"/>
  <c r="B23" i="18" s="1"/>
  <c r="B24" i="13"/>
  <c r="B24" i="16" s="1"/>
  <c r="F24" i="13"/>
  <c r="B24" i="17" s="1"/>
  <c r="E25" i="13"/>
  <c r="B25" i="9" s="1"/>
  <c r="D26" i="13"/>
  <c r="B26" i="19" s="1"/>
  <c r="C27" i="13"/>
  <c r="B27" i="18" s="1"/>
  <c r="B28" i="13"/>
  <c r="B28" i="16" s="1"/>
  <c r="F28" i="13"/>
  <c r="B28" i="17" s="1"/>
  <c r="E29" i="13"/>
  <c r="B29" i="9" s="1"/>
  <c r="D30" i="13"/>
  <c r="B30" i="19" s="1"/>
  <c r="C31" i="13"/>
  <c r="B31" i="18" s="1"/>
  <c r="B32" i="13"/>
  <c r="B32" i="16" s="1"/>
  <c r="F32" i="13"/>
  <c r="B32" i="17" s="1"/>
  <c r="E33" i="13"/>
  <c r="B33" i="9" s="1"/>
  <c r="E3" i="13"/>
  <c r="B3" i="9" s="1"/>
  <c r="D6" i="13"/>
  <c r="B6" i="19" s="1"/>
  <c r="B19" i="13"/>
  <c r="B19" i="16" s="1"/>
  <c r="D21" i="13"/>
  <c r="B21" i="19" s="1"/>
  <c r="F23" i="13"/>
  <c r="B23" i="17" s="1"/>
  <c r="B27" i="13"/>
  <c r="B27" i="16" s="1"/>
  <c r="D29" i="13"/>
  <c r="B29" i="19" s="1"/>
  <c r="E32" i="13"/>
  <c r="B32" i="9" s="1"/>
  <c r="F4" i="13"/>
  <c r="B4" i="17" s="1"/>
  <c r="B8" i="13"/>
  <c r="B8" i="16" s="1"/>
  <c r="C11" i="13"/>
  <c r="B11" i="18" s="1"/>
  <c r="D14" i="13"/>
  <c r="B14" i="19" s="1"/>
  <c r="E17" i="13"/>
  <c r="B17" i="9" s="1"/>
  <c r="E18" i="13"/>
  <c r="B18" i="9" s="1"/>
  <c r="D19" i="13"/>
  <c r="B19" i="19" s="1"/>
  <c r="C20" i="13"/>
  <c r="B20" i="18" s="1"/>
  <c r="B21" i="13"/>
  <c r="B21" i="16" s="1"/>
  <c r="F21" i="13"/>
  <c r="B21" i="17" s="1"/>
  <c r="E22" i="13"/>
  <c r="B22" i="9" s="1"/>
  <c r="D23" i="13"/>
  <c r="B23" i="19" s="1"/>
  <c r="C24" i="13"/>
  <c r="B24" i="18" s="1"/>
  <c r="B25" i="13"/>
  <c r="B25" i="16" s="1"/>
  <c r="F25" i="13"/>
  <c r="B25" i="17" s="1"/>
  <c r="E26" i="13"/>
  <c r="B26" i="9" s="1"/>
  <c r="D27" i="13"/>
  <c r="B27" i="19" s="1"/>
  <c r="C28" i="13"/>
  <c r="B28" i="18" s="1"/>
  <c r="B29" i="13"/>
  <c r="B29" i="16" s="1"/>
  <c r="F29" i="13"/>
  <c r="B29" i="17" s="1"/>
  <c r="E30" i="13"/>
  <c r="B30" i="9" s="1"/>
  <c r="D31" i="13"/>
  <c r="B31" i="19" s="1"/>
  <c r="C32" i="13"/>
  <c r="B32" i="18" s="1"/>
  <c r="B33" i="13"/>
  <c r="B33" i="16" s="1"/>
  <c r="F33" i="13"/>
  <c r="B33" i="17" s="1"/>
  <c r="F3" i="13"/>
  <c r="B3" i="17" s="1"/>
  <c r="F12" i="13"/>
  <c r="B12" i="17" s="1"/>
  <c r="C18" i="13"/>
  <c r="B18" i="18" s="1"/>
  <c r="E20" i="13"/>
  <c r="B20" i="9" s="1"/>
  <c r="B23" i="13"/>
  <c r="B23" i="16" s="1"/>
  <c r="D25" i="13"/>
  <c r="B25" i="19" s="1"/>
  <c r="F27" i="13"/>
  <c r="B27" i="17" s="1"/>
  <c r="C30" i="13"/>
  <c r="B30" i="18" s="1"/>
  <c r="F31" i="13"/>
  <c r="B31" i="17" s="1"/>
  <c r="E5" i="13"/>
  <c r="B5" i="9" s="1"/>
  <c r="F8" i="13"/>
  <c r="B8" i="17" s="1"/>
  <c r="B12" i="13"/>
  <c r="B12" i="16" s="1"/>
  <c r="C15" i="13"/>
  <c r="B15" i="18" s="1"/>
  <c r="F17" i="13"/>
  <c r="B17" i="17" s="1"/>
  <c r="F18" i="13"/>
  <c r="B18" i="17" s="1"/>
  <c r="E19" i="13"/>
  <c r="B19" i="9" s="1"/>
  <c r="D20" i="13"/>
  <c r="B20" i="19" s="1"/>
  <c r="C21" i="13"/>
  <c r="B21" i="18" s="1"/>
  <c r="B22" i="13"/>
  <c r="B22" i="16" s="1"/>
  <c r="F22" i="13"/>
  <c r="B22" i="17" s="1"/>
  <c r="E23" i="13"/>
  <c r="B23" i="9" s="1"/>
  <c r="D24" i="13"/>
  <c r="B24" i="19" s="1"/>
  <c r="C25" i="13"/>
  <c r="B25" i="18" s="1"/>
  <c r="B26" i="13"/>
  <c r="B26" i="16" s="1"/>
  <c r="F26" i="13"/>
  <c r="B26" i="17" s="1"/>
  <c r="E27" i="13"/>
  <c r="B27" i="9" s="1"/>
  <c r="D28" i="13"/>
  <c r="B28" i="19" s="1"/>
  <c r="C29" i="13"/>
  <c r="B29" i="18" s="1"/>
  <c r="B30" i="13"/>
  <c r="B30" i="16" s="1"/>
  <c r="F30" i="13"/>
  <c r="B30" i="17" s="1"/>
  <c r="E31" i="13"/>
  <c r="B31" i="9" s="1"/>
  <c r="D32" i="13"/>
  <c r="B32" i="19" s="1"/>
  <c r="C33" i="13"/>
  <c r="B33" i="18" s="1"/>
  <c r="C3" i="13"/>
  <c r="B3" i="18" s="1"/>
  <c r="B3" i="13"/>
  <c r="B3" i="16" s="1"/>
  <c r="E9" i="13"/>
  <c r="B9" i="9" s="1"/>
  <c r="B16" i="13"/>
  <c r="B16" i="16" s="1"/>
  <c r="F19" i="13"/>
  <c r="B19" i="17" s="1"/>
  <c r="C22" i="13"/>
  <c r="B22" i="18" s="1"/>
  <c r="E24" i="13"/>
  <c r="B24" i="9" s="1"/>
  <c r="C26" i="13"/>
  <c r="B26" i="18" s="1"/>
  <c r="E28" i="13"/>
  <c r="B28" i="9" s="1"/>
  <c r="B31" i="13"/>
  <c r="B31" i="16" s="1"/>
  <c r="D33" i="13"/>
  <c r="B33" i="19" s="1"/>
  <c r="D3" i="13"/>
  <c r="B3" i="19" s="1"/>
  <c r="C4" i="2"/>
  <c r="E4" i="18" s="1"/>
  <c r="B5" i="2"/>
  <c r="E5" i="16" s="1"/>
  <c r="F5" i="2"/>
  <c r="E5" i="17" s="1"/>
  <c r="E6" i="2"/>
  <c r="E6" i="9" s="1"/>
  <c r="D7" i="2"/>
  <c r="E7" i="19" s="1"/>
  <c r="C8" i="2"/>
  <c r="E8" i="18" s="1"/>
  <c r="B9" i="2"/>
  <c r="E9" i="16" s="1"/>
  <c r="F9" i="2"/>
  <c r="E9" i="17" s="1"/>
  <c r="E10" i="2"/>
  <c r="E10" i="9" s="1"/>
  <c r="D11" i="2"/>
  <c r="E11" i="19" s="1"/>
  <c r="C12" i="2"/>
  <c r="E12" i="18" s="1"/>
  <c r="B13" i="2"/>
  <c r="E13" i="16" s="1"/>
  <c r="F13" i="2"/>
  <c r="E13" i="17" s="1"/>
  <c r="E14" i="2"/>
  <c r="E14" i="9" s="1"/>
  <c r="D15" i="2"/>
  <c r="E15" i="19" s="1"/>
  <c r="C16" i="2"/>
  <c r="E16" i="18" s="1"/>
  <c r="B17" i="2"/>
  <c r="E17" i="16" s="1"/>
  <c r="F17" i="2"/>
  <c r="E17" i="17" s="1"/>
  <c r="F17" i="17" s="1"/>
  <c r="L17" i="17" s="1"/>
  <c r="E18" i="2"/>
  <c r="E18" i="9" s="1"/>
  <c r="D19" i="2"/>
  <c r="E19" i="19" s="1"/>
  <c r="C20" i="2"/>
  <c r="E20" i="18" s="1"/>
  <c r="B21" i="2"/>
  <c r="E21" i="16" s="1"/>
  <c r="F21" i="2"/>
  <c r="E21" i="17" s="1"/>
  <c r="E22" i="2"/>
  <c r="E22" i="9" s="1"/>
  <c r="D23" i="2"/>
  <c r="E23" i="19" s="1"/>
  <c r="C24" i="2"/>
  <c r="E24" i="18" s="1"/>
  <c r="B25" i="2"/>
  <c r="E25" i="16" s="1"/>
  <c r="F25" i="2"/>
  <c r="E25" i="17" s="1"/>
  <c r="E26" i="2"/>
  <c r="E26" i="9" s="1"/>
  <c r="D27" i="2"/>
  <c r="E27" i="19" s="1"/>
  <c r="C28" i="2"/>
  <c r="E28" i="18" s="1"/>
  <c r="B29" i="2"/>
  <c r="E29" i="16" s="1"/>
  <c r="F29" i="2"/>
  <c r="E29" i="17" s="1"/>
  <c r="E30" i="2"/>
  <c r="E30" i="9" s="1"/>
  <c r="D31" i="2"/>
  <c r="E31" i="19" s="1"/>
  <c r="C32" i="2"/>
  <c r="E32" i="18" s="1"/>
  <c r="B33" i="2"/>
  <c r="E33" i="16" s="1"/>
  <c r="F33" i="2"/>
  <c r="E33" i="17" s="1"/>
  <c r="F3" i="2"/>
  <c r="E3" i="17" s="1"/>
  <c r="B4" i="2"/>
  <c r="E4" i="16" s="1"/>
  <c r="C7" i="2"/>
  <c r="E7" i="18" s="1"/>
  <c r="E9" i="2"/>
  <c r="E9" i="9" s="1"/>
  <c r="B12" i="2"/>
  <c r="E12" i="16" s="1"/>
  <c r="E13" i="2"/>
  <c r="E13" i="9" s="1"/>
  <c r="B16" i="2"/>
  <c r="E16" i="16" s="1"/>
  <c r="D18" i="2"/>
  <c r="E18" i="19" s="1"/>
  <c r="F20" i="2"/>
  <c r="E20" i="17" s="1"/>
  <c r="C23" i="2"/>
  <c r="E23" i="18" s="1"/>
  <c r="D26" i="2"/>
  <c r="E26" i="19" s="1"/>
  <c r="F28" i="2"/>
  <c r="E28" i="17" s="1"/>
  <c r="C31" i="2"/>
  <c r="E31" i="18" s="1"/>
  <c r="E33" i="2"/>
  <c r="E33" i="9" s="1"/>
  <c r="D4" i="2"/>
  <c r="E4" i="19" s="1"/>
  <c r="C5" i="2"/>
  <c r="E5" i="18" s="1"/>
  <c r="B6" i="2"/>
  <c r="E6" i="16" s="1"/>
  <c r="F6" i="2"/>
  <c r="E6" i="17" s="1"/>
  <c r="E7" i="2"/>
  <c r="E7" i="9" s="1"/>
  <c r="D8" i="2"/>
  <c r="E8" i="19" s="1"/>
  <c r="C9" i="2"/>
  <c r="E9" i="18" s="1"/>
  <c r="B10" i="2"/>
  <c r="E10" i="16" s="1"/>
  <c r="F10" i="2"/>
  <c r="E10" i="17" s="1"/>
  <c r="E11" i="2"/>
  <c r="E11" i="9" s="1"/>
  <c r="D12" i="2"/>
  <c r="E12" i="19" s="1"/>
  <c r="C13" i="2"/>
  <c r="E13" i="18" s="1"/>
  <c r="B14" i="2"/>
  <c r="E14" i="16" s="1"/>
  <c r="F14" i="2"/>
  <c r="E14" i="17" s="1"/>
  <c r="E15" i="2"/>
  <c r="E15" i="9" s="1"/>
  <c r="D16" i="2"/>
  <c r="E16" i="19" s="1"/>
  <c r="C17" i="2"/>
  <c r="E17" i="18" s="1"/>
  <c r="B18" i="2"/>
  <c r="E18" i="16" s="1"/>
  <c r="F18" i="2"/>
  <c r="E18" i="17" s="1"/>
  <c r="E19" i="2"/>
  <c r="E19" i="9" s="1"/>
  <c r="D20" i="2"/>
  <c r="E20" i="19" s="1"/>
  <c r="C21" i="2"/>
  <c r="E21" i="18" s="1"/>
  <c r="B22" i="2"/>
  <c r="E22" i="16" s="1"/>
  <c r="F22" i="2"/>
  <c r="E22" i="17" s="1"/>
  <c r="E23" i="2"/>
  <c r="E23" i="9" s="1"/>
  <c r="D24" i="2"/>
  <c r="E24" i="19" s="1"/>
  <c r="C25" i="2"/>
  <c r="E25" i="18" s="1"/>
  <c r="B26" i="2"/>
  <c r="E26" i="16" s="1"/>
  <c r="F26" i="2"/>
  <c r="E26" i="17" s="1"/>
  <c r="E27" i="2"/>
  <c r="E27" i="9" s="1"/>
  <c r="D28" i="2"/>
  <c r="E28" i="19" s="1"/>
  <c r="C29" i="2"/>
  <c r="E29" i="18" s="1"/>
  <c r="B30" i="2"/>
  <c r="E30" i="16" s="1"/>
  <c r="F30" i="2"/>
  <c r="E30" i="17" s="1"/>
  <c r="F30" i="17" s="1"/>
  <c r="L30" i="17" s="1"/>
  <c r="E31" i="2"/>
  <c r="E31" i="9" s="1"/>
  <c r="D32" i="2"/>
  <c r="E32" i="19" s="1"/>
  <c r="C33" i="2"/>
  <c r="E33" i="18" s="1"/>
  <c r="C3" i="2"/>
  <c r="E3" i="18" s="1"/>
  <c r="B3" i="2"/>
  <c r="E3" i="16" s="1"/>
  <c r="F4" i="2"/>
  <c r="E4" i="17" s="1"/>
  <c r="D6" i="2"/>
  <c r="E6" i="19" s="1"/>
  <c r="F8" i="2"/>
  <c r="E8" i="17" s="1"/>
  <c r="C11" i="2"/>
  <c r="E11" i="18" s="1"/>
  <c r="D14" i="2"/>
  <c r="E14" i="19" s="1"/>
  <c r="F16" i="2"/>
  <c r="E16" i="17" s="1"/>
  <c r="C19" i="2"/>
  <c r="E19" i="18" s="1"/>
  <c r="E21" i="2"/>
  <c r="E21" i="9" s="1"/>
  <c r="B24" i="2"/>
  <c r="E24" i="16" s="1"/>
  <c r="E25" i="2"/>
  <c r="E25" i="9" s="1"/>
  <c r="B28" i="2"/>
  <c r="E28" i="16" s="1"/>
  <c r="D30" i="2"/>
  <c r="E30" i="19" s="1"/>
  <c r="F32" i="2"/>
  <c r="E32" i="17" s="1"/>
  <c r="E4" i="2"/>
  <c r="E4" i="9" s="1"/>
  <c r="D5" i="2"/>
  <c r="E5" i="19" s="1"/>
  <c r="C6" i="2"/>
  <c r="E6" i="18" s="1"/>
  <c r="B7" i="2"/>
  <c r="E7" i="16" s="1"/>
  <c r="F7" i="2"/>
  <c r="E7" i="17" s="1"/>
  <c r="E8" i="2"/>
  <c r="E8" i="9" s="1"/>
  <c r="D9" i="2"/>
  <c r="E9" i="19" s="1"/>
  <c r="C10" i="2"/>
  <c r="E10" i="18" s="1"/>
  <c r="B11" i="2"/>
  <c r="E11" i="16" s="1"/>
  <c r="F11" i="2"/>
  <c r="E11" i="17" s="1"/>
  <c r="E12" i="2"/>
  <c r="E12" i="9" s="1"/>
  <c r="D13" i="2"/>
  <c r="E13" i="19" s="1"/>
  <c r="C14" i="2"/>
  <c r="E14" i="18" s="1"/>
  <c r="B15" i="2"/>
  <c r="E15" i="16" s="1"/>
  <c r="F15" i="2"/>
  <c r="E15" i="17" s="1"/>
  <c r="E16" i="2"/>
  <c r="E16" i="9" s="1"/>
  <c r="D17" i="2"/>
  <c r="E17" i="19" s="1"/>
  <c r="C18" i="2"/>
  <c r="E18" i="18" s="1"/>
  <c r="B19" i="2"/>
  <c r="E19" i="16" s="1"/>
  <c r="F19" i="2"/>
  <c r="E19" i="17" s="1"/>
  <c r="E20" i="2"/>
  <c r="E20" i="9" s="1"/>
  <c r="D21" i="2"/>
  <c r="E21" i="19" s="1"/>
  <c r="C22" i="2"/>
  <c r="E22" i="18" s="1"/>
  <c r="B23" i="2"/>
  <c r="E23" i="16" s="1"/>
  <c r="F23" i="2"/>
  <c r="E23" i="17" s="1"/>
  <c r="E24" i="2"/>
  <c r="E24" i="9" s="1"/>
  <c r="D25" i="2"/>
  <c r="E25" i="19" s="1"/>
  <c r="C26" i="2"/>
  <c r="E26" i="18" s="1"/>
  <c r="B27" i="2"/>
  <c r="E27" i="16" s="1"/>
  <c r="F27" i="2"/>
  <c r="E27" i="17" s="1"/>
  <c r="F27" i="17" s="1"/>
  <c r="L27" i="17" s="1"/>
  <c r="E28" i="2"/>
  <c r="E28" i="9" s="1"/>
  <c r="D29" i="2"/>
  <c r="E29" i="19" s="1"/>
  <c r="C30" i="2"/>
  <c r="E30" i="18" s="1"/>
  <c r="B31" i="2"/>
  <c r="E31" i="16" s="1"/>
  <c r="F31" i="2"/>
  <c r="E31" i="17" s="1"/>
  <c r="E32" i="2"/>
  <c r="E32" i="9" s="1"/>
  <c r="D33" i="2"/>
  <c r="E33" i="19" s="1"/>
  <c r="E5" i="2"/>
  <c r="E5" i="9" s="1"/>
  <c r="B8" i="2"/>
  <c r="E8" i="16" s="1"/>
  <c r="D10" i="2"/>
  <c r="E10" i="19" s="1"/>
  <c r="F12" i="2"/>
  <c r="E12" i="17" s="1"/>
  <c r="F12" i="17" s="1"/>
  <c r="L12" i="17" s="1"/>
  <c r="C15" i="2"/>
  <c r="E15" i="18" s="1"/>
  <c r="E17" i="2"/>
  <c r="E17" i="9" s="1"/>
  <c r="B20" i="2"/>
  <c r="E20" i="16" s="1"/>
  <c r="D22" i="2"/>
  <c r="E22" i="19" s="1"/>
  <c r="F24" i="2"/>
  <c r="E24" i="17" s="1"/>
  <c r="F24" i="17" s="1"/>
  <c r="L24" i="17" s="1"/>
  <c r="C27" i="2"/>
  <c r="E27" i="18" s="1"/>
  <c r="E29" i="2"/>
  <c r="E29" i="9" s="1"/>
  <c r="B32" i="2"/>
  <c r="E32" i="16" s="1"/>
  <c r="E3" i="2"/>
  <c r="E3" i="9" s="1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F30" i="18" l="1"/>
  <c r="L30" i="18" s="1"/>
  <c r="G30" i="18"/>
  <c r="M30" i="18" s="1"/>
  <c r="G23" i="17"/>
  <c r="M23" i="17" s="1"/>
  <c r="F23" i="17"/>
  <c r="L23" i="17" s="1"/>
  <c r="F20" i="16"/>
  <c r="L20" i="16" s="1"/>
  <c r="G20" i="16"/>
  <c r="M20" i="16" s="1"/>
  <c r="F32" i="9"/>
  <c r="L32" i="9" s="1"/>
  <c r="G32" i="9"/>
  <c r="M32" i="9" s="1"/>
  <c r="F26" i="18"/>
  <c r="L26" i="18" s="1"/>
  <c r="G26" i="18"/>
  <c r="M26" i="18" s="1"/>
  <c r="F16" i="9"/>
  <c r="L16" i="9" s="1"/>
  <c r="G16" i="9"/>
  <c r="M16" i="9" s="1"/>
  <c r="F10" i="18"/>
  <c r="L10" i="18" s="1"/>
  <c r="G10" i="18"/>
  <c r="M10" i="18" s="1"/>
  <c r="G32" i="17"/>
  <c r="M32" i="17" s="1"/>
  <c r="F32" i="17"/>
  <c r="L32" i="17" s="1"/>
  <c r="F14" i="19"/>
  <c r="L14" i="19" s="1"/>
  <c r="G14" i="19"/>
  <c r="M14" i="19" s="1"/>
  <c r="F32" i="19"/>
  <c r="L32" i="19" s="1"/>
  <c r="G32" i="19"/>
  <c r="M32" i="19" s="1"/>
  <c r="F26" i="16"/>
  <c r="L26" i="16" s="1"/>
  <c r="G26" i="16"/>
  <c r="M26" i="16" s="1"/>
  <c r="G19" i="9"/>
  <c r="M19" i="9" s="1"/>
  <c r="F19" i="9"/>
  <c r="L19" i="9" s="1"/>
  <c r="F13" i="18"/>
  <c r="L13" i="18" s="1"/>
  <c r="G13" i="18"/>
  <c r="M13" i="18" s="1"/>
  <c r="G6" i="17"/>
  <c r="M6" i="17" s="1"/>
  <c r="F6" i="17"/>
  <c r="L6" i="17" s="1"/>
  <c r="F23" i="18"/>
  <c r="L23" i="18" s="1"/>
  <c r="G23" i="18"/>
  <c r="M23" i="18" s="1"/>
  <c r="F4" i="16"/>
  <c r="L4" i="16" s="1"/>
  <c r="G4" i="16"/>
  <c r="M4" i="16" s="1"/>
  <c r="F29" i="16"/>
  <c r="L29" i="16" s="1"/>
  <c r="G29" i="16"/>
  <c r="M29" i="16" s="1"/>
  <c r="F19" i="19"/>
  <c r="L19" i="19" s="1"/>
  <c r="G19" i="19"/>
  <c r="M19" i="19" s="1"/>
  <c r="F13" i="16"/>
  <c r="L13" i="16" s="1"/>
  <c r="G13" i="16"/>
  <c r="M13" i="16" s="1"/>
  <c r="F6" i="9"/>
  <c r="L6" i="9" s="1"/>
  <c r="G6" i="9"/>
  <c r="M6" i="9" s="1"/>
  <c r="F27" i="18"/>
  <c r="L27" i="18" s="1"/>
  <c r="G27" i="18"/>
  <c r="M27" i="18" s="1"/>
  <c r="F8" i="16"/>
  <c r="L8" i="16" s="1"/>
  <c r="G8" i="16"/>
  <c r="M8" i="16" s="1"/>
  <c r="F28" i="9"/>
  <c r="L28" i="9" s="1"/>
  <c r="G28" i="9"/>
  <c r="M28" i="9" s="1"/>
  <c r="F22" i="18"/>
  <c r="L22" i="18" s="1"/>
  <c r="G22" i="18"/>
  <c r="M22" i="18" s="1"/>
  <c r="G15" i="17"/>
  <c r="M15" i="17" s="1"/>
  <c r="F15" i="17"/>
  <c r="L15" i="17" s="1"/>
  <c r="F9" i="19"/>
  <c r="L9" i="19" s="1"/>
  <c r="G9" i="19"/>
  <c r="M9" i="19" s="1"/>
  <c r="F30" i="19"/>
  <c r="L30" i="19" s="1"/>
  <c r="G30" i="19"/>
  <c r="M30" i="19" s="1"/>
  <c r="F21" i="9"/>
  <c r="L21" i="9" s="1"/>
  <c r="G21" i="9"/>
  <c r="M21" i="9" s="1"/>
  <c r="F11" i="18"/>
  <c r="L11" i="18" s="1"/>
  <c r="G11" i="18"/>
  <c r="M11" i="18" s="1"/>
  <c r="F3" i="16"/>
  <c r="L3" i="16" s="1"/>
  <c r="G3" i="16"/>
  <c r="M3" i="16" s="1"/>
  <c r="G31" i="9"/>
  <c r="M31" i="9" s="1"/>
  <c r="F31" i="9"/>
  <c r="L31" i="9" s="1"/>
  <c r="F28" i="19"/>
  <c r="L28" i="19" s="1"/>
  <c r="G28" i="19"/>
  <c r="M28" i="19" s="1"/>
  <c r="F25" i="18"/>
  <c r="L25" i="18" s="1"/>
  <c r="G25" i="18"/>
  <c r="M25" i="18" s="1"/>
  <c r="F22" i="16"/>
  <c r="L22" i="16" s="1"/>
  <c r="G22" i="16"/>
  <c r="M22" i="16" s="1"/>
  <c r="F18" i="17"/>
  <c r="L18" i="17" s="1"/>
  <c r="G18" i="17"/>
  <c r="M18" i="17" s="1"/>
  <c r="G15" i="9"/>
  <c r="M15" i="9" s="1"/>
  <c r="F15" i="9"/>
  <c r="L15" i="9" s="1"/>
  <c r="F12" i="19"/>
  <c r="L12" i="19" s="1"/>
  <c r="G12" i="19"/>
  <c r="M12" i="19" s="1"/>
  <c r="F9" i="18"/>
  <c r="L9" i="18" s="1"/>
  <c r="G9" i="18"/>
  <c r="M9" i="18" s="1"/>
  <c r="F6" i="16"/>
  <c r="L6" i="16" s="1"/>
  <c r="G6" i="16"/>
  <c r="M6" i="16" s="1"/>
  <c r="F31" i="18"/>
  <c r="L31" i="18" s="1"/>
  <c r="G31" i="18"/>
  <c r="M31" i="18" s="1"/>
  <c r="G20" i="17"/>
  <c r="M20" i="17" s="1"/>
  <c r="F20" i="17"/>
  <c r="L20" i="17" s="1"/>
  <c r="F12" i="16"/>
  <c r="L12" i="16" s="1"/>
  <c r="G12" i="16"/>
  <c r="M12" i="16" s="1"/>
  <c r="G3" i="17"/>
  <c r="M3" i="17" s="1"/>
  <c r="F3" i="17"/>
  <c r="L3" i="17" s="1"/>
  <c r="F31" i="19"/>
  <c r="L31" i="19" s="1"/>
  <c r="G31" i="19"/>
  <c r="M31" i="19" s="1"/>
  <c r="F28" i="18"/>
  <c r="L28" i="18" s="1"/>
  <c r="G28" i="18"/>
  <c r="M28" i="18" s="1"/>
  <c r="F25" i="16"/>
  <c r="L25" i="16" s="1"/>
  <c r="G25" i="16"/>
  <c r="M25" i="16" s="1"/>
  <c r="G21" i="17"/>
  <c r="M21" i="17" s="1"/>
  <c r="F21" i="17"/>
  <c r="L21" i="17" s="1"/>
  <c r="F18" i="9"/>
  <c r="L18" i="9" s="1"/>
  <c r="G18" i="9"/>
  <c r="M18" i="9" s="1"/>
  <c r="F15" i="19"/>
  <c r="L15" i="19" s="1"/>
  <c r="G15" i="19"/>
  <c r="M15" i="19" s="1"/>
  <c r="F12" i="18"/>
  <c r="L12" i="18" s="1"/>
  <c r="G12" i="18"/>
  <c r="M12" i="18" s="1"/>
  <c r="F9" i="16"/>
  <c r="L9" i="16" s="1"/>
  <c r="G9" i="16"/>
  <c r="M9" i="16" s="1"/>
  <c r="G5" i="17"/>
  <c r="M5" i="17" s="1"/>
  <c r="F5" i="17"/>
  <c r="L5" i="17" s="1"/>
  <c r="F32" i="16"/>
  <c r="L32" i="16" s="1"/>
  <c r="G32" i="16"/>
  <c r="M32" i="16" s="1"/>
  <c r="F22" i="19"/>
  <c r="L22" i="19" s="1"/>
  <c r="G22" i="19"/>
  <c r="M22" i="19" s="1"/>
  <c r="F33" i="19"/>
  <c r="L33" i="19" s="1"/>
  <c r="G33" i="19"/>
  <c r="M33" i="19" s="1"/>
  <c r="G27" i="16"/>
  <c r="M27" i="16" s="1"/>
  <c r="F27" i="16"/>
  <c r="L27" i="16" s="1"/>
  <c r="F29" i="9"/>
  <c r="L29" i="9" s="1"/>
  <c r="G29" i="9"/>
  <c r="M29" i="9" s="1"/>
  <c r="F10" i="19"/>
  <c r="L10" i="19" s="1"/>
  <c r="G10" i="19"/>
  <c r="M10" i="19" s="1"/>
  <c r="F29" i="19"/>
  <c r="L29" i="19" s="1"/>
  <c r="G29" i="19"/>
  <c r="M29" i="19" s="1"/>
  <c r="G23" i="16"/>
  <c r="M23" i="16" s="1"/>
  <c r="F23" i="16"/>
  <c r="L23" i="16" s="1"/>
  <c r="G19" i="17"/>
  <c r="M19" i="17" s="1"/>
  <c r="F19" i="17"/>
  <c r="L19" i="17" s="1"/>
  <c r="F13" i="19"/>
  <c r="L13" i="19" s="1"/>
  <c r="G13" i="19"/>
  <c r="M13" i="19" s="1"/>
  <c r="G7" i="16"/>
  <c r="M7" i="16" s="1"/>
  <c r="F7" i="16"/>
  <c r="L7" i="16" s="1"/>
  <c r="F24" i="16"/>
  <c r="L24" i="16" s="1"/>
  <c r="G24" i="16"/>
  <c r="M24" i="16" s="1"/>
  <c r="G4" i="17"/>
  <c r="M4" i="17" s="1"/>
  <c r="F4" i="17"/>
  <c r="L4" i="17" s="1"/>
  <c r="F29" i="18"/>
  <c r="L29" i="18" s="1"/>
  <c r="G29" i="18"/>
  <c r="M29" i="18" s="1"/>
  <c r="G22" i="17"/>
  <c r="M22" i="17" s="1"/>
  <c r="F22" i="17"/>
  <c r="L22" i="17" s="1"/>
  <c r="F16" i="19"/>
  <c r="L16" i="19" s="1"/>
  <c r="G16" i="19"/>
  <c r="M16" i="19" s="1"/>
  <c r="F10" i="16"/>
  <c r="L10" i="16" s="1"/>
  <c r="G10" i="16"/>
  <c r="M10" i="16" s="1"/>
  <c r="F33" i="9"/>
  <c r="L33" i="9" s="1"/>
  <c r="G33" i="9"/>
  <c r="M33" i="9" s="1"/>
  <c r="F13" i="9"/>
  <c r="L13" i="9" s="1"/>
  <c r="G13" i="9"/>
  <c r="M13" i="9" s="1"/>
  <c r="F32" i="18"/>
  <c r="L32" i="18" s="1"/>
  <c r="G32" i="18"/>
  <c r="M32" i="18" s="1"/>
  <c r="G25" i="17"/>
  <c r="M25" i="17" s="1"/>
  <c r="F25" i="17"/>
  <c r="L25" i="17" s="1"/>
  <c r="F22" i="9"/>
  <c r="L22" i="9" s="1"/>
  <c r="G22" i="9"/>
  <c r="M22" i="9" s="1"/>
  <c r="F16" i="18"/>
  <c r="L16" i="18" s="1"/>
  <c r="G16" i="18"/>
  <c r="M16" i="18" s="1"/>
  <c r="G9" i="17"/>
  <c r="M9" i="17" s="1"/>
  <c r="F9" i="17"/>
  <c r="L9" i="17" s="1"/>
  <c r="F17" i="9"/>
  <c r="L17" i="9" s="1"/>
  <c r="G17" i="9"/>
  <c r="M17" i="9" s="1"/>
  <c r="F31" i="17"/>
  <c r="L31" i="17" s="1"/>
  <c r="G31" i="17"/>
  <c r="M31" i="17" s="1"/>
  <c r="F25" i="19"/>
  <c r="L25" i="19" s="1"/>
  <c r="G25" i="19"/>
  <c r="M25" i="19" s="1"/>
  <c r="F19" i="16"/>
  <c r="L19" i="16" s="1"/>
  <c r="G19" i="16"/>
  <c r="M19" i="16" s="1"/>
  <c r="F12" i="9"/>
  <c r="L12" i="9" s="1"/>
  <c r="G12" i="9"/>
  <c r="M12" i="9" s="1"/>
  <c r="F6" i="18"/>
  <c r="L6" i="18" s="1"/>
  <c r="G6" i="18"/>
  <c r="M6" i="18" s="1"/>
  <c r="F3" i="9"/>
  <c r="L3" i="9" s="1"/>
  <c r="G3" i="9"/>
  <c r="M3" i="9" s="1"/>
  <c r="F15" i="18"/>
  <c r="L15" i="18" s="1"/>
  <c r="G15" i="18"/>
  <c r="M15" i="18" s="1"/>
  <c r="F5" i="9"/>
  <c r="L5" i="9" s="1"/>
  <c r="G5" i="9"/>
  <c r="M5" i="9" s="1"/>
  <c r="G31" i="16"/>
  <c r="M31" i="16" s="1"/>
  <c r="F31" i="16"/>
  <c r="L31" i="16" s="1"/>
  <c r="F24" i="9"/>
  <c r="L24" i="9" s="1"/>
  <c r="G24" i="9"/>
  <c r="M24" i="9" s="1"/>
  <c r="F21" i="19"/>
  <c r="L21" i="19" s="1"/>
  <c r="G21" i="19"/>
  <c r="M21" i="19" s="1"/>
  <c r="F18" i="18"/>
  <c r="L18" i="18" s="1"/>
  <c r="G18" i="18"/>
  <c r="M18" i="18" s="1"/>
  <c r="F15" i="16"/>
  <c r="L15" i="16" s="1"/>
  <c r="G15" i="16"/>
  <c r="M15" i="16" s="1"/>
  <c r="G11" i="17"/>
  <c r="M11" i="17" s="1"/>
  <c r="F11" i="17"/>
  <c r="L11" i="17" s="1"/>
  <c r="F8" i="9"/>
  <c r="L8" i="9" s="1"/>
  <c r="G8" i="9"/>
  <c r="M8" i="9" s="1"/>
  <c r="F5" i="19"/>
  <c r="L5" i="19" s="1"/>
  <c r="G5" i="19"/>
  <c r="M5" i="19" s="1"/>
  <c r="F28" i="16"/>
  <c r="L28" i="16" s="1"/>
  <c r="G28" i="16"/>
  <c r="M28" i="16" s="1"/>
  <c r="F19" i="18"/>
  <c r="L19" i="18" s="1"/>
  <c r="G19" i="18"/>
  <c r="M19" i="18" s="1"/>
  <c r="G8" i="17"/>
  <c r="M8" i="17" s="1"/>
  <c r="F8" i="17"/>
  <c r="L8" i="17" s="1"/>
  <c r="F3" i="18"/>
  <c r="L3" i="18" s="1"/>
  <c r="G3" i="18"/>
  <c r="M3" i="18" s="1"/>
  <c r="G27" i="9"/>
  <c r="M27" i="9" s="1"/>
  <c r="F27" i="9"/>
  <c r="L27" i="9" s="1"/>
  <c r="F24" i="19"/>
  <c r="L24" i="19" s="1"/>
  <c r="G24" i="19"/>
  <c r="M24" i="19" s="1"/>
  <c r="F21" i="18"/>
  <c r="L21" i="18" s="1"/>
  <c r="G21" i="18"/>
  <c r="M21" i="18" s="1"/>
  <c r="F18" i="16"/>
  <c r="L18" i="16" s="1"/>
  <c r="G18" i="16"/>
  <c r="M18" i="16" s="1"/>
  <c r="G14" i="17"/>
  <c r="M14" i="17" s="1"/>
  <c r="F14" i="17"/>
  <c r="L14" i="17" s="1"/>
  <c r="G11" i="9"/>
  <c r="M11" i="9" s="1"/>
  <c r="F11" i="9"/>
  <c r="L11" i="9" s="1"/>
  <c r="F8" i="19"/>
  <c r="L8" i="19" s="1"/>
  <c r="G8" i="19"/>
  <c r="M8" i="19" s="1"/>
  <c r="F5" i="18"/>
  <c r="L5" i="18" s="1"/>
  <c r="G5" i="18"/>
  <c r="M5" i="18" s="1"/>
  <c r="G28" i="17"/>
  <c r="M28" i="17" s="1"/>
  <c r="F28" i="17"/>
  <c r="L28" i="17" s="1"/>
  <c r="F18" i="19"/>
  <c r="L18" i="19" s="1"/>
  <c r="G18" i="19"/>
  <c r="M18" i="19" s="1"/>
  <c r="F9" i="9"/>
  <c r="L9" i="9" s="1"/>
  <c r="G9" i="9"/>
  <c r="M9" i="9" s="1"/>
  <c r="G33" i="17"/>
  <c r="M33" i="17" s="1"/>
  <c r="F33" i="17"/>
  <c r="L33" i="17" s="1"/>
  <c r="F30" i="9"/>
  <c r="L30" i="9" s="1"/>
  <c r="G30" i="9"/>
  <c r="M30" i="9" s="1"/>
  <c r="F27" i="19"/>
  <c r="L27" i="19" s="1"/>
  <c r="G27" i="19"/>
  <c r="M27" i="19" s="1"/>
  <c r="F24" i="18"/>
  <c r="L24" i="18" s="1"/>
  <c r="G24" i="18"/>
  <c r="M24" i="18" s="1"/>
  <c r="F21" i="16"/>
  <c r="L21" i="16" s="1"/>
  <c r="G21" i="16"/>
  <c r="M21" i="16" s="1"/>
  <c r="F14" i="9"/>
  <c r="L14" i="9" s="1"/>
  <c r="G14" i="9"/>
  <c r="M14" i="9" s="1"/>
  <c r="F11" i="19"/>
  <c r="L11" i="19" s="1"/>
  <c r="G11" i="19"/>
  <c r="M11" i="19" s="1"/>
  <c r="F8" i="18"/>
  <c r="L8" i="18" s="1"/>
  <c r="G8" i="18"/>
  <c r="M8" i="18" s="1"/>
  <c r="F5" i="16"/>
  <c r="L5" i="16" s="1"/>
  <c r="G5" i="16"/>
  <c r="M5" i="16" s="1"/>
  <c r="F20" i="9"/>
  <c r="L20" i="9" s="1"/>
  <c r="G20" i="9"/>
  <c r="M20" i="9" s="1"/>
  <c r="F17" i="19"/>
  <c r="L17" i="19" s="1"/>
  <c r="G17" i="19"/>
  <c r="M17" i="19" s="1"/>
  <c r="F14" i="18"/>
  <c r="L14" i="18" s="1"/>
  <c r="G14" i="18"/>
  <c r="M14" i="18" s="1"/>
  <c r="F11" i="16"/>
  <c r="L11" i="16" s="1"/>
  <c r="G11" i="16"/>
  <c r="M11" i="16" s="1"/>
  <c r="G7" i="17"/>
  <c r="M7" i="17" s="1"/>
  <c r="F7" i="17"/>
  <c r="L7" i="17" s="1"/>
  <c r="F4" i="9"/>
  <c r="L4" i="9" s="1"/>
  <c r="G4" i="9"/>
  <c r="M4" i="9" s="1"/>
  <c r="F25" i="9"/>
  <c r="L25" i="9" s="1"/>
  <c r="G25" i="9"/>
  <c r="M25" i="9" s="1"/>
  <c r="G16" i="17"/>
  <c r="M16" i="17" s="1"/>
  <c r="F16" i="17"/>
  <c r="L16" i="17" s="1"/>
  <c r="F6" i="19"/>
  <c r="L6" i="19" s="1"/>
  <c r="G6" i="19"/>
  <c r="M6" i="19" s="1"/>
  <c r="F33" i="18"/>
  <c r="L33" i="18" s="1"/>
  <c r="G33" i="18"/>
  <c r="M33" i="18" s="1"/>
  <c r="F30" i="16"/>
  <c r="L30" i="16" s="1"/>
  <c r="G30" i="16"/>
  <c r="M30" i="16" s="1"/>
  <c r="G26" i="17"/>
  <c r="M26" i="17" s="1"/>
  <c r="F26" i="17"/>
  <c r="L26" i="17" s="1"/>
  <c r="G23" i="9"/>
  <c r="M23" i="9" s="1"/>
  <c r="F23" i="9"/>
  <c r="L23" i="9" s="1"/>
  <c r="F20" i="19"/>
  <c r="L20" i="19" s="1"/>
  <c r="G20" i="19"/>
  <c r="M20" i="19" s="1"/>
  <c r="F17" i="18"/>
  <c r="L17" i="18" s="1"/>
  <c r="G17" i="18"/>
  <c r="M17" i="18" s="1"/>
  <c r="F14" i="16"/>
  <c r="L14" i="16" s="1"/>
  <c r="G14" i="16"/>
  <c r="M14" i="16" s="1"/>
  <c r="G10" i="17"/>
  <c r="M10" i="17" s="1"/>
  <c r="F10" i="17"/>
  <c r="L10" i="17" s="1"/>
  <c r="G7" i="9"/>
  <c r="M7" i="9" s="1"/>
  <c r="F7" i="9"/>
  <c r="L7" i="9" s="1"/>
  <c r="F4" i="19"/>
  <c r="L4" i="19" s="1"/>
  <c r="G4" i="19"/>
  <c r="M4" i="19" s="1"/>
  <c r="F26" i="19"/>
  <c r="L26" i="19" s="1"/>
  <c r="G26" i="19"/>
  <c r="M26" i="19" s="1"/>
  <c r="F16" i="16"/>
  <c r="L16" i="16" s="1"/>
  <c r="G16" i="16"/>
  <c r="M16" i="16" s="1"/>
  <c r="F7" i="18"/>
  <c r="L7" i="18" s="1"/>
  <c r="G7" i="18"/>
  <c r="M7" i="18" s="1"/>
  <c r="F33" i="16"/>
  <c r="L33" i="16" s="1"/>
  <c r="G33" i="16"/>
  <c r="M33" i="16" s="1"/>
  <c r="G29" i="17"/>
  <c r="M29" i="17" s="1"/>
  <c r="F29" i="17"/>
  <c r="L29" i="17" s="1"/>
  <c r="F26" i="9"/>
  <c r="L26" i="9" s="1"/>
  <c r="G26" i="9"/>
  <c r="M26" i="9" s="1"/>
  <c r="F23" i="19"/>
  <c r="L23" i="19" s="1"/>
  <c r="G23" i="19"/>
  <c r="M23" i="19" s="1"/>
  <c r="F20" i="18"/>
  <c r="L20" i="18" s="1"/>
  <c r="G20" i="18"/>
  <c r="M20" i="18" s="1"/>
  <c r="F17" i="16"/>
  <c r="L17" i="16" s="1"/>
  <c r="G17" i="16"/>
  <c r="M17" i="16" s="1"/>
  <c r="G13" i="17"/>
  <c r="M13" i="17" s="1"/>
  <c r="F13" i="17"/>
  <c r="L13" i="17" s="1"/>
  <c r="F10" i="9"/>
  <c r="L10" i="9" s="1"/>
  <c r="G10" i="9"/>
  <c r="M10" i="9" s="1"/>
  <c r="F7" i="19"/>
  <c r="L7" i="19" s="1"/>
  <c r="G7" i="19"/>
  <c r="M7" i="19" s="1"/>
  <c r="F4" i="18"/>
  <c r="L4" i="18" s="1"/>
  <c r="G4" i="18"/>
  <c r="M4" i="18" s="1"/>
  <c r="F3" i="19"/>
  <c r="L3" i="19" s="1"/>
  <c r="G3" i="19"/>
  <c r="M3" i="19" s="1"/>
</calcChain>
</file>

<file path=xl/sharedStrings.xml><?xml version="1.0" encoding="utf-8"?>
<sst xmlns="http://schemas.openxmlformats.org/spreadsheetml/2006/main" count="24737" uniqueCount="102">
  <si>
    <t>販売日付</t>
  </si>
  <si>
    <t>配送伝票ＮＯ</t>
  </si>
  <si>
    <t>店舗コード</t>
  </si>
  <si>
    <t>店舗名</t>
  </si>
  <si>
    <t>グループコード</t>
  </si>
  <si>
    <t>グループ名</t>
  </si>
  <si>
    <t>部門コード</t>
  </si>
  <si>
    <t>部門名</t>
  </si>
  <si>
    <t>メーカー名</t>
  </si>
  <si>
    <t>型番名</t>
  </si>
  <si>
    <t>色規格</t>
  </si>
  <si>
    <t>商品名</t>
  </si>
  <si>
    <t>JANコード</t>
  </si>
  <si>
    <t>数量</t>
  </si>
  <si>
    <t>BicEC</t>
  </si>
  <si>
    <t>音響１</t>
  </si>
  <si>
    <t>スマートスピーカー</t>
  </si>
  <si>
    <t>ＧＯＯＧＬＥ</t>
  </si>
  <si>
    <t>GA00210JP</t>
  </si>
  <si>
    <t>ﾁｮｰｸ</t>
  </si>
  <si>
    <t>ｽﾏｰﾄｽﾋﾟｰｶｰ</t>
  </si>
  <si>
    <t>家電２</t>
  </si>
  <si>
    <t>氷削り器</t>
  </si>
  <si>
    <t>ドウシシャ</t>
  </si>
  <si>
    <t>DTY18BK</t>
  </si>
  <si>
    <t>電動ふわふわとろ雪かき氷器</t>
  </si>
  <si>
    <t>モバイル</t>
  </si>
  <si>
    <t>映像２</t>
  </si>
  <si>
    <t>ＢＤレコーダー</t>
  </si>
  <si>
    <t>パナソニック</t>
  </si>
  <si>
    <t>DMRBW1050</t>
  </si>
  <si>
    <t>DMR-BW1050</t>
  </si>
  <si>
    <t>カメラ</t>
  </si>
  <si>
    <t>一眼レフ用交換レンズ</t>
  </si>
  <si>
    <t>キヤノン</t>
  </si>
  <si>
    <t>EF70300IS2U</t>
  </si>
  <si>
    <t>EFﾚﾝｽﾞ EF70-300mm F4-5.6 IS Ⅱ USM</t>
  </si>
  <si>
    <t>パソコンサプライ</t>
  </si>
  <si>
    <t>純正インクカートリッジ</t>
  </si>
  <si>
    <t>ＨＰ</t>
  </si>
  <si>
    <t>C2P05AA</t>
  </si>
  <si>
    <t>ﾌﾞﾗｯｸ</t>
  </si>
  <si>
    <t>純正インク</t>
  </si>
  <si>
    <t>CV</t>
  </si>
  <si>
    <t>CV</t>
    <phoneticPr fontId="18"/>
  </si>
  <si>
    <t>ページ別訪問者数(PC&amp;モバイル計?)</t>
    <rPh sb="6" eb="7">
      <t>シャ</t>
    </rPh>
    <rPh sb="16" eb="17">
      <t>ケイ</t>
    </rPh>
    <phoneticPr fontId="19"/>
  </si>
  <si>
    <t>CV率(PC&amp;モバイル計?)</t>
    <rPh sb="2" eb="3">
      <t>リツ</t>
    </rPh>
    <phoneticPr fontId="19"/>
  </si>
  <si>
    <t>CV計(PC&amp;モバイル)</t>
    <rPh sb="2" eb="3">
      <t>ケイ</t>
    </rPh>
    <phoneticPr fontId="19"/>
  </si>
  <si>
    <t>配送伝票×JANの数</t>
    <rPh sb="0" eb="2">
      <t>ハイソウ</t>
    </rPh>
    <rPh sb="2" eb="4">
      <t>デンピョウ</t>
    </rPh>
    <rPh sb="9" eb="10">
      <t>カズ</t>
    </rPh>
    <phoneticPr fontId="18"/>
  </si>
  <si>
    <t>配送伝票×JANの数量の合計</t>
    <rPh sb="9" eb="11">
      <t>スウリョウ</t>
    </rPh>
    <rPh sb="12" eb="14">
      <t>ゴウケイ</t>
    </rPh>
    <phoneticPr fontId="18"/>
  </si>
  <si>
    <t>販売数計</t>
    <rPh sb="0" eb="2">
      <t>ハンバイ</t>
    </rPh>
    <rPh sb="2" eb="3">
      <t>スウ</t>
    </rPh>
    <rPh sb="3" eb="4">
      <t>ケイ</t>
    </rPh>
    <phoneticPr fontId="18"/>
  </si>
  <si>
    <t>販売数計</t>
    <rPh sb="0" eb="2">
      <t>ハンバイ</t>
    </rPh>
    <rPh sb="2" eb="3">
      <t>スウ</t>
    </rPh>
    <rPh sb="3" eb="4">
      <t>ケイ</t>
    </rPh>
    <phoneticPr fontId="18"/>
  </si>
  <si>
    <t>販売数</t>
    <rPh sb="0" eb="2">
      <t>ハンバイ</t>
    </rPh>
    <rPh sb="2" eb="3">
      <t>スウ</t>
    </rPh>
    <phoneticPr fontId="18"/>
  </si>
  <si>
    <t>行ラベル</t>
  </si>
  <si>
    <t>ページビュー数</t>
    <phoneticPr fontId="18"/>
  </si>
  <si>
    <t>ページ別訪問者数</t>
    <rPh sb="6" eb="7">
      <t>シャ</t>
    </rPh>
    <phoneticPr fontId="18"/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</si>
  <si>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</si>
  <si>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</si>
  <si>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</si>
  <si>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</si>
  <si>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</si>
  <si>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</si>
  <si>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</si>
  <si>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</si>
  <si>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</si>
  <si>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</si>
  <si>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</si>
  <si>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</si>
  <si>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</si>
  <si>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</si>
  <si>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</si>
  <si>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</si>
  <si>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</si>
  <si>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</si>
  <si>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</si>
  <si>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</si>
  <si>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</si>
  <si>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</si>
  <si>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</si>
  <si>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</si>
  <si>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</si>
  <si>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</si>
  <si>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</si>
  <si>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</si>
  <si>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</si>
  <si>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</si>
  <si>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</si>
  <si>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JAN</t>
    <phoneticPr fontId="18"/>
  </si>
  <si>
    <t>ページビュー数(PC&amp;モバイル計?)</t>
    <phoneticPr fontId="18"/>
  </si>
  <si>
    <t>PC</t>
    <phoneticPr fontId="18"/>
  </si>
  <si>
    <t>モバイル</t>
    <phoneticPr fontId="18"/>
  </si>
  <si>
    <t>4549292037708</t>
  </si>
  <si>
    <t>4514953727427</t>
  </si>
  <si>
    <t>4550084118970</t>
  </si>
  <si>
    <t>4549980046388</t>
  </si>
  <si>
    <t>key</t>
    <phoneticPr fontId="18"/>
  </si>
  <si>
    <t>842776102461</t>
    <phoneticPr fontId="18"/>
  </si>
  <si>
    <t>ページビュー数(PC&amp;モバイル計?)</t>
    <phoneticPr fontId="19"/>
  </si>
  <si>
    <t>実販売数</t>
    <rPh sb="0" eb="1">
      <t>ジツ</t>
    </rPh>
    <rPh sb="1" eb="3">
      <t>ハンバイ</t>
    </rPh>
    <rPh sb="3" eb="4">
      <t>スウ</t>
    </rPh>
    <phoneticPr fontId="18"/>
  </si>
  <si>
    <t>削除フラグ</t>
    <rPh sb="0" eb="2">
      <t>サクジョ</t>
    </rPh>
    <phoneticPr fontId="18"/>
  </si>
  <si>
    <t>実販売数</t>
    <rPh sb="0" eb="1">
      <t>ジツ</t>
    </rPh>
    <rPh sb="1" eb="3">
      <t>ハンバイ</t>
    </rPh>
    <rPh sb="3" eb="4">
      <t>スウ</t>
    </rPh>
    <phoneticPr fontId="18"/>
  </si>
  <si>
    <t>配送伝票ＮＯ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</si>
</sst>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%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メイリオ"/>
      <family val="2"/>
      <charset val="128"/>
    </font>
    <font>
      <sz val="11"/>
      <color rgb="FF333333"/>
      <name val="メイリオ"/>
      <family val="3"/>
      <charset val="128"/>
    </font>
    <font>
      <sz val="12"/>
      <color theme="1"/>
      <name val="ＭＳ Ｐゴシック"/>
      <family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176" fontId="0" fillId="0" borderId="0" xfId="42" applyNumberFormat="1" applyFont="1">
      <alignment vertical="center"/>
    </xf>
    <xf numFmtId="0" fontId="0" fillId="0" borderId="10" xfId="0" applyBorder="1">
      <alignment vertical="center"/>
    </xf>
    <xf numFmtId="177" fontId="0" fillId="0" borderId="10" xfId="43" applyNumberFormat="1" applyFont="1" applyBorder="1">
      <alignment vertical="center"/>
    </xf>
    <xf numFmtId="49" fontId="0" fillId="0" borderId="10" xfId="0" applyNumberFormat="1" applyBorder="1" applyAlignment="1">
      <alignment vertical="center" wrapText="1"/>
    </xf>
    <xf numFmtId="14" fontId="0" fillId="35" borderId="0" xfId="0" applyNumberFormat="1" applyFill="1">
      <alignment vertical="center"/>
    </xf>
    <xf numFmtId="0" fontId="0" fillId="35" borderId="0" xfId="0" applyFill="1">
      <alignment vertical="center"/>
    </xf>
    <xf numFmtId="176" fontId="0" fillId="35" borderId="0" xfId="0" applyNumberFormat="1" applyFill="1">
      <alignment vertical="center"/>
    </xf>
    <xf numFmtId="176" fontId="20" fillId="0" borderId="0" xfId="0" applyNumberFormat="1" applyFont="1">
      <alignment vertical="center"/>
    </xf>
    <xf numFmtId="0" fontId="21" fillId="0" borderId="11" xfId="0" applyFont="1" applyBorder="1" applyAlignment="1">
      <alignment horizontal="left" vertical="center"/>
    </xf>
    <xf numFmtId="0" fontId="21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36" borderId="0" xfId="0" applyFill="1">
      <alignment vertical="center"/>
    </xf>
    <xf numFmtId="177" fontId="0" fillId="0" borderId="10" xfId="43" quotePrefix="1" applyNumberFormat="1" applyFont="1" applyBorder="1">
      <alignment vertical="center"/>
    </xf>
    <xf numFmtId="0" fontId="0" fillId="34" borderId="0" xfId="0" applyFill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3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78</xdr:row>
      <xdr:rowOff>114300</xdr:rowOff>
    </xdr:from>
    <xdr:to>
      <xdr:col>10</xdr:col>
      <xdr:colOff>146050</xdr:colOff>
      <xdr:row>84</xdr:row>
      <xdr:rowOff>82550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AD62FA5-D8E8-44D5-8646-CEB86DFE176E}"/>
            </a:ext>
          </a:extLst>
        </xdr:cNvPr>
        <xdr:cNvSpPr/>
      </xdr:nvSpPr>
      <xdr:spPr>
        <a:xfrm>
          <a:off x="3371850" y="12992100"/>
          <a:ext cx="2870200" cy="958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集計対象期間前に</a:t>
          </a:r>
          <a:endParaRPr kumimoji="1" lang="en-US" altLang="ja-JP" sz="1100"/>
        </a:p>
        <a:p>
          <a:pPr algn="l"/>
          <a:r>
            <a:rPr kumimoji="1" lang="ja-JP" altLang="en-US" sz="1100"/>
            <a:t>注文された商品のキャンセル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06"/>
  <sheetViews>
    <sheetView tabSelected="1" workbookViewId="0"/>
  </sheetViews>
  <sheetFormatPr defaultRowHeight="13" outlineLevelCol="1" x14ac:dyDescent="0.2"/>
  <cols>
    <col min="1" max="1" width="11.26953125" style="1" customWidth="1"/>
    <col min="2" max="2" width="8.7265625" customWidth="1" outlineLevel="1"/>
    <col min="4" max="12" width="8.7265625" customWidth="1" outlineLevel="1"/>
    <col min="13" max="13" width="15.6328125" style="2" bestFit="1" customWidth="1"/>
    <col min="14" max="14" width="8.7265625" customWidth="1" outlineLevel="1"/>
    <col min="16" max="17" width="8.7265625" customWidth="1" outlineLevel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44</v>
      </c>
      <c r="P1" t="s">
        <v>48</v>
      </c>
      <c r="Q1" t="s">
        <v>49</v>
      </c>
      <c r="R1" t="s">
        <v>50</v>
      </c>
      <c r="S1" t="s">
        <v>99</v>
      </c>
    </row>
    <row r="2" spans="1:19" x14ac:dyDescent="0.2">
      <c r="A2" s="1">
        <v>43282</v>
      </c>
      <c r="B2">
        <v>43599402</v>
      </c>
      <c r="C2">
        <v>94</v>
      </c>
      <c r="D2" t="s">
        <v>14</v>
      </c>
      <c r="E2">
        <v>21</v>
      </c>
      <c r="F2" t="s">
        <v>15</v>
      </c>
      <c r="G2">
        <v>181010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2">
        <v>842776102461</v>
      </c>
      <c r="N2">
        <v>-2</v>
      </c>
      <c r="O2">
        <f>COUNTIFS($A$2:$A$1206,"="&amp;A2,$C$2:$C$1206,"="&amp;C2,$M$2:$M$1206,"="&amp;M2)</f>
        <v>11</v>
      </c>
      <c r="P2">
        <f>COUNTIFS($B$2:$B$1206,"="&amp;B2,$M$2:$M$1206,"="&amp;M2)</f>
        <v>1</v>
      </c>
      <c r="Q2">
        <f>SUMIFS($N$2:$N$1206,$B$2:$B$1206,"="&amp;B2,$M$2:$M$1206,"="&amp;M2)</f>
        <v>-2</v>
      </c>
      <c r="R2">
        <f>VLOOKUP(A2&amp;C2&amp;M2,販売数計!$A$2:$E$174,5,FALSE)</f>
        <v>7</v>
      </c>
      <c r="S2">
        <f>IF(P2&gt;=2,1,IF(N2&lt;0,1,0))</f>
        <v>1</v>
      </c>
    </row>
    <row r="3" spans="1:19" x14ac:dyDescent="0.2">
      <c r="A3" s="1">
        <v>43282</v>
      </c>
      <c r="B3">
        <v>43714526</v>
      </c>
      <c r="C3">
        <v>94</v>
      </c>
      <c r="D3" t="s">
        <v>14</v>
      </c>
      <c r="E3">
        <v>21</v>
      </c>
      <c r="F3" t="s">
        <v>15</v>
      </c>
      <c r="G3">
        <v>181010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s="2">
        <v>842776102461</v>
      </c>
      <c r="N3">
        <v>1</v>
      </c>
      <c r="O3">
        <f>COUNTIFS($A$2:$A$1206,"="&amp;A3,$C$2:$C$1206,"="&amp;C3,$M$2:$M$1206,"="&amp;M3)</f>
        <v>11</v>
      </c>
      <c r="P3">
        <f>COUNTIFS($B$2:$B$1206,"="&amp;B3,$M$2:$M$1206,"="&amp;M3)</f>
        <v>1</v>
      </c>
      <c r="Q3">
        <f>SUMIFS($N$2:$N$1206,$B$2:$B$1206,"="&amp;B3,$M$2:$M$1206,"="&amp;M3)</f>
        <v>1</v>
      </c>
      <c r="R3">
        <f>VLOOKUP(A3&amp;C3&amp;M3,販売数計!$A$2:$E$174,5,FALSE)</f>
        <v>7</v>
      </c>
      <c r="S3">
        <f t="shared" ref="S3:S66" si="0">IF(P3&gt;=2,1,IF(N3&lt;0,1,0))</f>
        <v>0</v>
      </c>
    </row>
    <row r="4" spans="1:19" x14ac:dyDescent="0.2">
      <c r="A4" s="1">
        <v>43282</v>
      </c>
      <c r="B4">
        <v>43716830</v>
      </c>
      <c r="C4">
        <v>94</v>
      </c>
      <c r="D4" t="s">
        <v>14</v>
      </c>
      <c r="E4">
        <v>21</v>
      </c>
      <c r="F4" t="s">
        <v>15</v>
      </c>
      <c r="G4">
        <v>181010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s="2">
        <v>842776102461</v>
      </c>
      <c r="N4">
        <v>-1</v>
      </c>
      <c r="O4">
        <f>COUNTIFS($A$2:$A$1206,"="&amp;A4,$C$2:$C$1206,"="&amp;C4,$M$2:$M$1206,"="&amp;M4)</f>
        <v>11</v>
      </c>
      <c r="P4">
        <f>COUNTIFS($B$2:$B$1206,"="&amp;B4,$M$2:$M$1206,"="&amp;M4)</f>
        <v>1</v>
      </c>
      <c r="Q4">
        <f>SUMIFS($N$2:$N$1206,$B$2:$B$1206,"="&amp;B4,$M$2:$M$1206,"="&amp;M4)</f>
        <v>-1</v>
      </c>
      <c r="R4">
        <f>VLOOKUP(A4&amp;C4&amp;M4,販売数計!$A$2:$E$174,5,FALSE)</f>
        <v>7</v>
      </c>
      <c r="S4">
        <f t="shared" si="0"/>
        <v>1</v>
      </c>
    </row>
    <row r="5" spans="1:19" x14ac:dyDescent="0.2">
      <c r="A5" s="1">
        <v>43282</v>
      </c>
      <c r="B5">
        <v>43723388</v>
      </c>
      <c r="C5">
        <v>94</v>
      </c>
      <c r="D5" t="s">
        <v>14</v>
      </c>
      <c r="E5">
        <v>21</v>
      </c>
      <c r="F5" t="s">
        <v>15</v>
      </c>
      <c r="G5">
        <v>181010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s="2">
        <v>842776102461</v>
      </c>
      <c r="N5">
        <v>1</v>
      </c>
      <c r="O5">
        <f>COUNTIFS($A$2:$A$1206,"="&amp;A5,$C$2:$C$1206,"="&amp;C5,$M$2:$M$1206,"="&amp;M5)</f>
        <v>11</v>
      </c>
      <c r="P5">
        <f>COUNTIFS($B$2:$B$1206,"="&amp;B5,$M$2:$M$1206,"="&amp;M5)</f>
        <v>1</v>
      </c>
      <c r="Q5">
        <f>SUMIFS($N$2:$N$1206,$B$2:$B$1206,"="&amp;B5,$M$2:$M$1206,"="&amp;M5)</f>
        <v>1</v>
      </c>
      <c r="R5">
        <f>VLOOKUP(A5&amp;C5&amp;M5,販売数計!$A$2:$E$174,5,FALSE)</f>
        <v>7</v>
      </c>
      <c r="S5">
        <f t="shared" si="0"/>
        <v>0</v>
      </c>
    </row>
    <row r="6" spans="1:19" x14ac:dyDescent="0.2">
      <c r="A6" s="1">
        <v>43282</v>
      </c>
      <c r="B6">
        <v>43723984</v>
      </c>
      <c r="C6">
        <v>94</v>
      </c>
      <c r="D6" t="s">
        <v>14</v>
      </c>
      <c r="E6">
        <v>21</v>
      </c>
      <c r="F6" t="s">
        <v>15</v>
      </c>
      <c r="G6">
        <v>181010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s="2">
        <v>842776102461</v>
      </c>
      <c r="N6">
        <v>1</v>
      </c>
      <c r="O6">
        <f>COUNTIFS($A$2:$A$1206,"="&amp;A6,$C$2:$C$1206,"="&amp;C6,$M$2:$M$1206,"="&amp;M6)</f>
        <v>11</v>
      </c>
      <c r="P6">
        <f>COUNTIFS($B$2:$B$1206,"="&amp;B6,$M$2:$M$1206,"="&amp;M6)</f>
        <v>1</v>
      </c>
      <c r="Q6">
        <f>SUMIFS($N$2:$N$1206,$B$2:$B$1206,"="&amp;B6,$M$2:$M$1206,"="&amp;M6)</f>
        <v>1</v>
      </c>
      <c r="R6">
        <f>VLOOKUP(A6&amp;C6&amp;M6,販売数計!$A$2:$E$174,5,FALSE)</f>
        <v>7</v>
      </c>
      <c r="S6">
        <f t="shared" si="0"/>
        <v>0</v>
      </c>
    </row>
    <row r="7" spans="1:19" x14ac:dyDescent="0.2">
      <c r="A7" s="1">
        <v>43282</v>
      </c>
      <c r="B7">
        <v>43724306</v>
      </c>
      <c r="C7">
        <v>94</v>
      </c>
      <c r="D7" t="s">
        <v>14</v>
      </c>
      <c r="E7">
        <v>32</v>
      </c>
      <c r="F7" t="s">
        <v>21</v>
      </c>
      <c r="G7">
        <v>253230</v>
      </c>
      <c r="H7" t="s">
        <v>22</v>
      </c>
      <c r="I7" t="s">
        <v>23</v>
      </c>
      <c r="J7" t="s">
        <v>24</v>
      </c>
      <c r="L7" t="s">
        <v>25</v>
      </c>
      <c r="M7" s="2">
        <v>4550084118970</v>
      </c>
      <c r="N7">
        <v>1</v>
      </c>
      <c r="O7">
        <f>COUNTIFS($A$2:$A$1206,"="&amp;A7,$C$2:$C$1206,"="&amp;C7,$M$2:$M$1206,"="&amp;M7)</f>
        <v>3</v>
      </c>
      <c r="P7">
        <f>COUNTIFS($B$2:$B$1206,"="&amp;B7,$M$2:$M$1206,"="&amp;M7)</f>
        <v>1</v>
      </c>
      <c r="Q7">
        <f>SUMIFS($N$2:$N$1206,$B$2:$B$1206,"="&amp;B7,$M$2:$M$1206,"="&amp;M7)</f>
        <v>1</v>
      </c>
      <c r="R7">
        <f>VLOOKUP(A7&amp;C7&amp;M7,販売数計!$A$2:$E$174,5,FALSE)</f>
        <v>3</v>
      </c>
      <c r="S7">
        <f t="shared" si="0"/>
        <v>0</v>
      </c>
    </row>
    <row r="8" spans="1:19" x14ac:dyDescent="0.2">
      <c r="A8" s="1">
        <v>43282</v>
      </c>
      <c r="B8">
        <v>43725533</v>
      </c>
      <c r="C8">
        <v>94</v>
      </c>
      <c r="D8" t="s">
        <v>14</v>
      </c>
      <c r="E8">
        <v>21</v>
      </c>
      <c r="F8" t="s">
        <v>15</v>
      </c>
      <c r="G8">
        <v>181010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s="2">
        <v>842776102461</v>
      </c>
      <c r="N8">
        <v>1</v>
      </c>
      <c r="O8">
        <f>COUNTIFS($A$2:$A$1206,"="&amp;A8,$C$2:$C$1206,"="&amp;C8,$M$2:$M$1206,"="&amp;M8)</f>
        <v>11</v>
      </c>
      <c r="P8">
        <f>COUNTIFS($B$2:$B$1206,"="&amp;B8,$M$2:$M$1206,"="&amp;M8)</f>
        <v>2</v>
      </c>
      <c r="Q8">
        <f>SUMIFS($N$2:$N$1206,$B$2:$B$1206,"="&amp;B8,$M$2:$M$1206,"="&amp;M8)</f>
        <v>0</v>
      </c>
      <c r="R8">
        <f>VLOOKUP(A8&amp;C8&amp;M8,販売数計!$A$2:$E$174,5,FALSE)</f>
        <v>7</v>
      </c>
      <c r="S8">
        <f t="shared" si="0"/>
        <v>1</v>
      </c>
    </row>
    <row r="9" spans="1:19" x14ac:dyDescent="0.2">
      <c r="A9" s="1">
        <v>43282</v>
      </c>
      <c r="B9">
        <v>43726254</v>
      </c>
      <c r="C9">
        <v>94</v>
      </c>
      <c r="D9" t="s">
        <v>14</v>
      </c>
      <c r="E9">
        <v>21</v>
      </c>
      <c r="F9" t="s">
        <v>15</v>
      </c>
      <c r="G9">
        <v>181010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s="2">
        <v>842776102461</v>
      </c>
      <c r="N9">
        <v>1</v>
      </c>
      <c r="O9">
        <f>COUNTIFS($A$2:$A$1206,"="&amp;A9,$C$2:$C$1206,"="&amp;C9,$M$2:$M$1206,"="&amp;M9)</f>
        <v>11</v>
      </c>
      <c r="P9">
        <f>COUNTIFS($B$2:$B$1206,"="&amp;B9,$M$2:$M$1206,"="&amp;M9)</f>
        <v>1</v>
      </c>
      <c r="Q9">
        <f>SUMIFS($N$2:$N$1206,$B$2:$B$1206,"="&amp;B9,$M$2:$M$1206,"="&amp;M9)</f>
        <v>1</v>
      </c>
      <c r="R9">
        <f>VLOOKUP(A9&amp;C9&amp;M9,販売数計!$A$2:$E$174,5,FALSE)</f>
        <v>7</v>
      </c>
      <c r="S9">
        <f t="shared" si="0"/>
        <v>0</v>
      </c>
    </row>
    <row r="10" spans="1:19" x14ac:dyDescent="0.2">
      <c r="A10" s="1">
        <v>43282</v>
      </c>
      <c r="B10">
        <v>43726604</v>
      </c>
      <c r="C10">
        <v>94</v>
      </c>
      <c r="D10" t="s">
        <v>14</v>
      </c>
      <c r="E10">
        <v>21</v>
      </c>
      <c r="F10" t="s">
        <v>15</v>
      </c>
      <c r="G10">
        <v>181010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s="2">
        <v>842776102461</v>
      </c>
      <c r="N10">
        <v>2</v>
      </c>
      <c r="O10">
        <f>COUNTIFS($A$2:$A$1206,"="&amp;A10,$C$2:$C$1206,"="&amp;C10,$M$2:$M$1206,"="&amp;M10)</f>
        <v>11</v>
      </c>
      <c r="P10">
        <f>COUNTIFS($B$2:$B$1206,"="&amp;B10,$M$2:$M$1206,"="&amp;M10)</f>
        <v>1</v>
      </c>
      <c r="Q10">
        <f>SUMIFS($N$2:$N$1206,$B$2:$B$1206,"="&amp;B10,$M$2:$M$1206,"="&amp;M10)</f>
        <v>2</v>
      </c>
      <c r="R10">
        <f>VLOOKUP(A10&amp;C10&amp;M10,販売数計!$A$2:$E$174,5,FALSE)</f>
        <v>7</v>
      </c>
      <c r="S10">
        <f t="shared" si="0"/>
        <v>0</v>
      </c>
    </row>
    <row r="11" spans="1:19" x14ac:dyDescent="0.2">
      <c r="A11" s="1">
        <v>43282</v>
      </c>
      <c r="B11">
        <v>43728414</v>
      </c>
      <c r="C11">
        <v>94</v>
      </c>
      <c r="D11" t="s">
        <v>14</v>
      </c>
      <c r="E11">
        <v>21</v>
      </c>
      <c r="F11" t="s">
        <v>15</v>
      </c>
      <c r="G11">
        <v>181010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s="2">
        <v>842776102461</v>
      </c>
      <c r="N11">
        <v>1</v>
      </c>
      <c r="O11">
        <f>COUNTIFS($A$2:$A$1206,"="&amp;A11,$C$2:$C$1206,"="&amp;C11,$M$2:$M$1206,"="&amp;M11)</f>
        <v>11</v>
      </c>
      <c r="P11">
        <f>COUNTIFS($B$2:$B$1206,"="&amp;B11,$M$2:$M$1206,"="&amp;M11)</f>
        <v>1</v>
      </c>
      <c r="Q11">
        <f>SUMIFS($N$2:$N$1206,$B$2:$B$1206,"="&amp;B11,$M$2:$M$1206,"="&amp;M11)</f>
        <v>1</v>
      </c>
      <c r="R11">
        <f>VLOOKUP(A11&amp;C11&amp;M11,販売数計!$A$2:$E$174,5,FALSE)</f>
        <v>7</v>
      </c>
      <c r="S11">
        <f t="shared" si="0"/>
        <v>0</v>
      </c>
    </row>
    <row r="12" spans="1:19" x14ac:dyDescent="0.2">
      <c r="A12" s="1">
        <v>43282</v>
      </c>
      <c r="B12">
        <v>43730510</v>
      </c>
      <c r="C12">
        <v>94</v>
      </c>
      <c r="D12" t="s">
        <v>14</v>
      </c>
      <c r="E12">
        <v>21</v>
      </c>
      <c r="F12" t="s">
        <v>15</v>
      </c>
      <c r="G12">
        <v>181010</v>
      </c>
      <c r="H12" t="s">
        <v>16</v>
      </c>
      <c r="I12" t="s">
        <v>17</v>
      </c>
      <c r="J12" t="s">
        <v>18</v>
      </c>
      <c r="K12" t="s">
        <v>19</v>
      </c>
      <c r="L12" t="s">
        <v>20</v>
      </c>
      <c r="M12" s="2">
        <v>842776102461</v>
      </c>
      <c r="N12">
        <v>1</v>
      </c>
      <c r="O12">
        <f>COUNTIFS($A$2:$A$1206,"="&amp;A12,$C$2:$C$1206,"="&amp;C12,$M$2:$M$1206,"="&amp;M12)</f>
        <v>11</v>
      </c>
      <c r="P12">
        <f>COUNTIFS($B$2:$B$1206,"="&amp;B12,$M$2:$M$1206,"="&amp;M12)</f>
        <v>1</v>
      </c>
      <c r="Q12">
        <f>SUMIFS($N$2:$N$1206,$B$2:$B$1206,"="&amp;B12,$M$2:$M$1206,"="&amp;M12)</f>
        <v>1</v>
      </c>
      <c r="R12">
        <f>VLOOKUP(A12&amp;C12&amp;M12,販売数計!$A$2:$E$174,5,FALSE)</f>
        <v>7</v>
      </c>
      <c r="S12">
        <f t="shared" si="0"/>
        <v>0</v>
      </c>
    </row>
    <row r="13" spans="1:19" x14ac:dyDescent="0.2">
      <c r="A13" s="1">
        <v>43282</v>
      </c>
      <c r="B13">
        <v>43733579</v>
      </c>
      <c r="C13">
        <v>94</v>
      </c>
      <c r="D13" t="s">
        <v>14</v>
      </c>
      <c r="E13">
        <v>21</v>
      </c>
      <c r="F13" t="s">
        <v>15</v>
      </c>
      <c r="G13">
        <v>181010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 s="2">
        <v>842776102461</v>
      </c>
      <c r="N13">
        <v>1</v>
      </c>
      <c r="O13">
        <f>COUNTIFS($A$2:$A$1206,"="&amp;A13,$C$2:$C$1206,"="&amp;C13,$M$2:$M$1206,"="&amp;M13)</f>
        <v>11</v>
      </c>
      <c r="P13">
        <f>COUNTIFS($B$2:$B$1206,"="&amp;B13,$M$2:$M$1206,"="&amp;M13)</f>
        <v>1</v>
      </c>
      <c r="Q13">
        <f>SUMIFS($N$2:$N$1206,$B$2:$B$1206,"="&amp;B13,$M$2:$M$1206,"="&amp;M13)</f>
        <v>1</v>
      </c>
      <c r="R13">
        <f>VLOOKUP(A13&amp;C13&amp;M13,販売数計!$A$2:$E$174,5,FALSE)</f>
        <v>7</v>
      </c>
      <c r="S13">
        <f t="shared" si="0"/>
        <v>0</v>
      </c>
    </row>
    <row r="14" spans="1:19" x14ac:dyDescent="0.2">
      <c r="A14" s="1">
        <v>43282</v>
      </c>
      <c r="B14">
        <v>43733680</v>
      </c>
      <c r="C14">
        <v>94</v>
      </c>
      <c r="D14" t="s">
        <v>14</v>
      </c>
      <c r="E14">
        <v>32</v>
      </c>
      <c r="F14" t="s">
        <v>21</v>
      </c>
      <c r="G14">
        <v>253230</v>
      </c>
      <c r="H14" t="s">
        <v>22</v>
      </c>
      <c r="I14" t="s">
        <v>23</v>
      </c>
      <c r="J14" t="s">
        <v>24</v>
      </c>
      <c r="L14" t="s">
        <v>25</v>
      </c>
      <c r="M14" s="2">
        <v>4550084118970</v>
      </c>
      <c r="N14">
        <v>1</v>
      </c>
      <c r="O14">
        <f>COUNTIFS($A$2:$A$1206,"="&amp;A14,$C$2:$C$1206,"="&amp;C14,$M$2:$M$1206,"="&amp;M14)</f>
        <v>3</v>
      </c>
      <c r="P14">
        <f>COUNTIFS($B$2:$B$1206,"="&amp;B14,$M$2:$M$1206,"="&amp;M14)</f>
        <v>1</v>
      </c>
      <c r="Q14">
        <f>SUMIFS($N$2:$N$1206,$B$2:$B$1206,"="&amp;B14,$M$2:$M$1206,"="&amp;M14)</f>
        <v>1</v>
      </c>
      <c r="R14">
        <f>VLOOKUP(A14&amp;C14&amp;M14,販売数計!$A$2:$E$174,5,FALSE)</f>
        <v>3</v>
      </c>
      <c r="S14">
        <f t="shared" si="0"/>
        <v>0</v>
      </c>
    </row>
    <row r="15" spans="1:19" x14ac:dyDescent="0.2">
      <c r="A15" s="1">
        <v>43282</v>
      </c>
      <c r="B15">
        <v>43734455</v>
      </c>
      <c r="C15">
        <v>94</v>
      </c>
      <c r="D15" t="s">
        <v>14</v>
      </c>
      <c r="E15">
        <v>32</v>
      </c>
      <c r="F15" t="s">
        <v>21</v>
      </c>
      <c r="G15">
        <v>253230</v>
      </c>
      <c r="H15" t="s">
        <v>22</v>
      </c>
      <c r="I15" t="s">
        <v>23</v>
      </c>
      <c r="J15" t="s">
        <v>24</v>
      </c>
      <c r="L15" t="s">
        <v>25</v>
      </c>
      <c r="M15" s="2">
        <v>4550084118970</v>
      </c>
      <c r="N15">
        <v>1</v>
      </c>
      <c r="O15">
        <f>COUNTIFS($A$2:$A$1206,"="&amp;A15,$C$2:$C$1206,"="&amp;C15,$M$2:$M$1206,"="&amp;M15)</f>
        <v>3</v>
      </c>
      <c r="P15">
        <f>COUNTIFS($B$2:$B$1206,"="&amp;B15,$M$2:$M$1206,"="&amp;M15)</f>
        <v>1</v>
      </c>
      <c r="Q15">
        <f>SUMIFS($N$2:$N$1206,$B$2:$B$1206,"="&amp;B15,$M$2:$M$1206,"="&amp;M15)</f>
        <v>1</v>
      </c>
      <c r="R15">
        <f>VLOOKUP(A15&amp;C15&amp;M15,販売数計!$A$2:$E$174,5,FALSE)</f>
        <v>3</v>
      </c>
      <c r="S15">
        <f t="shared" si="0"/>
        <v>0</v>
      </c>
    </row>
    <row r="16" spans="1:19" x14ac:dyDescent="0.2">
      <c r="A16" s="1">
        <v>43282</v>
      </c>
      <c r="B16">
        <v>43706919</v>
      </c>
      <c r="C16">
        <v>842</v>
      </c>
      <c r="D16" t="s">
        <v>26</v>
      </c>
      <c r="E16">
        <v>21</v>
      </c>
      <c r="F16" t="s">
        <v>15</v>
      </c>
      <c r="G16">
        <v>181010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 s="2">
        <v>842776102461</v>
      </c>
      <c r="N16">
        <v>-1</v>
      </c>
      <c r="O16">
        <f>COUNTIFS($A$2:$A$1206,"="&amp;A16,$C$2:$C$1206,"="&amp;C16,$M$2:$M$1206,"="&amp;M16)</f>
        <v>7</v>
      </c>
      <c r="P16">
        <f>COUNTIFS($B$2:$B$1206,"="&amp;B16,$M$2:$M$1206,"="&amp;M16)</f>
        <v>1</v>
      </c>
      <c r="Q16">
        <f>SUMIFS($N$2:$N$1206,$B$2:$B$1206,"="&amp;B16,$M$2:$M$1206,"="&amp;M16)</f>
        <v>-1</v>
      </c>
      <c r="R16">
        <f>VLOOKUP(A16&amp;C16&amp;M16,販売数計!$A$2:$E$174,5,FALSE)</f>
        <v>5</v>
      </c>
      <c r="S16">
        <f t="shared" si="0"/>
        <v>1</v>
      </c>
    </row>
    <row r="17" spans="1:19" x14ac:dyDescent="0.2">
      <c r="A17" s="1">
        <v>43282</v>
      </c>
      <c r="B17">
        <v>43721770</v>
      </c>
      <c r="C17">
        <v>842</v>
      </c>
      <c r="D17" t="s">
        <v>26</v>
      </c>
      <c r="E17">
        <v>21</v>
      </c>
      <c r="F17" t="s">
        <v>15</v>
      </c>
      <c r="G17">
        <v>181010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 s="2">
        <v>842776102461</v>
      </c>
      <c r="N17">
        <v>1</v>
      </c>
      <c r="O17">
        <f>COUNTIFS($A$2:$A$1206,"="&amp;A17,$C$2:$C$1206,"="&amp;C17,$M$2:$M$1206,"="&amp;M17)</f>
        <v>7</v>
      </c>
      <c r="P17">
        <f>COUNTIFS($B$2:$B$1206,"="&amp;B17,$M$2:$M$1206,"="&amp;M17)</f>
        <v>1</v>
      </c>
      <c r="Q17">
        <f>SUMIFS($N$2:$N$1206,$B$2:$B$1206,"="&amp;B17,$M$2:$M$1206,"="&amp;M17)</f>
        <v>1</v>
      </c>
      <c r="R17">
        <f>VLOOKUP(A17&amp;C17&amp;M17,販売数計!$A$2:$E$174,5,FALSE)</f>
        <v>5</v>
      </c>
      <c r="S17">
        <f t="shared" si="0"/>
        <v>0</v>
      </c>
    </row>
    <row r="18" spans="1:19" x14ac:dyDescent="0.2">
      <c r="A18" s="1">
        <v>43282</v>
      </c>
      <c r="B18">
        <v>43725798</v>
      </c>
      <c r="C18">
        <v>842</v>
      </c>
      <c r="D18" t="s">
        <v>26</v>
      </c>
      <c r="E18">
        <v>21</v>
      </c>
      <c r="F18" t="s">
        <v>15</v>
      </c>
      <c r="G18">
        <v>181010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  <c r="M18" s="2">
        <v>842776102461</v>
      </c>
      <c r="N18">
        <v>1</v>
      </c>
      <c r="O18">
        <f>COUNTIFS($A$2:$A$1206,"="&amp;A18,$C$2:$C$1206,"="&amp;C18,$M$2:$M$1206,"="&amp;M18)</f>
        <v>7</v>
      </c>
      <c r="P18">
        <f>COUNTIFS($B$2:$B$1206,"="&amp;B18,$M$2:$M$1206,"="&amp;M18)</f>
        <v>1</v>
      </c>
      <c r="Q18">
        <f>SUMIFS($N$2:$N$1206,$B$2:$B$1206,"="&amp;B18,$M$2:$M$1206,"="&amp;M18)</f>
        <v>1</v>
      </c>
      <c r="R18">
        <f>VLOOKUP(A18&amp;C18&amp;M18,販売数計!$A$2:$E$174,5,FALSE)</f>
        <v>5</v>
      </c>
      <c r="S18">
        <f t="shared" si="0"/>
        <v>0</v>
      </c>
    </row>
    <row r="19" spans="1:19" x14ac:dyDescent="0.2">
      <c r="A19" s="1">
        <v>43282</v>
      </c>
      <c r="B19">
        <v>43727547</v>
      </c>
      <c r="C19">
        <v>842</v>
      </c>
      <c r="D19" t="s">
        <v>26</v>
      </c>
      <c r="E19">
        <v>32</v>
      </c>
      <c r="F19" t="s">
        <v>21</v>
      </c>
      <c r="G19">
        <v>253230</v>
      </c>
      <c r="H19" t="s">
        <v>22</v>
      </c>
      <c r="I19" t="s">
        <v>23</v>
      </c>
      <c r="J19" t="s">
        <v>24</v>
      </c>
      <c r="L19" t="s">
        <v>25</v>
      </c>
      <c r="M19" s="2">
        <v>4550084118970</v>
      </c>
      <c r="N19">
        <v>1</v>
      </c>
      <c r="O19">
        <f>COUNTIFS($A$2:$A$1206,"="&amp;A19,$C$2:$C$1206,"="&amp;C19,$M$2:$M$1206,"="&amp;M19)</f>
        <v>1</v>
      </c>
      <c r="P19">
        <f>COUNTIFS($B$2:$B$1206,"="&amp;B19,$M$2:$M$1206,"="&amp;M19)</f>
        <v>1</v>
      </c>
      <c r="Q19">
        <f>SUMIFS($N$2:$N$1206,$B$2:$B$1206,"="&amp;B19,$M$2:$M$1206,"="&amp;M19)</f>
        <v>1</v>
      </c>
      <c r="R19">
        <f>VLOOKUP(A19&amp;C19&amp;M19,販売数計!$A$2:$E$174,5,FALSE)</f>
        <v>1</v>
      </c>
      <c r="S19">
        <f t="shared" si="0"/>
        <v>0</v>
      </c>
    </row>
    <row r="20" spans="1:19" x14ac:dyDescent="0.2">
      <c r="A20" s="1">
        <v>43282</v>
      </c>
      <c r="B20">
        <v>43727708</v>
      </c>
      <c r="C20">
        <v>842</v>
      </c>
      <c r="D20" t="s">
        <v>26</v>
      </c>
      <c r="E20">
        <v>21</v>
      </c>
      <c r="F20" t="s">
        <v>15</v>
      </c>
      <c r="G20">
        <v>181010</v>
      </c>
      <c r="H20" t="s">
        <v>16</v>
      </c>
      <c r="I20" t="s">
        <v>17</v>
      </c>
      <c r="J20" t="s">
        <v>18</v>
      </c>
      <c r="K20" t="s">
        <v>19</v>
      </c>
      <c r="L20" t="s">
        <v>20</v>
      </c>
      <c r="M20" s="2">
        <v>842776102461</v>
      </c>
      <c r="N20">
        <v>1</v>
      </c>
      <c r="O20">
        <f>COUNTIFS($A$2:$A$1206,"="&amp;A20,$C$2:$C$1206,"="&amp;C20,$M$2:$M$1206,"="&amp;M20)</f>
        <v>7</v>
      </c>
      <c r="P20">
        <f>COUNTIFS($B$2:$B$1206,"="&amp;B20,$M$2:$M$1206,"="&amp;M20)</f>
        <v>1</v>
      </c>
      <c r="Q20">
        <f>SUMIFS($N$2:$N$1206,$B$2:$B$1206,"="&amp;B20,$M$2:$M$1206,"="&amp;M20)</f>
        <v>1</v>
      </c>
      <c r="R20">
        <f>VLOOKUP(A20&amp;C20&amp;M20,販売数計!$A$2:$E$174,5,FALSE)</f>
        <v>5</v>
      </c>
      <c r="S20">
        <f t="shared" si="0"/>
        <v>0</v>
      </c>
    </row>
    <row r="21" spans="1:19" x14ac:dyDescent="0.2">
      <c r="A21" s="1">
        <v>43282</v>
      </c>
      <c r="B21">
        <v>43728391</v>
      </c>
      <c r="C21">
        <v>842</v>
      </c>
      <c r="D21" t="s">
        <v>26</v>
      </c>
      <c r="E21">
        <v>21</v>
      </c>
      <c r="F21" t="s">
        <v>15</v>
      </c>
      <c r="G21">
        <v>181010</v>
      </c>
      <c r="H21" t="s">
        <v>16</v>
      </c>
      <c r="I21" t="s">
        <v>17</v>
      </c>
      <c r="J21" t="s">
        <v>18</v>
      </c>
      <c r="K21" t="s">
        <v>19</v>
      </c>
      <c r="L21" t="s">
        <v>20</v>
      </c>
      <c r="M21" s="2">
        <v>842776102461</v>
      </c>
      <c r="N21">
        <v>1</v>
      </c>
      <c r="O21">
        <f>COUNTIFS($A$2:$A$1206,"="&amp;A21,$C$2:$C$1206,"="&amp;C21,$M$2:$M$1206,"="&amp;M21)</f>
        <v>7</v>
      </c>
      <c r="P21">
        <f>COUNTIFS($B$2:$B$1206,"="&amp;B21,$M$2:$M$1206,"="&amp;M21)</f>
        <v>1</v>
      </c>
      <c r="Q21">
        <f>SUMIFS($N$2:$N$1206,$B$2:$B$1206,"="&amp;B21,$M$2:$M$1206,"="&amp;M21)</f>
        <v>1</v>
      </c>
      <c r="R21">
        <f>VLOOKUP(A21&amp;C21&amp;M21,販売数計!$A$2:$E$174,5,FALSE)</f>
        <v>5</v>
      </c>
      <c r="S21">
        <f t="shared" si="0"/>
        <v>0</v>
      </c>
    </row>
    <row r="22" spans="1:19" x14ac:dyDescent="0.2">
      <c r="A22" s="1">
        <v>43282</v>
      </c>
      <c r="B22">
        <v>43729500</v>
      </c>
      <c r="C22">
        <v>842</v>
      </c>
      <c r="D22" t="s">
        <v>26</v>
      </c>
      <c r="E22">
        <v>21</v>
      </c>
      <c r="F22" t="s">
        <v>15</v>
      </c>
      <c r="G22">
        <v>181010</v>
      </c>
      <c r="H22" t="s">
        <v>16</v>
      </c>
      <c r="I22" t="s">
        <v>17</v>
      </c>
      <c r="J22" t="s">
        <v>18</v>
      </c>
      <c r="K22" t="s">
        <v>19</v>
      </c>
      <c r="L22" t="s">
        <v>20</v>
      </c>
      <c r="M22" s="2">
        <v>842776102461</v>
      </c>
      <c r="N22">
        <v>1</v>
      </c>
      <c r="O22">
        <f>COUNTIFS($A$2:$A$1206,"="&amp;A22,$C$2:$C$1206,"="&amp;C22,$M$2:$M$1206,"="&amp;M22)</f>
        <v>7</v>
      </c>
      <c r="P22">
        <f>COUNTIFS($B$2:$B$1206,"="&amp;B22,$M$2:$M$1206,"="&amp;M22)</f>
        <v>1</v>
      </c>
      <c r="Q22">
        <f>SUMIFS($N$2:$N$1206,$B$2:$B$1206,"="&amp;B22,$M$2:$M$1206,"="&amp;M22)</f>
        <v>1</v>
      </c>
      <c r="R22">
        <f>VLOOKUP(A22&amp;C22&amp;M22,販売数計!$A$2:$E$174,5,FALSE)</f>
        <v>5</v>
      </c>
      <c r="S22">
        <f t="shared" si="0"/>
        <v>0</v>
      </c>
    </row>
    <row r="23" spans="1:19" x14ac:dyDescent="0.2">
      <c r="A23" s="1">
        <v>43282</v>
      </c>
      <c r="B23">
        <v>43730402</v>
      </c>
      <c r="C23">
        <v>842</v>
      </c>
      <c r="D23" t="s">
        <v>26</v>
      </c>
      <c r="E23">
        <v>21</v>
      </c>
      <c r="F23" t="s">
        <v>15</v>
      </c>
      <c r="G23">
        <v>181010</v>
      </c>
      <c r="H23" t="s">
        <v>16</v>
      </c>
      <c r="I23" t="s">
        <v>17</v>
      </c>
      <c r="J23" t="s">
        <v>18</v>
      </c>
      <c r="K23" t="s">
        <v>19</v>
      </c>
      <c r="L23" t="s">
        <v>20</v>
      </c>
      <c r="M23" s="2">
        <v>842776102461</v>
      </c>
      <c r="N23">
        <v>1</v>
      </c>
      <c r="O23">
        <f>COUNTIFS($A$2:$A$1206,"="&amp;A23,$C$2:$C$1206,"="&amp;C23,$M$2:$M$1206,"="&amp;M23)</f>
        <v>7</v>
      </c>
      <c r="P23">
        <f>COUNTIFS($B$2:$B$1206,"="&amp;B23,$M$2:$M$1206,"="&amp;M23)</f>
        <v>1</v>
      </c>
      <c r="Q23">
        <f>SUMIFS($N$2:$N$1206,$B$2:$B$1206,"="&amp;B23,$M$2:$M$1206,"="&amp;M23)</f>
        <v>1</v>
      </c>
      <c r="R23">
        <f>VLOOKUP(A23&amp;C23&amp;M23,販売数計!$A$2:$E$174,5,FALSE)</f>
        <v>5</v>
      </c>
      <c r="S23">
        <f t="shared" si="0"/>
        <v>0</v>
      </c>
    </row>
    <row r="24" spans="1:19" x14ac:dyDescent="0.2">
      <c r="A24" s="1">
        <v>43282</v>
      </c>
      <c r="B24">
        <v>43732288</v>
      </c>
      <c r="C24">
        <v>842</v>
      </c>
      <c r="D24" t="s">
        <v>26</v>
      </c>
      <c r="E24">
        <v>12</v>
      </c>
      <c r="F24" t="s">
        <v>27</v>
      </c>
      <c r="G24">
        <v>77120</v>
      </c>
      <c r="H24" t="s">
        <v>28</v>
      </c>
      <c r="I24" t="s">
        <v>29</v>
      </c>
      <c r="J24" t="s">
        <v>30</v>
      </c>
      <c r="L24" t="s">
        <v>31</v>
      </c>
      <c r="M24" s="2">
        <v>4549980046388</v>
      </c>
      <c r="N24">
        <v>1</v>
      </c>
      <c r="O24">
        <f>COUNTIFS($A$2:$A$1206,"="&amp;A24,$C$2:$C$1206,"="&amp;C24,$M$2:$M$1206,"="&amp;M24)</f>
        <v>1</v>
      </c>
      <c r="P24">
        <f>COUNTIFS($B$2:$B$1206,"="&amp;B24,$M$2:$M$1206,"="&amp;M24)</f>
        <v>1</v>
      </c>
      <c r="Q24">
        <f>SUMIFS($N$2:$N$1206,$B$2:$B$1206,"="&amp;B24,$M$2:$M$1206,"="&amp;M24)</f>
        <v>1</v>
      </c>
      <c r="R24">
        <f>VLOOKUP(A24&amp;C24&amp;M24,販売数計!$A$2:$E$174,5,FALSE)</f>
        <v>1</v>
      </c>
      <c r="S24">
        <f t="shared" si="0"/>
        <v>0</v>
      </c>
    </row>
    <row r="25" spans="1:19" x14ac:dyDescent="0.2">
      <c r="A25" s="1">
        <v>43283</v>
      </c>
      <c r="B25">
        <v>43736480</v>
      </c>
      <c r="C25">
        <v>94</v>
      </c>
      <c r="D25" t="s">
        <v>14</v>
      </c>
      <c r="E25">
        <v>21</v>
      </c>
      <c r="F25" t="s">
        <v>15</v>
      </c>
      <c r="G25">
        <v>181010</v>
      </c>
      <c r="H25" t="s">
        <v>16</v>
      </c>
      <c r="I25" t="s">
        <v>17</v>
      </c>
      <c r="J25" t="s">
        <v>18</v>
      </c>
      <c r="K25" t="s">
        <v>19</v>
      </c>
      <c r="L25" t="s">
        <v>20</v>
      </c>
      <c r="M25" s="2">
        <v>842776102461</v>
      </c>
      <c r="N25">
        <v>1</v>
      </c>
      <c r="O25">
        <f>COUNTIFS($A$2:$A$1206,"="&amp;A25,$C$2:$C$1206,"="&amp;C25,$M$2:$M$1206,"="&amp;M25)</f>
        <v>7</v>
      </c>
      <c r="P25">
        <f>COUNTIFS($B$2:$B$1206,"="&amp;B25,$M$2:$M$1206,"="&amp;M25)</f>
        <v>1</v>
      </c>
      <c r="Q25">
        <f>SUMIFS($N$2:$N$1206,$B$2:$B$1206,"="&amp;B25,$M$2:$M$1206,"="&amp;M25)</f>
        <v>1</v>
      </c>
      <c r="R25">
        <f>VLOOKUP(A25&amp;C25&amp;M25,販売数計!$A$2:$E$174,5,FALSE)</f>
        <v>10</v>
      </c>
      <c r="S25">
        <f t="shared" si="0"/>
        <v>0</v>
      </c>
    </row>
    <row r="26" spans="1:19" x14ac:dyDescent="0.2">
      <c r="A26" s="1">
        <v>43283</v>
      </c>
      <c r="B26">
        <v>43737976</v>
      </c>
      <c r="C26">
        <v>94</v>
      </c>
      <c r="D26" t="s">
        <v>14</v>
      </c>
      <c r="E26">
        <v>21</v>
      </c>
      <c r="F26" t="s">
        <v>15</v>
      </c>
      <c r="G26">
        <v>181010</v>
      </c>
      <c r="H26" t="s">
        <v>16</v>
      </c>
      <c r="I26" t="s">
        <v>17</v>
      </c>
      <c r="J26" t="s">
        <v>18</v>
      </c>
      <c r="K26" t="s">
        <v>19</v>
      </c>
      <c r="L26" t="s">
        <v>20</v>
      </c>
      <c r="M26" s="2">
        <v>842776102461</v>
      </c>
      <c r="N26">
        <v>1</v>
      </c>
      <c r="O26">
        <f>COUNTIFS($A$2:$A$1206,"="&amp;A26,$C$2:$C$1206,"="&amp;C26,$M$2:$M$1206,"="&amp;M26)</f>
        <v>7</v>
      </c>
      <c r="P26">
        <f>COUNTIFS($B$2:$B$1206,"="&amp;B26,$M$2:$M$1206,"="&amp;M26)</f>
        <v>1</v>
      </c>
      <c r="Q26">
        <f>SUMIFS($N$2:$N$1206,$B$2:$B$1206,"="&amp;B26,$M$2:$M$1206,"="&amp;M26)</f>
        <v>1</v>
      </c>
      <c r="R26">
        <f>VLOOKUP(A26&amp;C26&amp;M26,販売数計!$A$2:$E$174,5,FALSE)</f>
        <v>10</v>
      </c>
      <c r="S26">
        <f t="shared" si="0"/>
        <v>0</v>
      </c>
    </row>
    <row r="27" spans="1:19" x14ac:dyDescent="0.2">
      <c r="A27" s="1">
        <v>43283</v>
      </c>
      <c r="B27">
        <v>43739157</v>
      </c>
      <c r="C27">
        <v>94</v>
      </c>
      <c r="D27" t="s">
        <v>14</v>
      </c>
      <c r="E27">
        <v>21</v>
      </c>
      <c r="F27" t="s">
        <v>15</v>
      </c>
      <c r="G27">
        <v>181010</v>
      </c>
      <c r="H27" t="s">
        <v>16</v>
      </c>
      <c r="I27" t="s">
        <v>17</v>
      </c>
      <c r="J27" t="s">
        <v>18</v>
      </c>
      <c r="K27" t="s">
        <v>19</v>
      </c>
      <c r="L27" t="s">
        <v>20</v>
      </c>
      <c r="M27" s="2">
        <v>842776102461</v>
      </c>
      <c r="N27">
        <v>2</v>
      </c>
      <c r="O27">
        <f>COUNTIFS($A$2:$A$1206,"="&amp;A27,$C$2:$C$1206,"="&amp;C27,$M$2:$M$1206,"="&amp;M27)</f>
        <v>7</v>
      </c>
      <c r="P27">
        <f>COUNTIFS($B$2:$B$1206,"="&amp;B27,$M$2:$M$1206,"="&amp;M27)</f>
        <v>1</v>
      </c>
      <c r="Q27">
        <f>SUMIFS($N$2:$N$1206,$B$2:$B$1206,"="&amp;B27,$M$2:$M$1206,"="&amp;M27)</f>
        <v>2</v>
      </c>
      <c r="R27">
        <f>VLOOKUP(A27&amp;C27&amp;M27,販売数計!$A$2:$E$174,5,FALSE)</f>
        <v>10</v>
      </c>
      <c r="S27">
        <f t="shared" si="0"/>
        <v>0</v>
      </c>
    </row>
    <row r="28" spans="1:19" x14ac:dyDescent="0.2">
      <c r="A28" s="1">
        <v>43283</v>
      </c>
      <c r="B28">
        <v>43739983</v>
      </c>
      <c r="C28">
        <v>94</v>
      </c>
      <c r="D28" t="s">
        <v>14</v>
      </c>
      <c r="E28">
        <v>21</v>
      </c>
      <c r="F28" t="s">
        <v>15</v>
      </c>
      <c r="G28">
        <v>181010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  <c r="M28" s="2">
        <v>842776102461</v>
      </c>
      <c r="N28">
        <v>2</v>
      </c>
      <c r="O28">
        <f>COUNTIFS($A$2:$A$1206,"="&amp;A28,$C$2:$C$1206,"="&amp;C28,$M$2:$M$1206,"="&amp;M28)</f>
        <v>7</v>
      </c>
      <c r="P28">
        <f>COUNTIFS($B$2:$B$1206,"="&amp;B28,$M$2:$M$1206,"="&amp;M28)</f>
        <v>1</v>
      </c>
      <c r="Q28">
        <f>SUMIFS($N$2:$N$1206,$B$2:$B$1206,"="&amp;B28,$M$2:$M$1206,"="&amp;M28)</f>
        <v>2</v>
      </c>
      <c r="R28">
        <f>VLOOKUP(A28&amp;C28&amp;M28,販売数計!$A$2:$E$174,5,FALSE)</f>
        <v>10</v>
      </c>
      <c r="S28">
        <f t="shared" si="0"/>
        <v>0</v>
      </c>
    </row>
    <row r="29" spans="1:19" x14ac:dyDescent="0.2">
      <c r="A29" s="1">
        <v>43283</v>
      </c>
      <c r="B29">
        <v>43740895</v>
      </c>
      <c r="C29">
        <v>94</v>
      </c>
      <c r="D29" t="s">
        <v>14</v>
      </c>
      <c r="E29">
        <v>21</v>
      </c>
      <c r="F29" t="s">
        <v>15</v>
      </c>
      <c r="G29">
        <v>181010</v>
      </c>
      <c r="H29" t="s">
        <v>16</v>
      </c>
      <c r="I29" t="s">
        <v>17</v>
      </c>
      <c r="J29" t="s">
        <v>18</v>
      </c>
      <c r="K29" t="s">
        <v>19</v>
      </c>
      <c r="L29" t="s">
        <v>20</v>
      </c>
      <c r="M29" s="2">
        <v>842776102461</v>
      </c>
      <c r="N29">
        <v>1</v>
      </c>
      <c r="O29">
        <f>COUNTIFS($A$2:$A$1206,"="&amp;A29,$C$2:$C$1206,"="&amp;C29,$M$2:$M$1206,"="&amp;M29)</f>
        <v>7</v>
      </c>
      <c r="P29">
        <f>COUNTIFS($B$2:$B$1206,"="&amp;B29,$M$2:$M$1206,"="&amp;M29)</f>
        <v>1</v>
      </c>
      <c r="Q29">
        <f>SUMIFS($N$2:$N$1206,$B$2:$B$1206,"="&amp;B29,$M$2:$M$1206,"="&amp;M29)</f>
        <v>1</v>
      </c>
      <c r="R29">
        <f>VLOOKUP(A29&amp;C29&amp;M29,販売数計!$A$2:$E$174,5,FALSE)</f>
        <v>10</v>
      </c>
      <c r="S29">
        <f t="shared" si="0"/>
        <v>0</v>
      </c>
    </row>
    <row r="30" spans="1:19" x14ac:dyDescent="0.2">
      <c r="A30" s="1">
        <v>43283</v>
      </c>
      <c r="B30">
        <v>43742607</v>
      </c>
      <c r="C30">
        <v>94</v>
      </c>
      <c r="D30" t="s">
        <v>14</v>
      </c>
      <c r="E30">
        <v>21</v>
      </c>
      <c r="F30" t="s">
        <v>15</v>
      </c>
      <c r="G30">
        <v>181010</v>
      </c>
      <c r="H30" t="s">
        <v>16</v>
      </c>
      <c r="I30" t="s">
        <v>17</v>
      </c>
      <c r="J30" t="s">
        <v>18</v>
      </c>
      <c r="K30" t="s">
        <v>19</v>
      </c>
      <c r="L30" t="s">
        <v>20</v>
      </c>
      <c r="M30" s="2">
        <v>842776102461</v>
      </c>
      <c r="N30">
        <v>2</v>
      </c>
      <c r="O30">
        <f>COUNTIFS($A$2:$A$1206,"="&amp;A30,$C$2:$C$1206,"="&amp;C30,$M$2:$M$1206,"="&amp;M30)</f>
        <v>7</v>
      </c>
      <c r="P30">
        <f>COUNTIFS($B$2:$B$1206,"="&amp;B30,$M$2:$M$1206,"="&amp;M30)</f>
        <v>1</v>
      </c>
      <c r="Q30">
        <f>SUMIFS($N$2:$N$1206,$B$2:$B$1206,"="&amp;B30,$M$2:$M$1206,"="&amp;M30)</f>
        <v>2</v>
      </c>
      <c r="R30">
        <f>VLOOKUP(A30&amp;C30&amp;M30,販売数計!$A$2:$E$174,5,FALSE)</f>
        <v>10</v>
      </c>
      <c r="S30">
        <f t="shared" si="0"/>
        <v>0</v>
      </c>
    </row>
    <row r="31" spans="1:19" x14ac:dyDescent="0.2">
      <c r="A31" s="1">
        <v>43283</v>
      </c>
      <c r="B31">
        <v>43742671</v>
      </c>
      <c r="C31">
        <v>94</v>
      </c>
      <c r="D31" t="s">
        <v>14</v>
      </c>
      <c r="E31">
        <v>21</v>
      </c>
      <c r="F31" t="s">
        <v>15</v>
      </c>
      <c r="G31">
        <v>181010</v>
      </c>
      <c r="H31" t="s">
        <v>16</v>
      </c>
      <c r="I31" t="s">
        <v>17</v>
      </c>
      <c r="J31" t="s">
        <v>18</v>
      </c>
      <c r="K31" t="s">
        <v>19</v>
      </c>
      <c r="L31" t="s">
        <v>20</v>
      </c>
      <c r="M31" s="2">
        <v>842776102461</v>
      </c>
      <c r="N31">
        <v>1</v>
      </c>
      <c r="O31">
        <f>COUNTIFS($A$2:$A$1206,"="&amp;A31,$C$2:$C$1206,"="&amp;C31,$M$2:$M$1206,"="&amp;M31)</f>
        <v>7</v>
      </c>
      <c r="P31">
        <f>COUNTIFS($B$2:$B$1206,"="&amp;B31,$M$2:$M$1206,"="&amp;M31)</f>
        <v>1</v>
      </c>
      <c r="Q31">
        <f>SUMIFS($N$2:$N$1206,$B$2:$B$1206,"="&amp;B31,$M$2:$M$1206,"="&amp;M31)</f>
        <v>1</v>
      </c>
      <c r="R31">
        <f>VLOOKUP(A31&amp;C31&amp;M31,販売数計!$A$2:$E$174,5,FALSE)</f>
        <v>10</v>
      </c>
      <c r="S31">
        <f t="shared" si="0"/>
        <v>0</v>
      </c>
    </row>
    <row r="32" spans="1:19" x14ac:dyDescent="0.2">
      <c r="A32" s="1">
        <v>43283</v>
      </c>
      <c r="B32">
        <v>43743027</v>
      </c>
      <c r="C32">
        <v>94</v>
      </c>
      <c r="D32" t="s">
        <v>14</v>
      </c>
      <c r="E32">
        <v>32</v>
      </c>
      <c r="F32" t="s">
        <v>21</v>
      </c>
      <c r="G32">
        <v>253230</v>
      </c>
      <c r="H32" t="s">
        <v>22</v>
      </c>
      <c r="I32" t="s">
        <v>23</v>
      </c>
      <c r="J32" t="s">
        <v>24</v>
      </c>
      <c r="L32" t="s">
        <v>25</v>
      </c>
      <c r="M32" s="2">
        <v>4550084118970</v>
      </c>
      <c r="N32">
        <v>1</v>
      </c>
      <c r="O32">
        <f>COUNTIFS($A$2:$A$1206,"="&amp;A32,$C$2:$C$1206,"="&amp;C32,$M$2:$M$1206,"="&amp;M32)</f>
        <v>2</v>
      </c>
      <c r="P32">
        <f>COUNTIFS($B$2:$B$1206,"="&amp;B32,$M$2:$M$1206,"="&amp;M32)</f>
        <v>1</v>
      </c>
      <c r="Q32">
        <f>SUMIFS($N$2:$N$1206,$B$2:$B$1206,"="&amp;B32,$M$2:$M$1206,"="&amp;M32)</f>
        <v>1</v>
      </c>
      <c r="R32">
        <f>VLOOKUP(A32&amp;C32&amp;M32,販売数計!$A$2:$E$174,5,FALSE)</f>
        <v>2</v>
      </c>
      <c r="S32">
        <f t="shared" si="0"/>
        <v>0</v>
      </c>
    </row>
    <row r="33" spans="1:19" x14ac:dyDescent="0.2">
      <c r="A33" s="1">
        <v>43283</v>
      </c>
      <c r="B33">
        <v>43745413</v>
      </c>
      <c r="C33">
        <v>94</v>
      </c>
      <c r="D33" t="s">
        <v>14</v>
      </c>
      <c r="E33">
        <v>32</v>
      </c>
      <c r="F33" t="s">
        <v>21</v>
      </c>
      <c r="G33">
        <v>253230</v>
      </c>
      <c r="H33" t="s">
        <v>22</v>
      </c>
      <c r="I33" t="s">
        <v>23</v>
      </c>
      <c r="J33" t="s">
        <v>24</v>
      </c>
      <c r="L33" t="s">
        <v>25</v>
      </c>
      <c r="M33" s="2">
        <v>4550084118970</v>
      </c>
      <c r="N33">
        <v>1</v>
      </c>
      <c r="O33">
        <f>COUNTIFS($A$2:$A$1206,"="&amp;A33,$C$2:$C$1206,"="&amp;C33,$M$2:$M$1206,"="&amp;M33)</f>
        <v>2</v>
      </c>
      <c r="P33">
        <f>COUNTIFS($B$2:$B$1206,"="&amp;B33,$M$2:$M$1206,"="&amp;M33)</f>
        <v>1</v>
      </c>
      <c r="Q33">
        <f>SUMIFS($N$2:$N$1206,$B$2:$B$1206,"="&amp;B33,$M$2:$M$1206,"="&amp;M33)</f>
        <v>1</v>
      </c>
      <c r="R33">
        <f>VLOOKUP(A33&amp;C33&amp;M33,販売数計!$A$2:$E$174,5,FALSE)</f>
        <v>2</v>
      </c>
      <c r="S33">
        <f t="shared" si="0"/>
        <v>0</v>
      </c>
    </row>
    <row r="34" spans="1:19" x14ac:dyDescent="0.2">
      <c r="A34" s="1">
        <v>43283</v>
      </c>
      <c r="B34">
        <v>43732028</v>
      </c>
      <c r="C34">
        <v>842</v>
      </c>
      <c r="D34" t="s">
        <v>26</v>
      </c>
      <c r="E34">
        <v>32</v>
      </c>
      <c r="F34" t="s">
        <v>21</v>
      </c>
      <c r="G34">
        <v>253230</v>
      </c>
      <c r="H34" t="s">
        <v>22</v>
      </c>
      <c r="I34" t="s">
        <v>23</v>
      </c>
      <c r="J34" t="s">
        <v>24</v>
      </c>
      <c r="L34" t="s">
        <v>25</v>
      </c>
      <c r="M34" s="2">
        <v>4550084118970</v>
      </c>
      <c r="N34">
        <v>1</v>
      </c>
      <c r="O34">
        <f>COUNTIFS($A$2:$A$1206,"="&amp;A34,$C$2:$C$1206,"="&amp;C34,$M$2:$M$1206,"="&amp;M34)</f>
        <v>2</v>
      </c>
      <c r="P34">
        <f>COUNTIFS($B$2:$B$1206,"="&amp;B34,$M$2:$M$1206,"="&amp;M34)</f>
        <v>1</v>
      </c>
      <c r="Q34">
        <f>SUMIFS($N$2:$N$1206,$B$2:$B$1206,"="&amp;B34,$M$2:$M$1206,"="&amp;M34)</f>
        <v>1</v>
      </c>
      <c r="R34">
        <f>VLOOKUP(A34&amp;C34&amp;M34,販売数計!$A$2:$E$174,5,FALSE)</f>
        <v>2</v>
      </c>
      <c r="S34">
        <f t="shared" si="0"/>
        <v>0</v>
      </c>
    </row>
    <row r="35" spans="1:19" x14ac:dyDescent="0.2">
      <c r="A35" s="1">
        <v>43283</v>
      </c>
      <c r="B35">
        <v>43735165</v>
      </c>
      <c r="C35">
        <v>842</v>
      </c>
      <c r="D35" t="s">
        <v>26</v>
      </c>
      <c r="E35">
        <v>21</v>
      </c>
      <c r="F35" t="s">
        <v>15</v>
      </c>
      <c r="G35">
        <v>181010</v>
      </c>
      <c r="H35" t="s">
        <v>16</v>
      </c>
      <c r="I35" t="s">
        <v>17</v>
      </c>
      <c r="J35" t="s">
        <v>18</v>
      </c>
      <c r="K35" t="s">
        <v>19</v>
      </c>
      <c r="L35" t="s">
        <v>20</v>
      </c>
      <c r="M35" s="2">
        <v>842776102461</v>
      </c>
      <c r="N35">
        <v>1</v>
      </c>
      <c r="O35">
        <f>COUNTIFS($A$2:$A$1206,"="&amp;A35,$C$2:$C$1206,"="&amp;C35,$M$2:$M$1206,"="&amp;M35)</f>
        <v>7</v>
      </c>
      <c r="P35">
        <f>COUNTIFS($B$2:$B$1206,"="&amp;B35,$M$2:$M$1206,"="&amp;M35)</f>
        <v>1</v>
      </c>
      <c r="Q35">
        <f>SUMIFS($N$2:$N$1206,$B$2:$B$1206,"="&amp;B35,$M$2:$M$1206,"="&amp;M35)</f>
        <v>1</v>
      </c>
      <c r="R35">
        <f>VLOOKUP(A35&amp;C35&amp;M35,販売数計!$A$2:$E$174,5,FALSE)</f>
        <v>5</v>
      </c>
      <c r="S35">
        <f t="shared" si="0"/>
        <v>0</v>
      </c>
    </row>
    <row r="36" spans="1:19" x14ac:dyDescent="0.2">
      <c r="A36" s="1">
        <v>43283</v>
      </c>
      <c r="B36">
        <v>43739493</v>
      </c>
      <c r="C36">
        <v>842</v>
      </c>
      <c r="D36" t="s">
        <v>26</v>
      </c>
      <c r="E36">
        <v>21</v>
      </c>
      <c r="F36" t="s">
        <v>15</v>
      </c>
      <c r="G36">
        <v>181010</v>
      </c>
      <c r="H36" t="s">
        <v>16</v>
      </c>
      <c r="I36" t="s">
        <v>17</v>
      </c>
      <c r="J36" t="s">
        <v>18</v>
      </c>
      <c r="K36" t="s">
        <v>19</v>
      </c>
      <c r="L36" t="s">
        <v>20</v>
      </c>
      <c r="M36" s="2">
        <v>842776102461</v>
      </c>
      <c r="N36">
        <v>1</v>
      </c>
      <c r="O36">
        <f>COUNTIFS($A$2:$A$1206,"="&amp;A36,$C$2:$C$1206,"="&amp;C36,$M$2:$M$1206,"="&amp;M36)</f>
        <v>7</v>
      </c>
      <c r="P36">
        <f>COUNTIFS($B$2:$B$1206,"="&amp;B36,$M$2:$M$1206,"="&amp;M36)</f>
        <v>1</v>
      </c>
      <c r="Q36">
        <f>SUMIFS($N$2:$N$1206,$B$2:$B$1206,"="&amp;B36,$M$2:$M$1206,"="&amp;M36)</f>
        <v>1</v>
      </c>
      <c r="R36">
        <f>VLOOKUP(A36&amp;C36&amp;M36,販売数計!$A$2:$E$174,5,FALSE)</f>
        <v>5</v>
      </c>
      <c r="S36">
        <f t="shared" si="0"/>
        <v>0</v>
      </c>
    </row>
    <row r="37" spans="1:19" x14ac:dyDescent="0.2">
      <c r="A37" s="1">
        <v>43283</v>
      </c>
      <c r="B37">
        <v>43742354</v>
      </c>
      <c r="C37">
        <v>842</v>
      </c>
      <c r="D37" t="s">
        <v>26</v>
      </c>
      <c r="E37">
        <v>32</v>
      </c>
      <c r="F37" t="s">
        <v>21</v>
      </c>
      <c r="G37">
        <v>253230</v>
      </c>
      <c r="H37" t="s">
        <v>22</v>
      </c>
      <c r="I37" t="s">
        <v>23</v>
      </c>
      <c r="J37" t="s">
        <v>24</v>
      </c>
      <c r="L37" t="s">
        <v>25</v>
      </c>
      <c r="M37" s="2">
        <v>4550084118970</v>
      </c>
      <c r="N37">
        <v>1</v>
      </c>
      <c r="O37">
        <f>COUNTIFS($A$2:$A$1206,"="&amp;A37,$C$2:$C$1206,"="&amp;C37,$M$2:$M$1206,"="&amp;M37)</f>
        <v>2</v>
      </c>
      <c r="P37">
        <f>COUNTIFS($B$2:$B$1206,"="&amp;B37,$M$2:$M$1206,"="&amp;M37)</f>
        <v>1</v>
      </c>
      <c r="Q37">
        <f>SUMIFS($N$2:$N$1206,$B$2:$B$1206,"="&amp;B37,$M$2:$M$1206,"="&amp;M37)</f>
        <v>1</v>
      </c>
      <c r="R37">
        <f>VLOOKUP(A37&amp;C37&amp;M37,販売数計!$A$2:$E$174,5,FALSE)</f>
        <v>2</v>
      </c>
      <c r="S37">
        <f t="shared" si="0"/>
        <v>0</v>
      </c>
    </row>
    <row r="38" spans="1:19" x14ac:dyDescent="0.2">
      <c r="A38" s="1">
        <v>43283</v>
      </c>
      <c r="B38">
        <v>43742515</v>
      </c>
      <c r="C38">
        <v>842</v>
      </c>
      <c r="D38" t="s">
        <v>26</v>
      </c>
      <c r="E38">
        <v>21</v>
      </c>
      <c r="F38" t="s">
        <v>15</v>
      </c>
      <c r="G38">
        <v>181010</v>
      </c>
      <c r="H38" t="s">
        <v>16</v>
      </c>
      <c r="I38" t="s">
        <v>17</v>
      </c>
      <c r="J38" t="s">
        <v>18</v>
      </c>
      <c r="K38" t="s">
        <v>19</v>
      </c>
      <c r="L38" t="s">
        <v>20</v>
      </c>
      <c r="M38" s="2">
        <v>842776102461</v>
      </c>
      <c r="N38">
        <v>-1</v>
      </c>
      <c r="O38">
        <f>COUNTIFS($A$2:$A$1206,"="&amp;A38,$C$2:$C$1206,"="&amp;C38,$M$2:$M$1206,"="&amp;M38)</f>
        <v>7</v>
      </c>
      <c r="P38">
        <f>COUNTIFS($B$2:$B$1206,"="&amp;B38,$M$2:$M$1206,"="&amp;M38)</f>
        <v>2</v>
      </c>
      <c r="Q38">
        <f>SUMIFS($N$2:$N$1206,$B$2:$B$1206,"="&amp;B38,$M$2:$M$1206,"="&amp;M38)</f>
        <v>0</v>
      </c>
      <c r="R38">
        <f>VLOOKUP(A38&amp;C38&amp;M38,販売数計!$A$2:$E$174,5,FALSE)</f>
        <v>5</v>
      </c>
      <c r="S38">
        <f t="shared" si="0"/>
        <v>1</v>
      </c>
    </row>
    <row r="39" spans="1:19" x14ac:dyDescent="0.2">
      <c r="A39" s="1">
        <v>43283</v>
      </c>
      <c r="B39">
        <v>43742515</v>
      </c>
      <c r="C39">
        <v>842</v>
      </c>
      <c r="D39" t="s">
        <v>26</v>
      </c>
      <c r="E39">
        <v>21</v>
      </c>
      <c r="F39" t="s">
        <v>15</v>
      </c>
      <c r="G39">
        <v>181010</v>
      </c>
      <c r="H39" t="s">
        <v>16</v>
      </c>
      <c r="I39" t="s">
        <v>17</v>
      </c>
      <c r="J39" t="s">
        <v>18</v>
      </c>
      <c r="K39" t="s">
        <v>19</v>
      </c>
      <c r="L39" t="s">
        <v>20</v>
      </c>
      <c r="M39" s="2">
        <v>842776102461</v>
      </c>
      <c r="N39">
        <v>1</v>
      </c>
      <c r="O39">
        <f>COUNTIFS($A$2:$A$1206,"="&amp;A39,$C$2:$C$1206,"="&amp;C39,$M$2:$M$1206,"="&amp;M39)</f>
        <v>7</v>
      </c>
      <c r="P39">
        <f>COUNTIFS($B$2:$B$1206,"="&amp;B39,$M$2:$M$1206,"="&amp;M39)</f>
        <v>2</v>
      </c>
      <c r="Q39">
        <f>SUMIFS($N$2:$N$1206,$B$2:$B$1206,"="&amp;B39,$M$2:$M$1206,"="&amp;M39)</f>
        <v>0</v>
      </c>
      <c r="R39">
        <f>VLOOKUP(A39&amp;C39&amp;M39,販売数計!$A$2:$E$174,5,FALSE)</f>
        <v>5</v>
      </c>
      <c r="S39">
        <f t="shared" si="0"/>
        <v>1</v>
      </c>
    </row>
    <row r="40" spans="1:19" x14ac:dyDescent="0.2">
      <c r="A40" s="1">
        <v>43283</v>
      </c>
      <c r="B40">
        <v>43742851</v>
      </c>
      <c r="C40">
        <v>842</v>
      </c>
      <c r="D40" t="s">
        <v>26</v>
      </c>
      <c r="E40">
        <v>21</v>
      </c>
      <c r="F40" t="s">
        <v>15</v>
      </c>
      <c r="G40">
        <v>181010</v>
      </c>
      <c r="H40" t="s">
        <v>16</v>
      </c>
      <c r="I40" t="s">
        <v>17</v>
      </c>
      <c r="J40" t="s">
        <v>18</v>
      </c>
      <c r="K40" t="s">
        <v>19</v>
      </c>
      <c r="L40" t="s">
        <v>20</v>
      </c>
      <c r="M40" s="2">
        <v>842776102461</v>
      </c>
      <c r="N40">
        <v>1</v>
      </c>
      <c r="O40">
        <f>COUNTIFS($A$2:$A$1206,"="&amp;A40,$C$2:$C$1206,"="&amp;C40,$M$2:$M$1206,"="&amp;M40)</f>
        <v>7</v>
      </c>
      <c r="P40">
        <f>COUNTIFS($B$2:$B$1206,"="&amp;B40,$M$2:$M$1206,"="&amp;M40)</f>
        <v>1</v>
      </c>
      <c r="Q40">
        <f>SUMIFS($N$2:$N$1206,$B$2:$B$1206,"="&amp;B40,$M$2:$M$1206,"="&amp;M40)</f>
        <v>1</v>
      </c>
      <c r="R40">
        <f>VLOOKUP(A40&amp;C40&amp;M40,販売数計!$A$2:$E$174,5,FALSE)</f>
        <v>5</v>
      </c>
      <c r="S40">
        <f t="shared" si="0"/>
        <v>0</v>
      </c>
    </row>
    <row r="41" spans="1:19" x14ac:dyDescent="0.2">
      <c r="A41" s="1">
        <v>43283</v>
      </c>
      <c r="B41">
        <v>43742912</v>
      </c>
      <c r="C41">
        <v>842</v>
      </c>
      <c r="D41" t="s">
        <v>26</v>
      </c>
      <c r="E41">
        <v>21</v>
      </c>
      <c r="F41" t="s">
        <v>15</v>
      </c>
      <c r="G41">
        <v>181010</v>
      </c>
      <c r="H41" t="s">
        <v>16</v>
      </c>
      <c r="I41" t="s">
        <v>17</v>
      </c>
      <c r="J41" t="s">
        <v>18</v>
      </c>
      <c r="K41" t="s">
        <v>19</v>
      </c>
      <c r="L41" t="s">
        <v>20</v>
      </c>
      <c r="M41" s="2">
        <v>842776102461</v>
      </c>
      <c r="N41">
        <v>1</v>
      </c>
      <c r="O41">
        <f>COUNTIFS($A$2:$A$1206,"="&amp;A41,$C$2:$C$1206,"="&amp;C41,$M$2:$M$1206,"="&amp;M41)</f>
        <v>7</v>
      </c>
      <c r="P41">
        <f>COUNTIFS($B$2:$B$1206,"="&amp;B41,$M$2:$M$1206,"="&amp;M41)</f>
        <v>1</v>
      </c>
      <c r="Q41">
        <f>SUMIFS($N$2:$N$1206,$B$2:$B$1206,"="&amp;B41,$M$2:$M$1206,"="&amp;M41)</f>
        <v>1</v>
      </c>
      <c r="R41">
        <f>VLOOKUP(A41&amp;C41&amp;M41,販売数計!$A$2:$E$174,5,FALSE)</f>
        <v>5</v>
      </c>
      <c r="S41">
        <f t="shared" si="0"/>
        <v>0</v>
      </c>
    </row>
    <row r="42" spans="1:19" x14ac:dyDescent="0.2">
      <c r="A42" s="1">
        <v>43283</v>
      </c>
      <c r="B42">
        <v>43743655</v>
      </c>
      <c r="C42">
        <v>842</v>
      </c>
      <c r="D42" t="s">
        <v>26</v>
      </c>
      <c r="E42">
        <v>21</v>
      </c>
      <c r="F42" t="s">
        <v>15</v>
      </c>
      <c r="G42">
        <v>181010</v>
      </c>
      <c r="H42" t="s">
        <v>16</v>
      </c>
      <c r="I42" t="s">
        <v>17</v>
      </c>
      <c r="J42" t="s">
        <v>18</v>
      </c>
      <c r="K42" t="s">
        <v>19</v>
      </c>
      <c r="L42" t="s">
        <v>20</v>
      </c>
      <c r="M42" s="2">
        <v>842776102461</v>
      </c>
      <c r="N42">
        <v>1</v>
      </c>
      <c r="O42">
        <f>COUNTIFS($A$2:$A$1206,"="&amp;A42,$C$2:$C$1206,"="&amp;C42,$M$2:$M$1206,"="&amp;M42)</f>
        <v>7</v>
      </c>
      <c r="P42">
        <f>COUNTIFS($B$2:$B$1206,"="&amp;B42,$M$2:$M$1206,"="&amp;M42)</f>
        <v>1</v>
      </c>
      <c r="Q42">
        <f>SUMIFS($N$2:$N$1206,$B$2:$B$1206,"="&amp;B42,$M$2:$M$1206,"="&amp;M42)</f>
        <v>1</v>
      </c>
      <c r="R42">
        <f>VLOOKUP(A42&amp;C42&amp;M42,販売数計!$A$2:$E$174,5,FALSE)</f>
        <v>5</v>
      </c>
      <c r="S42">
        <f t="shared" si="0"/>
        <v>0</v>
      </c>
    </row>
    <row r="43" spans="1:19" x14ac:dyDescent="0.2">
      <c r="A43" s="1">
        <v>43284</v>
      </c>
      <c r="B43">
        <v>43747550</v>
      </c>
      <c r="C43">
        <v>94</v>
      </c>
      <c r="D43" t="s">
        <v>14</v>
      </c>
      <c r="E43">
        <v>12</v>
      </c>
      <c r="F43" t="s">
        <v>27</v>
      </c>
      <c r="G43">
        <v>77120</v>
      </c>
      <c r="H43" t="s">
        <v>28</v>
      </c>
      <c r="I43" t="s">
        <v>29</v>
      </c>
      <c r="J43" t="s">
        <v>30</v>
      </c>
      <c r="L43" t="s">
        <v>31</v>
      </c>
      <c r="M43" s="2">
        <v>4549980046388</v>
      </c>
      <c r="N43">
        <v>1</v>
      </c>
      <c r="O43">
        <f>COUNTIFS($A$2:$A$1206,"="&amp;A43,$C$2:$C$1206,"="&amp;C43,$M$2:$M$1206,"="&amp;M43)</f>
        <v>2</v>
      </c>
      <c r="P43">
        <f>COUNTIFS($B$2:$B$1206,"="&amp;B43,$M$2:$M$1206,"="&amp;M43)</f>
        <v>1</v>
      </c>
      <c r="Q43">
        <f>SUMIFS($N$2:$N$1206,$B$2:$B$1206,"="&amp;B43,$M$2:$M$1206,"="&amp;M43)</f>
        <v>1</v>
      </c>
      <c r="R43">
        <f>VLOOKUP(A43&amp;C43&amp;M43,販売数計!$A$2:$E$174,5,FALSE)</f>
        <v>2</v>
      </c>
      <c r="S43">
        <f t="shared" si="0"/>
        <v>0</v>
      </c>
    </row>
    <row r="44" spans="1:19" x14ac:dyDescent="0.2">
      <c r="A44" s="1">
        <v>43284</v>
      </c>
      <c r="B44">
        <v>43748606</v>
      </c>
      <c r="C44">
        <v>94</v>
      </c>
      <c r="D44" t="s">
        <v>14</v>
      </c>
      <c r="E44">
        <v>21</v>
      </c>
      <c r="F44" t="s">
        <v>15</v>
      </c>
      <c r="G44">
        <v>181010</v>
      </c>
      <c r="H44" t="s">
        <v>16</v>
      </c>
      <c r="I44" t="s">
        <v>17</v>
      </c>
      <c r="J44" t="s">
        <v>18</v>
      </c>
      <c r="K44" t="s">
        <v>19</v>
      </c>
      <c r="L44" t="s">
        <v>20</v>
      </c>
      <c r="M44" s="2">
        <v>842776102461</v>
      </c>
      <c r="N44">
        <v>1</v>
      </c>
      <c r="O44">
        <f>COUNTIFS($A$2:$A$1206,"="&amp;A44,$C$2:$C$1206,"="&amp;C44,$M$2:$M$1206,"="&amp;M44)</f>
        <v>4</v>
      </c>
      <c r="P44">
        <f>COUNTIFS($B$2:$B$1206,"="&amp;B44,$M$2:$M$1206,"="&amp;M44)</f>
        <v>1</v>
      </c>
      <c r="Q44">
        <f>SUMIFS($N$2:$N$1206,$B$2:$B$1206,"="&amp;B44,$M$2:$M$1206,"="&amp;M44)</f>
        <v>1</v>
      </c>
      <c r="R44">
        <f>VLOOKUP(A44&amp;C44&amp;M44,販売数計!$A$2:$E$174,5,FALSE)</f>
        <v>5</v>
      </c>
      <c r="S44">
        <f t="shared" si="0"/>
        <v>0</v>
      </c>
    </row>
    <row r="45" spans="1:19" x14ac:dyDescent="0.2">
      <c r="A45" s="1">
        <v>43284</v>
      </c>
      <c r="B45">
        <v>43749283</v>
      </c>
      <c r="C45">
        <v>94</v>
      </c>
      <c r="D45" t="s">
        <v>14</v>
      </c>
      <c r="E45">
        <v>12</v>
      </c>
      <c r="F45" t="s">
        <v>27</v>
      </c>
      <c r="G45">
        <v>77120</v>
      </c>
      <c r="H45" t="s">
        <v>28</v>
      </c>
      <c r="I45" t="s">
        <v>29</v>
      </c>
      <c r="J45" t="s">
        <v>30</v>
      </c>
      <c r="L45" t="s">
        <v>31</v>
      </c>
      <c r="M45" s="2">
        <v>4549980046388</v>
      </c>
      <c r="N45">
        <v>1</v>
      </c>
      <c r="O45">
        <f>COUNTIFS($A$2:$A$1206,"="&amp;A45,$C$2:$C$1206,"="&amp;C45,$M$2:$M$1206,"="&amp;M45)</f>
        <v>2</v>
      </c>
      <c r="P45">
        <f>COUNTIFS($B$2:$B$1206,"="&amp;B45,$M$2:$M$1206,"="&amp;M45)</f>
        <v>1</v>
      </c>
      <c r="Q45">
        <f>SUMIFS($N$2:$N$1206,$B$2:$B$1206,"="&amp;B45,$M$2:$M$1206,"="&amp;M45)</f>
        <v>1</v>
      </c>
      <c r="R45">
        <f>VLOOKUP(A45&amp;C45&amp;M45,販売数計!$A$2:$E$174,5,FALSE)</f>
        <v>2</v>
      </c>
      <c r="S45">
        <f t="shared" si="0"/>
        <v>0</v>
      </c>
    </row>
    <row r="46" spans="1:19" x14ac:dyDescent="0.2">
      <c r="A46" s="1">
        <v>43284</v>
      </c>
      <c r="B46">
        <v>43750169</v>
      </c>
      <c r="C46">
        <v>94</v>
      </c>
      <c r="D46" t="s">
        <v>14</v>
      </c>
      <c r="E46">
        <v>32</v>
      </c>
      <c r="F46" t="s">
        <v>21</v>
      </c>
      <c r="G46">
        <v>253230</v>
      </c>
      <c r="H46" t="s">
        <v>22</v>
      </c>
      <c r="I46" t="s">
        <v>23</v>
      </c>
      <c r="J46" t="s">
        <v>24</v>
      </c>
      <c r="L46" t="s">
        <v>25</v>
      </c>
      <c r="M46" s="2">
        <v>4550084118970</v>
      </c>
      <c r="N46">
        <v>1</v>
      </c>
      <c r="O46">
        <f>COUNTIFS($A$2:$A$1206,"="&amp;A46,$C$2:$C$1206,"="&amp;C46,$M$2:$M$1206,"="&amp;M46)</f>
        <v>1</v>
      </c>
      <c r="P46">
        <f>COUNTIFS($B$2:$B$1206,"="&amp;B46,$M$2:$M$1206,"="&amp;M46)</f>
        <v>1</v>
      </c>
      <c r="Q46">
        <f>SUMIFS($N$2:$N$1206,$B$2:$B$1206,"="&amp;B46,$M$2:$M$1206,"="&amp;M46)</f>
        <v>1</v>
      </c>
      <c r="R46">
        <f>VLOOKUP(A46&amp;C46&amp;M46,販売数計!$A$2:$E$174,5,FALSE)</f>
        <v>1</v>
      </c>
      <c r="S46">
        <f t="shared" si="0"/>
        <v>0</v>
      </c>
    </row>
    <row r="47" spans="1:19" x14ac:dyDescent="0.2">
      <c r="A47" s="1">
        <v>43284</v>
      </c>
      <c r="B47">
        <v>43751642</v>
      </c>
      <c r="C47">
        <v>94</v>
      </c>
      <c r="D47" t="s">
        <v>14</v>
      </c>
      <c r="E47">
        <v>21</v>
      </c>
      <c r="F47" t="s">
        <v>15</v>
      </c>
      <c r="G47">
        <v>181010</v>
      </c>
      <c r="H47" t="s">
        <v>16</v>
      </c>
      <c r="I47" t="s">
        <v>17</v>
      </c>
      <c r="J47" t="s">
        <v>18</v>
      </c>
      <c r="K47" t="s">
        <v>19</v>
      </c>
      <c r="L47" t="s">
        <v>20</v>
      </c>
      <c r="M47" s="2">
        <v>842776102461</v>
      </c>
      <c r="N47">
        <v>2</v>
      </c>
      <c r="O47">
        <f>COUNTIFS($A$2:$A$1206,"="&amp;A47,$C$2:$C$1206,"="&amp;C47,$M$2:$M$1206,"="&amp;M47)</f>
        <v>4</v>
      </c>
      <c r="P47">
        <f>COUNTIFS($B$2:$B$1206,"="&amp;B47,$M$2:$M$1206,"="&amp;M47)</f>
        <v>1</v>
      </c>
      <c r="Q47">
        <f>SUMIFS($N$2:$N$1206,$B$2:$B$1206,"="&amp;B47,$M$2:$M$1206,"="&amp;M47)</f>
        <v>2</v>
      </c>
      <c r="R47">
        <f>VLOOKUP(A47&amp;C47&amp;M47,販売数計!$A$2:$E$174,5,FALSE)</f>
        <v>5</v>
      </c>
      <c r="S47">
        <f t="shared" si="0"/>
        <v>0</v>
      </c>
    </row>
    <row r="48" spans="1:19" x14ac:dyDescent="0.2">
      <c r="A48" s="1">
        <v>43284</v>
      </c>
      <c r="B48">
        <v>43752911</v>
      </c>
      <c r="C48">
        <v>94</v>
      </c>
      <c r="D48" t="s">
        <v>14</v>
      </c>
      <c r="E48">
        <v>21</v>
      </c>
      <c r="F48" t="s">
        <v>15</v>
      </c>
      <c r="G48">
        <v>181010</v>
      </c>
      <c r="H48" t="s">
        <v>16</v>
      </c>
      <c r="I48" t="s">
        <v>17</v>
      </c>
      <c r="J48" t="s">
        <v>18</v>
      </c>
      <c r="K48" t="s">
        <v>19</v>
      </c>
      <c r="L48" t="s">
        <v>20</v>
      </c>
      <c r="M48" s="2">
        <v>842776102461</v>
      </c>
      <c r="N48">
        <v>1</v>
      </c>
      <c r="O48">
        <f>COUNTIFS($A$2:$A$1206,"="&amp;A48,$C$2:$C$1206,"="&amp;C48,$M$2:$M$1206,"="&amp;M48)</f>
        <v>4</v>
      </c>
      <c r="P48">
        <f>COUNTIFS($B$2:$B$1206,"="&amp;B48,$M$2:$M$1206,"="&amp;M48)</f>
        <v>1</v>
      </c>
      <c r="Q48">
        <f>SUMIFS($N$2:$N$1206,$B$2:$B$1206,"="&amp;B48,$M$2:$M$1206,"="&amp;M48)</f>
        <v>1</v>
      </c>
      <c r="R48">
        <f>VLOOKUP(A48&amp;C48&amp;M48,販売数計!$A$2:$E$174,5,FALSE)</f>
        <v>5</v>
      </c>
      <c r="S48">
        <f t="shared" si="0"/>
        <v>0</v>
      </c>
    </row>
    <row r="49" spans="1:19" x14ac:dyDescent="0.2">
      <c r="A49" s="1">
        <v>43284</v>
      </c>
      <c r="B49">
        <v>43754495</v>
      </c>
      <c r="C49">
        <v>94</v>
      </c>
      <c r="D49" t="s">
        <v>14</v>
      </c>
      <c r="E49">
        <v>21</v>
      </c>
      <c r="F49" t="s">
        <v>15</v>
      </c>
      <c r="G49">
        <v>181010</v>
      </c>
      <c r="H49" t="s">
        <v>16</v>
      </c>
      <c r="I49" t="s">
        <v>17</v>
      </c>
      <c r="J49" t="s">
        <v>18</v>
      </c>
      <c r="K49" t="s">
        <v>19</v>
      </c>
      <c r="L49" t="s">
        <v>20</v>
      </c>
      <c r="M49" s="2">
        <v>842776102461</v>
      </c>
      <c r="N49">
        <v>1</v>
      </c>
      <c r="O49">
        <f>COUNTIFS($A$2:$A$1206,"="&amp;A49,$C$2:$C$1206,"="&amp;C49,$M$2:$M$1206,"="&amp;M49)</f>
        <v>4</v>
      </c>
      <c r="P49">
        <f>COUNTIFS($B$2:$B$1206,"="&amp;B49,$M$2:$M$1206,"="&amp;M49)</f>
        <v>1</v>
      </c>
      <c r="Q49">
        <f>SUMIFS($N$2:$N$1206,$B$2:$B$1206,"="&amp;B49,$M$2:$M$1206,"="&amp;M49)</f>
        <v>1</v>
      </c>
      <c r="R49">
        <f>VLOOKUP(A49&amp;C49&amp;M49,販売数計!$A$2:$E$174,5,FALSE)</f>
        <v>5</v>
      </c>
      <c r="S49">
        <f t="shared" si="0"/>
        <v>0</v>
      </c>
    </row>
    <row r="50" spans="1:19" x14ac:dyDescent="0.2">
      <c r="A50" s="1">
        <v>43284</v>
      </c>
      <c r="B50">
        <v>43746448</v>
      </c>
      <c r="C50">
        <v>842</v>
      </c>
      <c r="D50" t="s">
        <v>26</v>
      </c>
      <c r="E50">
        <v>32</v>
      </c>
      <c r="F50" t="s">
        <v>21</v>
      </c>
      <c r="G50">
        <v>253230</v>
      </c>
      <c r="H50" t="s">
        <v>22</v>
      </c>
      <c r="I50" t="s">
        <v>23</v>
      </c>
      <c r="J50" t="s">
        <v>24</v>
      </c>
      <c r="L50" t="s">
        <v>25</v>
      </c>
      <c r="M50" s="2">
        <v>4550084118970</v>
      </c>
      <c r="N50">
        <v>1</v>
      </c>
      <c r="O50">
        <f>COUNTIFS($A$2:$A$1206,"="&amp;A50,$C$2:$C$1206,"="&amp;C50,$M$2:$M$1206,"="&amp;M50)</f>
        <v>2</v>
      </c>
      <c r="P50">
        <f>COUNTIFS($B$2:$B$1206,"="&amp;B50,$M$2:$M$1206,"="&amp;M50)</f>
        <v>1</v>
      </c>
      <c r="Q50">
        <f>SUMIFS($N$2:$N$1206,$B$2:$B$1206,"="&amp;B50,$M$2:$M$1206,"="&amp;M50)</f>
        <v>1</v>
      </c>
      <c r="R50">
        <f>VLOOKUP(A50&amp;C50&amp;M50,販売数計!$A$2:$E$174,5,FALSE)</f>
        <v>2</v>
      </c>
      <c r="S50">
        <f t="shared" si="0"/>
        <v>0</v>
      </c>
    </row>
    <row r="51" spans="1:19" x14ac:dyDescent="0.2">
      <c r="A51" s="1">
        <v>43284</v>
      </c>
      <c r="B51">
        <v>43753203</v>
      </c>
      <c r="C51">
        <v>842</v>
      </c>
      <c r="D51" t="s">
        <v>26</v>
      </c>
      <c r="E51">
        <v>32</v>
      </c>
      <c r="F51" t="s">
        <v>21</v>
      </c>
      <c r="G51">
        <v>253230</v>
      </c>
      <c r="H51" t="s">
        <v>22</v>
      </c>
      <c r="I51" t="s">
        <v>23</v>
      </c>
      <c r="J51" t="s">
        <v>24</v>
      </c>
      <c r="L51" t="s">
        <v>25</v>
      </c>
      <c r="M51" s="2">
        <v>4550084118970</v>
      </c>
      <c r="N51">
        <v>1</v>
      </c>
      <c r="O51">
        <f>COUNTIFS($A$2:$A$1206,"="&amp;A51,$C$2:$C$1206,"="&amp;C51,$M$2:$M$1206,"="&amp;M51)</f>
        <v>2</v>
      </c>
      <c r="P51">
        <f>COUNTIFS($B$2:$B$1206,"="&amp;B51,$M$2:$M$1206,"="&amp;M51)</f>
        <v>1</v>
      </c>
      <c r="Q51">
        <f>SUMIFS($N$2:$N$1206,$B$2:$B$1206,"="&amp;B51,$M$2:$M$1206,"="&amp;M51)</f>
        <v>1</v>
      </c>
      <c r="R51">
        <f>VLOOKUP(A51&amp;C51&amp;M51,販売数計!$A$2:$E$174,5,FALSE)</f>
        <v>2</v>
      </c>
      <c r="S51">
        <f t="shared" si="0"/>
        <v>0</v>
      </c>
    </row>
    <row r="52" spans="1:19" x14ac:dyDescent="0.2">
      <c r="A52" s="1">
        <v>43285</v>
      </c>
      <c r="B52">
        <v>43755371</v>
      </c>
      <c r="C52">
        <v>94</v>
      </c>
      <c r="D52" t="s">
        <v>14</v>
      </c>
      <c r="E52">
        <v>1</v>
      </c>
      <c r="F52" t="s">
        <v>32</v>
      </c>
      <c r="G52">
        <v>32010</v>
      </c>
      <c r="H52" t="s">
        <v>33</v>
      </c>
      <c r="I52" t="s">
        <v>34</v>
      </c>
      <c r="J52" t="s">
        <v>35</v>
      </c>
      <c r="L52" t="s">
        <v>36</v>
      </c>
      <c r="M52" s="2">
        <v>4549292037708</v>
      </c>
      <c r="N52">
        <v>1</v>
      </c>
      <c r="O52">
        <f>COUNTIFS($A$2:$A$1206,"="&amp;A52,$C$2:$C$1206,"="&amp;C52,$M$2:$M$1206,"="&amp;M52)</f>
        <v>1</v>
      </c>
      <c r="P52">
        <f>COUNTIFS($B$2:$B$1206,"="&amp;B52,$M$2:$M$1206,"="&amp;M52)</f>
        <v>1</v>
      </c>
      <c r="Q52">
        <f>SUMIFS($N$2:$N$1206,$B$2:$B$1206,"="&amp;B52,$M$2:$M$1206,"="&amp;M52)</f>
        <v>1</v>
      </c>
      <c r="R52">
        <f>VLOOKUP(A52&amp;C52&amp;M52,販売数計!$A$2:$E$174,5,FALSE)</f>
        <v>1</v>
      </c>
      <c r="S52">
        <f t="shared" si="0"/>
        <v>0</v>
      </c>
    </row>
    <row r="53" spans="1:19" x14ac:dyDescent="0.2">
      <c r="A53" s="1">
        <v>43285</v>
      </c>
      <c r="B53">
        <v>43756777</v>
      </c>
      <c r="C53">
        <v>94</v>
      </c>
      <c r="D53" t="s">
        <v>14</v>
      </c>
      <c r="E53">
        <v>21</v>
      </c>
      <c r="F53" t="s">
        <v>15</v>
      </c>
      <c r="G53">
        <v>181010</v>
      </c>
      <c r="H53" t="s">
        <v>16</v>
      </c>
      <c r="I53" t="s">
        <v>17</v>
      </c>
      <c r="J53" t="s">
        <v>18</v>
      </c>
      <c r="K53" t="s">
        <v>19</v>
      </c>
      <c r="L53" t="s">
        <v>20</v>
      </c>
      <c r="M53" s="2">
        <v>842776102461</v>
      </c>
      <c r="N53">
        <v>1</v>
      </c>
      <c r="O53">
        <f>COUNTIFS($A$2:$A$1206,"="&amp;A53,$C$2:$C$1206,"="&amp;C53,$M$2:$M$1206,"="&amp;M53)</f>
        <v>6</v>
      </c>
      <c r="P53">
        <f>COUNTIFS($B$2:$B$1206,"="&amp;B53,$M$2:$M$1206,"="&amp;M53)</f>
        <v>1</v>
      </c>
      <c r="Q53">
        <f>SUMIFS($N$2:$N$1206,$B$2:$B$1206,"="&amp;B53,$M$2:$M$1206,"="&amp;M53)</f>
        <v>1</v>
      </c>
      <c r="R53">
        <f>VLOOKUP(A53&amp;C53&amp;M53,販売数計!$A$2:$E$174,5,FALSE)</f>
        <v>6</v>
      </c>
      <c r="S53">
        <f t="shared" si="0"/>
        <v>0</v>
      </c>
    </row>
    <row r="54" spans="1:19" x14ac:dyDescent="0.2">
      <c r="A54" s="1">
        <v>43285</v>
      </c>
      <c r="B54">
        <v>43758240</v>
      </c>
      <c r="C54">
        <v>94</v>
      </c>
      <c r="D54" t="s">
        <v>14</v>
      </c>
      <c r="E54">
        <v>21</v>
      </c>
      <c r="F54" t="s">
        <v>15</v>
      </c>
      <c r="G54">
        <v>181010</v>
      </c>
      <c r="H54" t="s">
        <v>16</v>
      </c>
      <c r="I54" t="s">
        <v>17</v>
      </c>
      <c r="J54" t="s">
        <v>18</v>
      </c>
      <c r="K54" t="s">
        <v>19</v>
      </c>
      <c r="L54" t="s">
        <v>20</v>
      </c>
      <c r="M54" s="2">
        <v>842776102461</v>
      </c>
      <c r="N54">
        <v>1</v>
      </c>
      <c r="O54">
        <f>COUNTIFS($A$2:$A$1206,"="&amp;A54,$C$2:$C$1206,"="&amp;C54,$M$2:$M$1206,"="&amp;M54)</f>
        <v>6</v>
      </c>
      <c r="P54">
        <f>COUNTIFS($B$2:$B$1206,"="&amp;B54,$M$2:$M$1206,"="&amp;M54)</f>
        <v>1</v>
      </c>
      <c r="Q54">
        <f>SUMIFS($N$2:$N$1206,$B$2:$B$1206,"="&amp;B54,$M$2:$M$1206,"="&amp;M54)</f>
        <v>1</v>
      </c>
      <c r="R54">
        <f>VLOOKUP(A54&amp;C54&amp;M54,販売数計!$A$2:$E$174,5,FALSE)</f>
        <v>6</v>
      </c>
      <c r="S54">
        <f t="shared" si="0"/>
        <v>0</v>
      </c>
    </row>
    <row r="55" spans="1:19" x14ac:dyDescent="0.2">
      <c r="A55" s="1">
        <v>43285</v>
      </c>
      <c r="B55">
        <v>43759694</v>
      </c>
      <c r="C55">
        <v>94</v>
      </c>
      <c r="D55" t="s">
        <v>14</v>
      </c>
      <c r="E55">
        <v>21</v>
      </c>
      <c r="F55" t="s">
        <v>15</v>
      </c>
      <c r="G55">
        <v>181010</v>
      </c>
      <c r="H55" t="s">
        <v>16</v>
      </c>
      <c r="I55" t="s">
        <v>17</v>
      </c>
      <c r="J55" t="s">
        <v>18</v>
      </c>
      <c r="K55" t="s">
        <v>19</v>
      </c>
      <c r="L55" t="s">
        <v>20</v>
      </c>
      <c r="M55" s="2">
        <v>842776102461</v>
      </c>
      <c r="N55">
        <v>1</v>
      </c>
      <c r="O55">
        <f>COUNTIFS($A$2:$A$1206,"="&amp;A55,$C$2:$C$1206,"="&amp;C55,$M$2:$M$1206,"="&amp;M55)</f>
        <v>6</v>
      </c>
      <c r="P55">
        <f>COUNTIFS($B$2:$B$1206,"="&amp;B55,$M$2:$M$1206,"="&amp;M55)</f>
        <v>1</v>
      </c>
      <c r="Q55">
        <f>SUMIFS($N$2:$N$1206,$B$2:$B$1206,"="&amp;B55,$M$2:$M$1206,"="&amp;M55)</f>
        <v>1</v>
      </c>
      <c r="R55">
        <f>VLOOKUP(A55&amp;C55&amp;M55,販売数計!$A$2:$E$174,5,FALSE)</f>
        <v>6</v>
      </c>
      <c r="S55">
        <f t="shared" si="0"/>
        <v>0</v>
      </c>
    </row>
    <row r="56" spans="1:19" x14ac:dyDescent="0.2">
      <c r="A56" s="1">
        <v>43285</v>
      </c>
      <c r="B56">
        <v>43761975</v>
      </c>
      <c r="C56">
        <v>94</v>
      </c>
      <c r="D56" t="s">
        <v>14</v>
      </c>
      <c r="E56">
        <v>32</v>
      </c>
      <c r="F56" t="s">
        <v>21</v>
      </c>
      <c r="G56">
        <v>253230</v>
      </c>
      <c r="H56" t="s">
        <v>22</v>
      </c>
      <c r="I56" t="s">
        <v>23</v>
      </c>
      <c r="J56" t="s">
        <v>24</v>
      </c>
      <c r="L56" t="s">
        <v>25</v>
      </c>
      <c r="M56" s="2">
        <v>4550084118970</v>
      </c>
      <c r="N56">
        <v>1</v>
      </c>
      <c r="O56">
        <f>COUNTIFS($A$2:$A$1206,"="&amp;A56,$C$2:$C$1206,"="&amp;C56,$M$2:$M$1206,"="&amp;M56)</f>
        <v>1</v>
      </c>
      <c r="P56">
        <f>COUNTIFS($B$2:$B$1206,"="&amp;B56,$M$2:$M$1206,"="&amp;M56)</f>
        <v>1</v>
      </c>
      <c r="Q56">
        <f>SUMIFS($N$2:$N$1206,$B$2:$B$1206,"="&amp;B56,$M$2:$M$1206,"="&amp;M56)</f>
        <v>1</v>
      </c>
      <c r="R56">
        <f>VLOOKUP(A56&amp;C56&amp;M56,販売数計!$A$2:$E$174,5,FALSE)</f>
        <v>1</v>
      </c>
      <c r="S56">
        <f t="shared" si="0"/>
        <v>0</v>
      </c>
    </row>
    <row r="57" spans="1:19" x14ac:dyDescent="0.2">
      <c r="A57" s="1">
        <v>43285</v>
      </c>
      <c r="B57">
        <v>43763380</v>
      </c>
      <c r="C57">
        <v>94</v>
      </c>
      <c r="D57" t="s">
        <v>14</v>
      </c>
      <c r="E57">
        <v>21</v>
      </c>
      <c r="F57" t="s">
        <v>15</v>
      </c>
      <c r="G57">
        <v>181010</v>
      </c>
      <c r="H57" t="s">
        <v>16</v>
      </c>
      <c r="I57" t="s">
        <v>17</v>
      </c>
      <c r="J57" t="s">
        <v>18</v>
      </c>
      <c r="K57" t="s">
        <v>19</v>
      </c>
      <c r="L57" t="s">
        <v>20</v>
      </c>
      <c r="M57" s="2">
        <v>842776102461</v>
      </c>
      <c r="N57">
        <v>1</v>
      </c>
      <c r="O57">
        <f>COUNTIFS($A$2:$A$1206,"="&amp;A57,$C$2:$C$1206,"="&amp;C57,$M$2:$M$1206,"="&amp;M57)</f>
        <v>6</v>
      </c>
      <c r="P57">
        <f>COUNTIFS($B$2:$B$1206,"="&amp;B57,$M$2:$M$1206,"="&amp;M57)</f>
        <v>1</v>
      </c>
      <c r="Q57">
        <f>SUMIFS($N$2:$N$1206,$B$2:$B$1206,"="&amp;B57,$M$2:$M$1206,"="&amp;M57)</f>
        <v>1</v>
      </c>
      <c r="R57">
        <f>VLOOKUP(A57&amp;C57&amp;M57,販売数計!$A$2:$E$174,5,FALSE)</f>
        <v>6</v>
      </c>
      <c r="S57">
        <f t="shared" si="0"/>
        <v>0</v>
      </c>
    </row>
    <row r="58" spans="1:19" x14ac:dyDescent="0.2">
      <c r="A58" s="1">
        <v>43285</v>
      </c>
      <c r="B58">
        <v>43763559</v>
      </c>
      <c r="C58">
        <v>94</v>
      </c>
      <c r="D58" t="s">
        <v>14</v>
      </c>
      <c r="E58">
        <v>21</v>
      </c>
      <c r="F58" t="s">
        <v>15</v>
      </c>
      <c r="G58">
        <v>181010</v>
      </c>
      <c r="H58" t="s">
        <v>16</v>
      </c>
      <c r="I58" t="s">
        <v>17</v>
      </c>
      <c r="J58" t="s">
        <v>18</v>
      </c>
      <c r="K58" t="s">
        <v>19</v>
      </c>
      <c r="L58" t="s">
        <v>20</v>
      </c>
      <c r="M58" s="2">
        <v>842776102461</v>
      </c>
      <c r="N58">
        <v>1</v>
      </c>
      <c r="O58">
        <f>COUNTIFS($A$2:$A$1206,"="&amp;A58,$C$2:$C$1206,"="&amp;C58,$M$2:$M$1206,"="&amp;M58)</f>
        <v>6</v>
      </c>
      <c r="P58">
        <f>COUNTIFS($B$2:$B$1206,"="&amp;B58,$M$2:$M$1206,"="&amp;M58)</f>
        <v>1</v>
      </c>
      <c r="Q58">
        <f>SUMIFS($N$2:$N$1206,$B$2:$B$1206,"="&amp;B58,$M$2:$M$1206,"="&amp;M58)</f>
        <v>1</v>
      </c>
      <c r="R58">
        <f>VLOOKUP(A58&amp;C58&amp;M58,販売数計!$A$2:$E$174,5,FALSE)</f>
        <v>6</v>
      </c>
      <c r="S58">
        <f t="shared" si="0"/>
        <v>0</v>
      </c>
    </row>
    <row r="59" spans="1:19" x14ac:dyDescent="0.2">
      <c r="A59" s="1">
        <v>43285</v>
      </c>
      <c r="B59">
        <v>43764333</v>
      </c>
      <c r="C59">
        <v>94</v>
      </c>
      <c r="D59" t="s">
        <v>14</v>
      </c>
      <c r="E59">
        <v>21</v>
      </c>
      <c r="F59" t="s">
        <v>15</v>
      </c>
      <c r="G59">
        <v>181010</v>
      </c>
      <c r="H59" t="s">
        <v>16</v>
      </c>
      <c r="I59" t="s">
        <v>17</v>
      </c>
      <c r="J59" t="s">
        <v>18</v>
      </c>
      <c r="K59" t="s">
        <v>19</v>
      </c>
      <c r="L59" t="s">
        <v>20</v>
      </c>
      <c r="M59" s="2">
        <v>842776102461</v>
      </c>
      <c r="N59">
        <v>1</v>
      </c>
      <c r="O59">
        <f>COUNTIFS($A$2:$A$1206,"="&amp;A59,$C$2:$C$1206,"="&amp;C59,$M$2:$M$1206,"="&amp;M59)</f>
        <v>6</v>
      </c>
      <c r="P59">
        <f>COUNTIFS($B$2:$B$1206,"="&amp;B59,$M$2:$M$1206,"="&amp;M59)</f>
        <v>1</v>
      </c>
      <c r="Q59">
        <f>SUMIFS($N$2:$N$1206,$B$2:$B$1206,"="&amp;B59,$M$2:$M$1206,"="&amp;M59)</f>
        <v>1</v>
      </c>
      <c r="R59">
        <f>VLOOKUP(A59&amp;C59&amp;M59,販売数計!$A$2:$E$174,5,FALSE)</f>
        <v>6</v>
      </c>
      <c r="S59">
        <f t="shared" si="0"/>
        <v>0</v>
      </c>
    </row>
    <row r="60" spans="1:19" x14ac:dyDescent="0.2">
      <c r="A60" s="1">
        <v>43285</v>
      </c>
      <c r="B60">
        <v>43765136</v>
      </c>
      <c r="C60">
        <v>94</v>
      </c>
      <c r="D60" t="s">
        <v>14</v>
      </c>
      <c r="E60">
        <v>12</v>
      </c>
      <c r="F60" t="s">
        <v>27</v>
      </c>
      <c r="G60">
        <v>77120</v>
      </c>
      <c r="H60" t="s">
        <v>28</v>
      </c>
      <c r="I60" t="s">
        <v>29</v>
      </c>
      <c r="J60" t="s">
        <v>30</v>
      </c>
      <c r="L60" t="s">
        <v>31</v>
      </c>
      <c r="M60" s="2">
        <v>4549980046388</v>
      </c>
      <c r="N60">
        <v>1</v>
      </c>
      <c r="O60">
        <f>COUNTIFS($A$2:$A$1206,"="&amp;A60,$C$2:$C$1206,"="&amp;C60,$M$2:$M$1206,"="&amp;M60)</f>
        <v>1</v>
      </c>
      <c r="P60">
        <f>COUNTIFS($B$2:$B$1206,"="&amp;B60,$M$2:$M$1206,"="&amp;M60)</f>
        <v>1</v>
      </c>
      <c r="Q60">
        <f>SUMIFS($N$2:$N$1206,$B$2:$B$1206,"="&amp;B60,$M$2:$M$1206,"="&amp;M60)</f>
        <v>1</v>
      </c>
      <c r="R60">
        <f>VLOOKUP(A60&amp;C60&amp;M60,販売数計!$A$2:$E$174,5,FALSE)</f>
        <v>1</v>
      </c>
      <c r="S60">
        <f t="shared" si="0"/>
        <v>0</v>
      </c>
    </row>
    <row r="61" spans="1:19" x14ac:dyDescent="0.2">
      <c r="A61" s="1">
        <v>43285</v>
      </c>
      <c r="B61">
        <v>43731278</v>
      </c>
      <c r="C61">
        <v>842</v>
      </c>
      <c r="D61" t="s">
        <v>26</v>
      </c>
      <c r="E61">
        <v>21</v>
      </c>
      <c r="F61" t="s">
        <v>15</v>
      </c>
      <c r="G61">
        <v>181010</v>
      </c>
      <c r="H61" t="s">
        <v>16</v>
      </c>
      <c r="I61" t="s">
        <v>17</v>
      </c>
      <c r="J61" t="s">
        <v>18</v>
      </c>
      <c r="K61" t="s">
        <v>19</v>
      </c>
      <c r="L61" t="s">
        <v>20</v>
      </c>
      <c r="M61" s="2">
        <v>842776102461</v>
      </c>
      <c r="N61">
        <v>1</v>
      </c>
      <c r="O61">
        <f>COUNTIFS($A$2:$A$1206,"="&amp;A61,$C$2:$C$1206,"="&amp;C61,$M$2:$M$1206,"="&amp;M61)</f>
        <v>3</v>
      </c>
      <c r="P61">
        <f>COUNTIFS($B$2:$B$1206,"="&amp;B61,$M$2:$M$1206,"="&amp;M61)</f>
        <v>1</v>
      </c>
      <c r="Q61">
        <f>SUMIFS($N$2:$N$1206,$B$2:$B$1206,"="&amp;B61,$M$2:$M$1206,"="&amp;M61)</f>
        <v>1</v>
      </c>
      <c r="R61">
        <f>VLOOKUP(A61&amp;C61&amp;M61,販売数計!$A$2:$E$174,5,FALSE)</f>
        <v>3</v>
      </c>
      <c r="S61">
        <f t="shared" si="0"/>
        <v>0</v>
      </c>
    </row>
    <row r="62" spans="1:19" x14ac:dyDescent="0.2">
      <c r="A62" s="1">
        <v>43285</v>
      </c>
      <c r="B62">
        <v>43755430</v>
      </c>
      <c r="C62">
        <v>842</v>
      </c>
      <c r="D62" t="s">
        <v>26</v>
      </c>
      <c r="E62">
        <v>21</v>
      </c>
      <c r="F62" t="s">
        <v>15</v>
      </c>
      <c r="G62">
        <v>181010</v>
      </c>
      <c r="H62" t="s">
        <v>16</v>
      </c>
      <c r="I62" t="s">
        <v>17</v>
      </c>
      <c r="J62" t="s">
        <v>18</v>
      </c>
      <c r="K62" t="s">
        <v>19</v>
      </c>
      <c r="L62" t="s">
        <v>20</v>
      </c>
      <c r="M62" s="2">
        <v>842776102461</v>
      </c>
      <c r="N62">
        <v>1</v>
      </c>
      <c r="O62">
        <f>COUNTIFS($A$2:$A$1206,"="&amp;A62,$C$2:$C$1206,"="&amp;C62,$M$2:$M$1206,"="&amp;M62)</f>
        <v>3</v>
      </c>
      <c r="P62">
        <f>COUNTIFS($B$2:$B$1206,"="&amp;B62,$M$2:$M$1206,"="&amp;M62)</f>
        <v>1</v>
      </c>
      <c r="Q62">
        <f>SUMIFS($N$2:$N$1206,$B$2:$B$1206,"="&amp;B62,$M$2:$M$1206,"="&amp;M62)</f>
        <v>1</v>
      </c>
      <c r="R62">
        <f>VLOOKUP(A62&amp;C62&amp;M62,販売数計!$A$2:$E$174,5,FALSE)</f>
        <v>3</v>
      </c>
      <c r="S62">
        <f t="shared" si="0"/>
        <v>0</v>
      </c>
    </row>
    <row r="63" spans="1:19" x14ac:dyDescent="0.2">
      <c r="A63" s="1">
        <v>43285</v>
      </c>
      <c r="B63">
        <v>43759354</v>
      </c>
      <c r="C63">
        <v>842</v>
      </c>
      <c r="D63" t="s">
        <v>26</v>
      </c>
      <c r="E63">
        <v>12</v>
      </c>
      <c r="F63" t="s">
        <v>27</v>
      </c>
      <c r="G63">
        <v>77120</v>
      </c>
      <c r="H63" t="s">
        <v>28</v>
      </c>
      <c r="I63" t="s">
        <v>29</v>
      </c>
      <c r="J63" t="s">
        <v>30</v>
      </c>
      <c r="L63" t="s">
        <v>31</v>
      </c>
      <c r="M63" s="2">
        <v>4549980046388</v>
      </c>
      <c r="N63">
        <v>1</v>
      </c>
      <c r="O63">
        <f>COUNTIFS($A$2:$A$1206,"="&amp;A63,$C$2:$C$1206,"="&amp;C63,$M$2:$M$1206,"="&amp;M63)</f>
        <v>1</v>
      </c>
      <c r="P63">
        <f>COUNTIFS($B$2:$B$1206,"="&amp;B63,$M$2:$M$1206,"="&amp;M63)</f>
        <v>1</v>
      </c>
      <c r="Q63">
        <f>SUMIFS($N$2:$N$1206,$B$2:$B$1206,"="&amp;B63,$M$2:$M$1206,"="&amp;M63)</f>
        <v>1</v>
      </c>
      <c r="R63">
        <f>VLOOKUP(A63&amp;C63&amp;M63,販売数計!$A$2:$E$174,5,FALSE)</f>
        <v>1</v>
      </c>
      <c r="S63">
        <f t="shared" si="0"/>
        <v>0</v>
      </c>
    </row>
    <row r="64" spans="1:19" x14ac:dyDescent="0.2">
      <c r="A64" s="1">
        <v>43285</v>
      </c>
      <c r="B64">
        <v>43764149</v>
      </c>
      <c r="C64">
        <v>842</v>
      </c>
      <c r="D64" t="s">
        <v>26</v>
      </c>
      <c r="E64">
        <v>32</v>
      </c>
      <c r="F64" t="s">
        <v>21</v>
      </c>
      <c r="G64">
        <v>253230</v>
      </c>
      <c r="H64" t="s">
        <v>22</v>
      </c>
      <c r="I64" t="s">
        <v>23</v>
      </c>
      <c r="J64" t="s">
        <v>24</v>
      </c>
      <c r="L64" t="s">
        <v>25</v>
      </c>
      <c r="M64" s="2">
        <v>4550084118970</v>
      </c>
      <c r="N64">
        <v>1</v>
      </c>
      <c r="O64">
        <f>COUNTIFS($A$2:$A$1206,"="&amp;A64,$C$2:$C$1206,"="&amp;C64,$M$2:$M$1206,"="&amp;M64)</f>
        <v>1</v>
      </c>
      <c r="P64">
        <f>COUNTIFS($B$2:$B$1206,"="&amp;B64,$M$2:$M$1206,"="&amp;M64)</f>
        <v>1</v>
      </c>
      <c r="Q64">
        <f>SUMIFS($N$2:$N$1206,$B$2:$B$1206,"="&amp;B64,$M$2:$M$1206,"="&amp;M64)</f>
        <v>1</v>
      </c>
      <c r="R64">
        <f>VLOOKUP(A64&amp;C64&amp;M64,販売数計!$A$2:$E$174,5,FALSE)</f>
        <v>1</v>
      </c>
      <c r="S64">
        <f t="shared" si="0"/>
        <v>0</v>
      </c>
    </row>
    <row r="65" spans="1:19" x14ac:dyDescent="0.2">
      <c r="A65" s="1">
        <v>43285</v>
      </c>
      <c r="B65">
        <v>43765139</v>
      </c>
      <c r="C65">
        <v>842</v>
      </c>
      <c r="D65" t="s">
        <v>26</v>
      </c>
      <c r="E65">
        <v>21</v>
      </c>
      <c r="F65" t="s">
        <v>15</v>
      </c>
      <c r="G65">
        <v>181010</v>
      </c>
      <c r="H65" t="s">
        <v>16</v>
      </c>
      <c r="I65" t="s">
        <v>17</v>
      </c>
      <c r="J65" t="s">
        <v>18</v>
      </c>
      <c r="K65" t="s">
        <v>19</v>
      </c>
      <c r="L65" t="s">
        <v>20</v>
      </c>
      <c r="M65" s="2">
        <v>842776102461</v>
      </c>
      <c r="N65">
        <v>1</v>
      </c>
      <c r="O65">
        <f>COUNTIFS($A$2:$A$1206,"="&amp;A65,$C$2:$C$1206,"="&amp;C65,$M$2:$M$1206,"="&amp;M65)</f>
        <v>3</v>
      </c>
      <c r="P65">
        <f>COUNTIFS($B$2:$B$1206,"="&amp;B65,$M$2:$M$1206,"="&amp;M65)</f>
        <v>1</v>
      </c>
      <c r="Q65">
        <f>SUMIFS($N$2:$N$1206,$B$2:$B$1206,"="&amp;B65,$M$2:$M$1206,"="&amp;M65)</f>
        <v>1</v>
      </c>
      <c r="R65">
        <f>VLOOKUP(A65&amp;C65&amp;M65,販売数計!$A$2:$E$174,5,FALSE)</f>
        <v>3</v>
      </c>
      <c r="S65">
        <f t="shared" si="0"/>
        <v>0</v>
      </c>
    </row>
    <row r="66" spans="1:19" x14ac:dyDescent="0.2">
      <c r="A66" s="1">
        <v>43286</v>
      </c>
      <c r="B66">
        <v>43725533</v>
      </c>
      <c r="C66">
        <v>94</v>
      </c>
      <c r="D66" t="s">
        <v>14</v>
      </c>
      <c r="E66">
        <v>21</v>
      </c>
      <c r="F66" t="s">
        <v>15</v>
      </c>
      <c r="G66">
        <v>181010</v>
      </c>
      <c r="H66" t="s">
        <v>16</v>
      </c>
      <c r="I66" t="s">
        <v>17</v>
      </c>
      <c r="J66" t="s">
        <v>18</v>
      </c>
      <c r="K66" t="s">
        <v>19</v>
      </c>
      <c r="L66" t="s">
        <v>20</v>
      </c>
      <c r="M66" s="2">
        <v>842776102461</v>
      </c>
      <c r="N66">
        <v>-1</v>
      </c>
      <c r="O66">
        <f>COUNTIFS($A$2:$A$1206,"="&amp;A66,$C$2:$C$1206,"="&amp;C66,$M$2:$M$1206,"="&amp;M66)</f>
        <v>3</v>
      </c>
      <c r="P66">
        <f>COUNTIFS($B$2:$B$1206,"="&amp;B66,$M$2:$M$1206,"="&amp;M66)</f>
        <v>2</v>
      </c>
      <c r="Q66">
        <f>SUMIFS($N$2:$N$1206,$B$2:$B$1206,"="&amp;B66,$M$2:$M$1206,"="&amp;M66)</f>
        <v>0</v>
      </c>
      <c r="R66">
        <f>VLOOKUP(A66&amp;C66&amp;M66,販売数計!$A$2:$E$174,5,FALSE)</f>
        <v>1</v>
      </c>
      <c r="S66">
        <f t="shared" si="0"/>
        <v>1</v>
      </c>
    </row>
    <row r="67" spans="1:19" x14ac:dyDescent="0.2">
      <c r="A67" s="1">
        <v>43286</v>
      </c>
      <c r="B67">
        <v>43761554</v>
      </c>
      <c r="C67">
        <v>94</v>
      </c>
      <c r="D67" t="s">
        <v>14</v>
      </c>
      <c r="E67">
        <v>32</v>
      </c>
      <c r="F67" t="s">
        <v>21</v>
      </c>
      <c r="G67">
        <v>253230</v>
      </c>
      <c r="H67" t="s">
        <v>22</v>
      </c>
      <c r="I67" t="s">
        <v>23</v>
      </c>
      <c r="J67" t="s">
        <v>24</v>
      </c>
      <c r="L67" t="s">
        <v>25</v>
      </c>
      <c r="M67" s="2">
        <v>4550084118970</v>
      </c>
      <c r="N67">
        <v>1</v>
      </c>
      <c r="O67">
        <f>COUNTIFS($A$2:$A$1206,"="&amp;A67,$C$2:$C$1206,"="&amp;C67,$M$2:$M$1206,"="&amp;M67)</f>
        <v>3</v>
      </c>
      <c r="P67">
        <f>COUNTIFS($B$2:$B$1206,"="&amp;B67,$M$2:$M$1206,"="&amp;M67)</f>
        <v>1</v>
      </c>
      <c r="Q67">
        <f>SUMIFS($N$2:$N$1206,$B$2:$B$1206,"="&amp;B67,$M$2:$M$1206,"="&amp;M67)</f>
        <v>1</v>
      </c>
      <c r="R67">
        <f>VLOOKUP(A67&amp;C67&amp;M67,販売数計!$A$2:$E$174,5,FALSE)</f>
        <v>3</v>
      </c>
      <c r="S67">
        <f t="shared" ref="S67:S130" si="1">IF(P67&gt;=2,1,IF(N67&lt;0,1,0))</f>
        <v>0</v>
      </c>
    </row>
    <row r="68" spans="1:19" x14ac:dyDescent="0.2">
      <c r="A68" s="1">
        <v>43286</v>
      </c>
      <c r="B68">
        <v>43765561</v>
      </c>
      <c r="C68">
        <v>94</v>
      </c>
      <c r="D68" t="s">
        <v>14</v>
      </c>
      <c r="E68">
        <v>44</v>
      </c>
      <c r="F68" t="s">
        <v>37</v>
      </c>
      <c r="G68">
        <v>393015</v>
      </c>
      <c r="H68" t="s">
        <v>38</v>
      </c>
      <c r="I68" t="s">
        <v>39</v>
      </c>
      <c r="J68" t="s">
        <v>40</v>
      </c>
      <c r="K68" t="s">
        <v>41</v>
      </c>
      <c r="L68" t="s">
        <v>42</v>
      </c>
      <c r="M68" s="2">
        <v>4514953727427</v>
      </c>
      <c r="N68">
        <v>1</v>
      </c>
      <c r="O68">
        <f>COUNTIFS($A$2:$A$1206,"="&amp;A68,$C$2:$C$1206,"="&amp;C68,$M$2:$M$1206,"="&amp;M68)</f>
        <v>1</v>
      </c>
      <c r="P68">
        <f>COUNTIFS($B$2:$B$1206,"="&amp;B68,$M$2:$M$1206,"="&amp;M68)</f>
        <v>1</v>
      </c>
      <c r="Q68">
        <f>SUMIFS($N$2:$N$1206,$B$2:$B$1206,"="&amp;B68,$M$2:$M$1206,"="&amp;M68)</f>
        <v>1</v>
      </c>
      <c r="R68">
        <f>VLOOKUP(A68&amp;C68&amp;M68,販売数計!$A$2:$E$174,5,FALSE)</f>
        <v>1</v>
      </c>
      <c r="S68">
        <f t="shared" si="1"/>
        <v>0</v>
      </c>
    </row>
    <row r="69" spans="1:19" x14ac:dyDescent="0.2">
      <c r="A69" s="1">
        <v>43286</v>
      </c>
      <c r="B69">
        <v>43766263</v>
      </c>
      <c r="C69">
        <v>94</v>
      </c>
      <c r="D69" t="s">
        <v>14</v>
      </c>
      <c r="E69">
        <v>21</v>
      </c>
      <c r="F69" t="s">
        <v>15</v>
      </c>
      <c r="G69">
        <v>181010</v>
      </c>
      <c r="H69" t="s">
        <v>16</v>
      </c>
      <c r="I69" t="s">
        <v>17</v>
      </c>
      <c r="J69" t="s">
        <v>18</v>
      </c>
      <c r="K69" t="s">
        <v>19</v>
      </c>
      <c r="L69" t="s">
        <v>20</v>
      </c>
      <c r="M69" s="2">
        <v>842776102461</v>
      </c>
      <c r="N69">
        <v>1</v>
      </c>
      <c r="O69">
        <f>COUNTIFS($A$2:$A$1206,"="&amp;A69,$C$2:$C$1206,"="&amp;C69,$M$2:$M$1206,"="&amp;M69)</f>
        <v>3</v>
      </c>
      <c r="P69">
        <f>COUNTIFS($B$2:$B$1206,"="&amp;B69,$M$2:$M$1206,"="&amp;M69)</f>
        <v>1</v>
      </c>
      <c r="Q69">
        <f>SUMIFS($N$2:$N$1206,$B$2:$B$1206,"="&amp;B69,$M$2:$M$1206,"="&amp;M69)</f>
        <v>1</v>
      </c>
      <c r="R69">
        <f>VLOOKUP(A69&amp;C69&amp;M69,販売数計!$A$2:$E$174,5,FALSE)</f>
        <v>1</v>
      </c>
      <c r="S69">
        <f t="shared" si="1"/>
        <v>0</v>
      </c>
    </row>
    <row r="70" spans="1:19" x14ac:dyDescent="0.2">
      <c r="A70" s="1">
        <v>43286</v>
      </c>
      <c r="B70">
        <v>43768073</v>
      </c>
      <c r="C70">
        <v>94</v>
      </c>
      <c r="D70" t="s">
        <v>14</v>
      </c>
      <c r="E70">
        <v>32</v>
      </c>
      <c r="F70" t="s">
        <v>21</v>
      </c>
      <c r="G70">
        <v>253230</v>
      </c>
      <c r="H70" t="s">
        <v>22</v>
      </c>
      <c r="I70" t="s">
        <v>23</v>
      </c>
      <c r="J70" t="s">
        <v>24</v>
      </c>
      <c r="L70" t="s">
        <v>25</v>
      </c>
      <c r="M70" s="2">
        <v>4550084118970</v>
      </c>
      <c r="N70">
        <v>1</v>
      </c>
      <c r="O70">
        <f>COUNTIFS($A$2:$A$1206,"="&amp;A70,$C$2:$C$1206,"="&amp;C70,$M$2:$M$1206,"="&amp;M70)</f>
        <v>3</v>
      </c>
      <c r="P70">
        <f>COUNTIFS($B$2:$B$1206,"="&amp;B70,$M$2:$M$1206,"="&amp;M70)</f>
        <v>1</v>
      </c>
      <c r="Q70">
        <f>SUMIFS($N$2:$N$1206,$B$2:$B$1206,"="&amp;B70,$M$2:$M$1206,"="&amp;M70)</f>
        <v>1</v>
      </c>
      <c r="R70">
        <f>VLOOKUP(A70&amp;C70&amp;M70,販売数計!$A$2:$E$174,5,FALSE)</f>
        <v>3</v>
      </c>
      <c r="S70">
        <f t="shared" si="1"/>
        <v>0</v>
      </c>
    </row>
    <row r="71" spans="1:19" x14ac:dyDescent="0.2">
      <c r="A71" s="1">
        <v>43286</v>
      </c>
      <c r="B71">
        <v>43772102</v>
      </c>
      <c r="C71">
        <v>94</v>
      </c>
      <c r="D71" t="s">
        <v>14</v>
      </c>
      <c r="E71">
        <v>32</v>
      </c>
      <c r="F71" t="s">
        <v>21</v>
      </c>
      <c r="G71">
        <v>253230</v>
      </c>
      <c r="H71" t="s">
        <v>22</v>
      </c>
      <c r="I71" t="s">
        <v>23</v>
      </c>
      <c r="J71" t="s">
        <v>24</v>
      </c>
      <c r="L71" t="s">
        <v>25</v>
      </c>
      <c r="M71" s="2">
        <v>4550084118970</v>
      </c>
      <c r="N71">
        <v>1</v>
      </c>
      <c r="O71">
        <f>COUNTIFS($A$2:$A$1206,"="&amp;A71,$C$2:$C$1206,"="&amp;C71,$M$2:$M$1206,"="&amp;M71)</f>
        <v>3</v>
      </c>
      <c r="P71">
        <f>COUNTIFS($B$2:$B$1206,"="&amp;B71,$M$2:$M$1206,"="&amp;M71)</f>
        <v>1</v>
      </c>
      <c r="Q71">
        <f>SUMIFS($N$2:$N$1206,$B$2:$B$1206,"="&amp;B71,$M$2:$M$1206,"="&amp;M71)</f>
        <v>1</v>
      </c>
      <c r="R71">
        <f>VLOOKUP(A71&amp;C71&amp;M71,販売数計!$A$2:$E$174,5,FALSE)</f>
        <v>3</v>
      </c>
      <c r="S71">
        <f t="shared" si="1"/>
        <v>0</v>
      </c>
    </row>
    <row r="72" spans="1:19" x14ac:dyDescent="0.2">
      <c r="A72" s="1">
        <v>43286</v>
      </c>
      <c r="B72">
        <v>43774248</v>
      </c>
      <c r="C72">
        <v>94</v>
      </c>
      <c r="D72" t="s">
        <v>14</v>
      </c>
      <c r="E72">
        <v>21</v>
      </c>
      <c r="F72" t="s">
        <v>15</v>
      </c>
      <c r="G72">
        <v>181010</v>
      </c>
      <c r="H72" t="s">
        <v>16</v>
      </c>
      <c r="I72" t="s">
        <v>17</v>
      </c>
      <c r="J72" t="s">
        <v>18</v>
      </c>
      <c r="K72" t="s">
        <v>19</v>
      </c>
      <c r="L72" t="s">
        <v>20</v>
      </c>
      <c r="M72" s="2">
        <v>842776102461</v>
      </c>
      <c r="N72">
        <v>1</v>
      </c>
      <c r="O72">
        <f>COUNTIFS($A$2:$A$1206,"="&amp;A72,$C$2:$C$1206,"="&amp;C72,$M$2:$M$1206,"="&amp;M72)</f>
        <v>3</v>
      </c>
      <c r="P72">
        <f>COUNTIFS($B$2:$B$1206,"="&amp;B72,$M$2:$M$1206,"="&amp;M72)</f>
        <v>1</v>
      </c>
      <c r="Q72">
        <f>SUMIFS($N$2:$N$1206,$B$2:$B$1206,"="&amp;B72,$M$2:$M$1206,"="&amp;M72)</f>
        <v>1</v>
      </c>
      <c r="R72">
        <f>VLOOKUP(A72&amp;C72&amp;M72,販売数計!$A$2:$E$174,5,FALSE)</f>
        <v>1</v>
      </c>
      <c r="S72">
        <f t="shared" si="1"/>
        <v>0</v>
      </c>
    </row>
    <row r="73" spans="1:19" x14ac:dyDescent="0.2">
      <c r="A73" s="1">
        <v>43286</v>
      </c>
      <c r="B73">
        <v>43671216</v>
      </c>
      <c r="C73">
        <v>842</v>
      </c>
      <c r="D73" t="s">
        <v>26</v>
      </c>
      <c r="E73">
        <v>21</v>
      </c>
      <c r="F73" t="s">
        <v>15</v>
      </c>
      <c r="G73">
        <v>181010</v>
      </c>
      <c r="H73" t="s">
        <v>16</v>
      </c>
      <c r="I73" t="s">
        <v>17</v>
      </c>
      <c r="J73" t="s">
        <v>18</v>
      </c>
      <c r="K73" t="s">
        <v>19</v>
      </c>
      <c r="L73" t="s">
        <v>20</v>
      </c>
      <c r="M73" s="2">
        <v>842776102461</v>
      </c>
      <c r="N73">
        <v>-1</v>
      </c>
      <c r="O73">
        <f>COUNTIFS($A$2:$A$1206,"="&amp;A73,$C$2:$C$1206,"="&amp;C73,$M$2:$M$1206,"="&amp;M73)</f>
        <v>2</v>
      </c>
      <c r="P73">
        <f>COUNTIFS($B$2:$B$1206,"="&amp;B73,$M$2:$M$1206,"="&amp;M73)</f>
        <v>1</v>
      </c>
      <c r="Q73">
        <f>SUMIFS($N$2:$N$1206,$B$2:$B$1206,"="&amp;B73,$M$2:$M$1206,"="&amp;M73)</f>
        <v>-1</v>
      </c>
      <c r="R73">
        <f>VLOOKUP(A73&amp;C73&amp;M73,販売数計!$A$2:$E$174,5,FALSE)</f>
        <v>0</v>
      </c>
      <c r="S73">
        <f t="shared" si="1"/>
        <v>1</v>
      </c>
    </row>
    <row r="74" spans="1:19" x14ac:dyDescent="0.2">
      <c r="A74" s="1">
        <v>43286</v>
      </c>
      <c r="B74">
        <v>43767515</v>
      </c>
      <c r="C74">
        <v>842</v>
      </c>
      <c r="D74" t="s">
        <v>26</v>
      </c>
      <c r="E74">
        <v>21</v>
      </c>
      <c r="F74" t="s">
        <v>15</v>
      </c>
      <c r="G74">
        <v>181010</v>
      </c>
      <c r="H74" t="s">
        <v>16</v>
      </c>
      <c r="I74" t="s">
        <v>17</v>
      </c>
      <c r="J74" t="s">
        <v>18</v>
      </c>
      <c r="K74" t="s">
        <v>19</v>
      </c>
      <c r="L74" t="s">
        <v>20</v>
      </c>
      <c r="M74" s="2">
        <v>842776102461</v>
      </c>
      <c r="N74">
        <v>1</v>
      </c>
      <c r="O74">
        <f>COUNTIFS($A$2:$A$1206,"="&amp;A74,$C$2:$C$1206,"="&amp;C74,$M$2:$M$1206,"="&amp;M74)</f>
        <v>2</v>
      </c>
      <c r="P74">
        <f>COUNTIFS($B$2:$B$1206,"="&amp;B74,$M$2:$M$1206,"="&amp;M74)</f>
        <v>1</v>
      </c>
      <c r="Q74">
        <f>SUMIFS($N$2:$N$1206,$B$2:$B$1206,"="&amp;B74,$M$2:$M$1206,"="&amp;M74)</f>
        <v>1</v>
      </c>
      <c r="R74">
        <f>VLOOKUP(A74&amp;C74&amp;M74,販売数計!$A$2:$E$174,5,FALSE)</f>
        <v>0</v>
      </c>
      <c r="S74">
        <f t="shared" si="1"/>
        <v>0</v>
      </c>
    </row>
    <row r="75" spans="1:19" x14ac:dyDescent="0.2">
      <c r="A75" s="1">
        <v>43287</v>
      </c>
      <c r="B75">
        <v>43776251</v>
      </c>
      <c r="C75">
        <v>94</v>
      </c>
      <c r="D75" t="s">
        <v>14</v>
      </c>
      <c r="E75">
        <v>21</v>
      </c>
      <c r="F75" t="s">
        <v>15</v>
      </c>
      <c r="G75">
        <v>181010</v>
      </c>
      <c r="H75" t="s">
        <v>16</v>
      </c>
      <c r="I75" t="s">
        <v>17</v>
      </c>
      <c r="J75" t="s">
        <v>18</v>
      </c>
      <c r="K75" t="s">
        <v>19</v>
      </c>
      <c r="L75" t="s">
        <v>20</v>
      </c>
      <c r="M75" s="2">
        <v>842776102461</v>
      </c>
      <c r="N75">
        <v>1</v>
      </c>
      <c r="O75">
        <f>COUNTIFS($A$2:$A$1206,"="&amp;A75,$C$2:$C$1206,"="&amp;C75,$M$2:$M$1206,"="&amp;M75)</f>
        <v>6</v>
      </c>
      <c r="P75">
        <f>COUNTIFS($B$2:$B$1206,"="&amp;B75,$M$2:$M$1206,"="&amp;M75)</f>
        <v>1</v>
      </c>
      <c r="Q75">
        <f>SUMIFS($N$2:$N$1206,$B$2:$B$1206,"="&amp;B75,$M$2:$M$1206,"="&amp;M75)</f>
        <v>1</v>
      </c>
      <c r="R75">
        <f>VLOOKUP(A75&amp;C75&amp;M75,販売数計!$A$2:$E$174,5,FALSE)</f>
        <v>6</v>
      </c>
      <c r="S75">
        <f t="shared" si="1"/>
        <v>0</v>
      </c>
    </row>
    <row r="76" spans="1:19" x14ac:dyDescent="0.2">
      <c r="A76" s="1">
        <v>43287</v>
      </c>
      <c r="B76">
        <v>43777699</v>
      </c>
      <c r="C76">
        <v>94</v>
      </c>
      <c r="D76" t="s">
        <v>14</v>
      </c>
      <c r="E76">
        <v>21</v>
      </c>
      <c r="F76" t="s">
        <v>15</v>
      </c>
      <c r="G76">
        <v>181010</v>
      </c>
      <c r="H76" t="s">
        <v>16</v>
      </c>
      <c r="I76" t="s">
        <v>17</v>
      </c>
      <c r="J76" t="s">
        <v>18</v>
      </c>
      <c r="K76" t="s">
        <v>19</v>
      </c>
      <c r="L76" t="s">
        <v>20</v>
      </c>
      <c r="M76" s="2">
        <v>842776102461</v>
      </c>
      <c r="N76">
        <v>1</v>
      </c>
      <c r="O76">
        <f>COUNTIFS($A$2:$A$1206,"="&amp;A76,$C$2:$C$1206,"="&amp;C76,$M$2:$M$1206,"="&amp;M76)</f>
        <v>6</v>
      </c>
      <c r="P76">
        <f>COUNTIFS($B$2:$B$1206,"="&amp;B76,$M$2:$M$1206,"="&amp;M76)</f>
        <v>1</v>
      </c>
      <c r="Q76">
        <f>SUMIFS($N$2:$N$1206,$B$2:$B$1206,"="&amp;B76,$M$2:$M$1206,"="&amp;M76)</f>
        <v>1</v>
      </c>
      <c r="R76">
        <f>VLOOKUP(A76&amp;C76&amp;M76,販売数計!$A$2:$E$174,5,FALSE)</f>
        <v>6</v>
      </c>
      <c r="S76">
        <f t="shared" si="1"/>
        <v>0</v>
      </c>
    </row>
    <row r="77" spans="1:19" x14ac:dyDescent="0.2">
      <c r="A77" s="1">
        <v>43287</v>
      </c>
      <c r="B77">
        <v>43777752</v>
      </c>
      <c r="C77">
        <v>94</v>
      </c>
      <c r="D77" t="s">
        <v>14</v>
      </c>
      <c r="E77">
        <v>21</v>
      </c>
      <c r="F77" t="s">
        <v>15</v>
      </c>
      <c r="G77">
        <v>181010</v>
      </c>
      <c r="H77" t="s">
        <v>16</v>
      </c>
      <c r="I77" t="s">
        <v>17</v>
      </c>
      <c r="J77" t="s">
        <v>18</v>
      </c>
      <c r="K77" t="s">
        <v>19</v>
      </c>
      <c r="L77" t="s">
        <v>20</v>
      </c>
      <c r="M77" s="2">
        <v>842776102461</v>
      </c>
      <c r="N77">
        <v>1</v>
      </c>
      <c r="O77">
        <f>COUNTIFS($A$2:$A$1206,"="&amp;A77,$C$2:$C$1206,"="&amp;C77,$M$2:$M$1206,"="&amp;M77)</f>
        <v>6</v>
      </c>
      <c r="P77">
        <f>COUNTIFS($B$2:$B$1206,"="&amp;B77,$M$2:$M$1206,"="&amp;M77)</f>
        <v>1</v>
      </c>
      <c r="Q77">
        <f>SUMIFS($N$2:$N$1206,$B$2:$B$1206,"="&amp;B77,$M$2:$M$1206,"="&amp;M77)</f>
        <v>1</v>
      </c>
      <c r="R77">
        <f>VLOOKUP(A77&amp;C77&amp;M77,販売数計!$A$2:$E$174,5,FALSE)</f>
        <v>6</v>
      </c>
      <c r="S77">
        <f t="shared" si="1"/>
        <v>0</v>
      </c>
    </row>
    <row r="78" spans="1:19" x14ac:dyDescent="0.2">
      <c r="A78" s="1">
        <v>43287</v>
      </c>
      <c r="B78">
        <v>43778059</v>
      </c>
      <c r="C78">
        <v>94</v>
      </c>
      <c r="D78" t="s">
        <v>14</v>
      </c>
      <c r="E78">
        <v>32</v>
      </c>
      <c r="F78" t="s">
        <v>21</v>
      </c>
      <c r="G78">
        <v>253230</v>
      </c>
      <c r="H78" t="s">
        <v>22</v>
      </c>
      <c r="I78" t="s">
        <v>23</v>
      </c>
      <c r="J78" t="s">
        <v>24</v>
      </c>
      <c r="L78" t="s">
        <v>25</v>
      </c>
      <c r="M78" s="2">
        <v>4550084118970</v>
      </c>
      <c r="N78">
        <v>1</v>
      </c>
      <c r="O78">
        <f>COUNTIFS($A$2:$A$1206,"="&amp;A78,$C$2:$C$1206,"="&amp;C78,$M$2:$M$1206,"="&amp;M78)</f>
        <v>2</v>
      </c>
      <c r="P78">
        <f>COUNTIFS($B$2:$B$1206,"="&amp;B78,$M$2:$M$1206,"="&amp;M78)</f>
        <v>1</v>
      </c>
      <c r="Q78">
        <f>SUMIFS($N$2:$N$1206,$B$2:$B$1206,"="&amp;B78,$M$2:$M$1206,"="&amp;M78)</f>
        <v>1</v>
      </c>
      <c r="R78">
        <f>VLOOKUP(A78&amp;C78&amp;M78,販売数計!$A$2:$E$174,5,FALSE)</f>
        <v>2</v>
      </c>
      <c r="S78">
        <f t="shared" si="1"/>
        <v>0</v>
      </c>
    </row>
    <row r="79" spans="1:19" x14ac:dyDescent="0.2">
      <c r="A79" s="1">
        <v>43287</v>
      </c>
      <c r="B79">
        <v>43779164</v>
      </c>
      <c r="C79">
        <v>94</v>
      </c>
      <c r="D79" t="s">
        <v>14</v>
      </c>
      <c r="E79">
        <v>21</v>
      </c>
      <c r="F79" t="s">
        <v>15</v>
      </c>
      <c r="G79">
        <v>181010</v>
      </c>
      <c r="H79" t="s">
        <v>16</v>
      </c>
      <c r="I79" t="s">
        <v>17</v>
      </c>
      <c r="J79" t="s">
        <v>18</v>
      </c>
      <c r="K79" t="s">
        <v>19</v>
      </c>
      <c r="L79" t="s">
        <v>20</v>
      </c>
      <c r="M79" s="2">
        <v>842776102461</v>
      </c>
      <c r="N79">
        <v>1</v>
      </c>
      <c r="O79">
        <f>COUNTIFS($A$2:$A$1206,"="&amp;A79,$C$2:$C$1206,"="&amp;C79,$M$2:$M$1206,"="&amp;M79)</f>
        <v>6</v>
      </c>
      <c r="P79">
        <f>COUNTIFS($B$2:$B$1206,"="&amp;B79,$M$2:$M$1206,"="&amp;M79)</f>
        <v>1</v>
      </c>
      <c r="Q79">
        <f>SUMIFS($N$2:$N$1206,$B$2:$B$1206,"="&amp;B79,$M$2:$M$1206,"="&amp;M79)</f>
        <v>1</v>
      </c>
      <c r="R79">
        <f>VLOOKUP(A79&amp;C79&amp;M79,販売数計!$A$2:$E$174,5,FALSE)</f>
        <v>6</v>
      </c>
      <c r="S79">
        <f t="shared" si="1"/>
        <v>0</v>
      </c>
    </row>
    <row r="80" spans="1:19" x14ac:dyDescent="0.2">
      <c r="A80" s="1">
        <v>43287</v>
      </c>
      <c r="B80">
        <v>43779661</v>
      </c>
      <c r="C80">
        <v>94</v>
      </c>
      <c r="D80" t="s">
        <v>14</v>
      </c>
      <c r="E80">
        <v>21</v>
      </c>
      <c r="F80" t="s">
        <v>15</v>
      </c>
      <c r="G80">
        <v>181010</v>
      </c>
      <c r="H80" t="s">
        <v>16</v>
      </c>
      <c r="I80" t="s">
        <v>17</v>
      </c>
      <c r="J80" t="s">
        <v>18</v>
      </c>
      <c r="K80" t="s">
        <v>19</v>
      </c>
      <c r="L80" t="s">
        <v>20</v>
      </c>
      <c r="M80" s="2">
        <v>842776102461</v>
      </c>
      <c r="N80">
        <v>1</v>
      </c>
      <c r="O80">
        <f>COUNTIFS($A$2:$A$1206,"="&amp;A80,$C$2:$C$1206,"="&amp;C80,$M$2:$M$1206,"="&amp;M80)</f>
        <v>6</v>
      </c>
      <c r="P80">
        <f>COUNTIFS($B$2:$B$1206,"="&amp;B80,$M$2:$M$1206,"="&amp;M80)</f>
        <v>2</v>
      </c>
      <c r="Q80">
        <f>SUMIFS($N$2:$N$1206,$B$2:$B$1206,"="&amp;B80,$M$2:$M$1206,"="&amp;M80)</f>
        <v>0</v>
      </c>
      <c r="R80">
        <f>VLOOKUP(A80&amp;C80&amp;M80,販売数計!$A$2:$E$174,5,FALSE)</f>
        <v>6</v>
      </c>
      <c r="S80">
        <f t="shared" si="1"/>
        <v>1</v>
      </c>
    </row>
    <row r="81" spans="1:19" x14ac:dyDescent="0.2">
      <c r="A81" s="1">
        <v>43287</v>
      </c>
      <c r="B81">
        <v>43780190</v>
      </c>
      <c r="C81">
        <v>94</v>
      </c>
      <c r="D81" t="s">
        <v>14</v>
      </c>
      <c r="E81">
        <v>44</v>
      </c>
      <c r="F81" t="s">
        <v>37</v>
      </c>
      <c r="G81">
        <v>393015</v>
      </c>
      <c r="H81" t="s">
        <v>38</v>
      </c>
      <c r="I81" t="s">
        <v>39</v>
      </c>
      <c r="J81" t="s">
        <v>40</v>
      </c>
      <c r="K81" t="s">
        <v>41</v>
      </c>
      <c r="L81" t="s">
        <v>42</v>
      </c>
      <c r="M81" s="2">
        <v>4514953727427</v>
      </c>
      <c r="N81">
        <v>1</v>
      </c>
      <c r="O81">
        <f>COUNTIFS($A$2:$A$1206,"="&amp;A81,$C$2:$C$1206,"="&amp;C81,$M$2:$M$1206,"="&amp;M81)</f>
        <v>1</v>
      </c>
      <c r="P81">
        <f>COUNTIFS($B$2:$B$1206,"="&amp;B81,$M$2:$M$1206,"="&amp;M81)</f>
        <v>1</v>
      </c>
      <c r="Q81">
        <f>SUMIFS($N$2:$N$1206,$B$2:$B$1206,"="&amp;B81,$M$2:$M$1206,"="&amp;M81)</f>
        <v>1</v>
      </c>
      <c r="R81">
        <f>VLOOKUP(A81&amp;C81&amp;M81,販売数計!$A$2:$E$174,5,FALSE)</f>
        <v>1</v>
      </c>
      <c r="S81">
        <f t="shared" si="1"/>
        <v>0</v>
      </c>
    </row>
    <row r="82" spans="1:19" x14ac:dyDescent="0.2">
      <c r="A82" s="1">
        <v>43287</v>
      </c>
      <c r="B82">
        <v>43780415</v>
      </c>
      <c r="C82">
        <v>94</v>
      </c>
      <c r="D82" t="s">
        <v>14</v>
      </c>
      <c r="E82">
        <v>32</v>
      </c>
      <c r="F82" t="s">
        <v>21</v>
      </c>
      <c r="G82">
        <v>253230</v>
      </c>
      <c r="H82" t="s">
        <v>22</v>
      </c>
      <c r="I82" t="s">
        <v>23</v>
      </c>
      <c r="J82" t="s">
        <v>24</v>
      </c>
      <c r="L82" t="s">
        <v>25</v>
      </c>
      <c r="M82" s="2">
        <v>4550084118970</v>
      </c>
      <c r="N82">
        <v>1</v>
      </c>
      <c r="O82">
        <f>COUNTIFS($A$2:$A$1206,"="&amp;A82,$C$2:$C$1206,"="&amp;C82,$M$2:$M$1206,"="&amp;M82)</f>
        <v>2</v>
      </c>
      <c r="P82">
        <f>COUNTIFS($B$2:$B$1206,"="&amp;B82,$M$2:$M$1206,"="&amp;M82)</f>
        <v>1</v>
      </c>
      <c r="Q82">
        <f>SUMIFS($N$2:$N$1206,$B$2:$B$1206,"="&amp;B82,$M$2:$M$1206,"="&amp;M82)</f>
        <v>1</v>
      </c>
      <c r="R82">
        <f>VLOOKUP(A82&amp;C82&amp;M82,販売数計!$A$2:$E$174,5,FALSE)</f>
        <v>2</v>
      </c>
      <c r="S82">
        <f t="shared" si="1"/>
        <v>0</v>
      </c>
    </row>
    <row r="83" spans="1:19" x14ac:dyDescent="0.2">
      <c r="A83" s="1">
        <v>43287</v>
      </c>
      <c r="B83">
        <v>43783073</v>
      </c>
      <c r="C83">
        <v>94</v>
      </c>
      <c r="D83" t="s">
        <v>14</v>
      </c>
      <c r="E83">
        <v>21</v>
      </c>
      <c r="F83" t="s">
        <v>15</v>
      </c>
      <c r="G83">
        <v>181010</v>
      </c>
      <c r="H83" t="s">
        <v>16</v>
      </c>
      <c r="I83" t="s">
        <v>17</v>
      </c>
      <c r="J83" t="s">
        <v>18</v>
      </c>
      <c r="K83" t="s">
        <v>19</v>
      </c>
      <c r="L83" t="s">
        <v>20</v>
      </c>
      <c r="M83" s="2">
        <v>842776102461</v>
      </c>
      <c r="N83">
        <v>1</v>
      </c>
      <c r="O83">
        <f>COUNTIFS($A$2:$A$1206,"="&amp;A83,$C$2:$C$1206,"="&amp;C83,$M$2:$M$1206,"="&amp;M83)</f>
        <v>6</v>
      </c>
      <c r="P83">
        <f>COUNTIFS($B$2:$B$1206,"="&amp;B83,$M$2:$M$1206,"="&amp;M83)</f>
        <v>1</v>
      </c>
      <c r="Q83">
        <f>SUMIFS($N$2:$N$1206,$B$2:$B$1206,"="&amp;B83,$M$2:$M$1206,"="&amp;M83)</f>
        <v>1</v>
      </c>
      <c r="R83">
        <f>VLOOKUP(A83&amp;C83&amp;M83,販売数計!$A$2:$E$174,5,FALSE)</f>
        <v>6</v>
      </c>
      <c r="S83">
        <f t="shared" si="1"/>
        <v>0</v>
      </c>
    </row>
    <row r="84" spans="1:19" x14ac:dyDescent="0.2">
      <c r="A84" s="1">
        <v>43287</v>
      </c>
      <c r="B84">
        <v>43772598</v>
      </c>
      <c r="C84">
        <v>842</v>
      </c>
      <c r="D84" t="s">
        <v>26</v>
      </c>
      <c r="E84">
        <v>32</v>
      </c>
      <c r="F84" t="s">
        <v>21</v>
      </c>
      <c r="G84">
        <v>253230</v>
      </c>
      <c r="H84" t="s">
        <v>22</v>
      </c>
      <c r="I84" t="s">
        <v>23</v>
      </c>
      <c r="J84" t="s">
        <v>24</v>
      </c>
      <c r="L84" t="s">
        <v>25</v>
      </c>
      <c r="M84" s="2">
        <v>4550084118970</v>
      </c>
      <c r="N84">
        <v>1</v>
      </c>
      <c r="O84">
        <f>COUNTIFS($A$2:$A$1206,"="&amp;A84,$C$2:$C$1206,"="&amp;C84,$M$2:$M$1206,"="&amp;M84)</f>
        <v>4</v>
      </c>
      <c r="P84">
        <f>COUNTIFS($B$2:$B$1206,"="&amp;B84,$M$2:$M$1206,"="&amp;M84)</f>
        <v>1</v>
      </c>
      <c r="Q84">
        <f>SUMIFS($N$2:$N$1206,$B$2:$B$1206,"="&amp;B84,$M$2:$M$1206,"="&amp;M84)</f>
        <v>1</v>
      </c>
      <c r="R84">
        <f>VLOOKUP(A84&amp;C84&amp;M84,販売数計!$A$2:$E$174,5,FALSE)</f>
        <v>4</v>
      </c>
      <c r="S84">
        <f t="shared" si="1"/>
        <v>0</v>
      </c>
    </row>
    <row r="85" spans="1:19" x14ac:dyDescent="0.2">
      <c r="A85" s="1">
        <v>43287</v>
      </c>
      <c r="B85">
        <v>43773668</v>
      </c>
      <c r="C85">
        <v>842</v>
      </c>
      <c r="D85" t="s">
        <v>26</v>
      </c>
      <c r="E85">
        <v>32</v>
      </c>
      <c r="F85" t="s">
        <v>21</v>
      </c>
      <c r="G85">
        <v>253230</v>
      </c>
      <c r="H85" t="s">
        <v>22</v>
      </c>
      <c r="I85" t="s">
        <v>23</v>
      </c>
      <c r="J85" t="s">
        <v>24</v>
      </c>
      <c r="L85" t="s">
        <v>25</v>
      </c>
      <c r="M85" s="2">
        <v>4550084118970</v>
      </c>
      <c r="N85">
        <v>1</v>
      </c>
      <c r="O85">
        <f>COUNTIFS($A$2:$A$1206,"="&amp;A85,$C$2:$C$1206,"="&amp;C85,$M$2:$M$1206,"="&amp;M85)</f>
        <v>4</v>
      </c>
      <c r="P85">
        <f>COUNTIFS($B$2:$B$1206,"="&amp;B85,$M$2:$M$1206,"="&amp;M85)</f>
        <v>1</v>
      </c>
      <c r="Q85">
        <f>SUMIFS($N$2:$N$1206,$B$2:$B$1206,"="&amp;B85,$M$2:$M$1206,"="&amp;M85)</f>
        <v>1</v>
      </c>
      <c r="R85">
        <f>VLOOKUP(A85&amp;C85&amp;M85,販売数計!$A$2:$E$174,5,FALSE)</f>
        <v>4</v>
      </c>
      <c r="S85">
        <f t="shared" si="1"/>
        <v>0</v>
      </c>
    </row>
    <row r="86" spans="1:19" x14ac:dyDescent="0.2">
      <c r="A86" s="1">
        <v>43287</v>
      </c>
      <c r="B86">
        <v>43781297</v>
      </c>
      <c r="C86">
        <v>842</v>
      </c>
      <c r="D86" t="s">
        <v>26</v>
      </c>
      <c r="E86">
        <v>32</v>
      </c>
      <c r="F86" t="s">
        <v>21</v>
      </c>
      <c r="G86">
        <v>253230</v>
      </c>
      <c r="H86" t="s">
        <v>22</v>
      </c>
      <c r="I86" t="s">
        <v>23</v>
      </c>
      <c r="J86" t="s">
        <v>24</v>
      </c>
      <c r="L86" t="s">
        <v>25</v>
      </c>
      <c r="M86" s="2">
        <v>4550084118970</v>
      </c>
      <c r="N86">
        <v>1</v>
      </c>
      <c r="O86">
        <f>COUNTIFS($A$2:$A$1206,"="&amp;A86,$C$2:$C$1206,"="&amp;C86,$M$2:$M$1206,"="&amp;M86)</f>
        <v>4</v>
      </c>
      <c r="P86">
        <f>COUNTIFS($B$2:$B$1206,"="&amp;B86,$M$2:$M$1206,"="&amp;M86)</f>
        <v>1</v>
      </c>
      <c r="Q86">
        <f>SUMIFS($N$2:$N$1206,$B$2:$B$1206,"="&amp;B86,$M$2:$M$1206,"="&amp;M86)</f>
        <v>1</v>
      </c>
      <c r="R86">
        <f>VLOOKUP(A86&amp;C86&amp;M86,販売数計!$A$2:$E$174,5,FALSE)</f>
        <v>4</v>
      </c>
      <c r="S86">
        <f t="shared" si="1"/>
        <v>0</v>
      </c>
    </row>
    <row r="87" spans="1:19" x14ac:dyDescent="0.2">
      <c r="A87" s="1">
        <v>43287</v>
      </c>
      <c r="B87">
        <v>43783668</v>
      </c>
      <c r="C87">
        <v>842</v>
      </c>
      <c r="D87" t="s">
        <v>26</v>
      </c>
      <c r="E87">
        <v>32</v>
      </c>
      <c r="F87" t="s">
        <v>21</v>
      </c>
      <c r="G87">
        <v>253230</v>
      </c>
      <c r="H87" t="s">
        <v>22</v>
      </c>
      <c r="I87" t="s">
        <v>23</v>
      </c>
      <c r="J87" t="s">
        <v>24</v>
      </c>
      <c r="L87" t="s">
        <v>25</v>
      </c>
      <c r="M87" s="2">
        <v>4550084118970</v>
      </c>
      <c r="N87">
        <v>1</v>
      </c>
      <c r="O87">
        <f>COUNTIFS($A$2:$A$1206,"="&amp;A87,$C$2:$C$1206,"="&amp;C87,$M$2:$M$1206,"="&amp;M87)</f>
        <v>4</v>
      </c>
      <c r="P87">
        <f>COUNTIFS($B$2:$B$1206,"="&amp;B87,$M$2:$M$1206,"="&amp;M87)</f>
        <v>1</v>
      </c>
      <c r="Q87">
        <f>SUMIFS($N$2:$N$1206,$B$2:$B$1206,"="&amp;B87,$M$2:$M$1206,"="&amp;M87)</f>
        <v>1</v>
      </c>
      <c r="R87">
        <f>VLOOKUP(A87&amp;C87&amp;M87,販売数計!$A$2:$E$174,5,FALSE)</f>
        <v>4</v>
      </c>
      <c r="S87">
        <f t="shared" si="1"/>
        <v>0</v>
      </c>
    </row>
    <row r="88" spans="1:19" x14ac:dyDescent="0.2">
      <c r="A88" s="1">
        <v>43288</v>
      </c>
      <c r="B88">
        <v>43782355</v>
      </c>
      <c r="C88">
        <v>94</v>
      </c>
      <c r="D88" t="s">
        <v>14</v>
      </c>
      <c r="E88">
        <v>32</v>
      </c>
      <c r="F88" t="s">
        <v>21</v>
      </c>
      <c r="G88">
        <v>253230</v>
      </c>
      <c r="H88" t="s">
        <v>22</v>
      </c>
      <c r="I88" t="s">
        <v>23</v>
      </c>
      <c r="J88" t="s">
        <v>24</v>
      </c>
      <c r="L88" t="s">
        <v>25</v>
      </c>
      <c r="M88" s="2">
        <v>4550084118970</v>
      </c>
      <c r="N88">
        <v>1</v>
      </c>
      <c r="O88">
        <f>COUNTIFS($A$2:$A$1206,"="&amp;A88,$C$2:$C$1206,"="&amp;C88,$M$2:$M$1206,"="&amp;M88)</f>
        <v>1</v>
      </c>
      <c r="P88">
        <f>COUNTIFS($B$2:$B$1206,"="&amp;B88,$M$2:$M$1206,"="&amp;M88)</f>
        <v>1</v>
      </c>
      <c r="Q88">
        <f>SUMIFS($N$2:$N$1206,$B$2:$B$1206,"="&amp;B88,$M$2:$M$1206,"="&amp;M88)</f>
        <v>1</v>
      </c>
      <c r="R88">
        <f>VLOOKUP(A88&amp;C88&amp;M88,販売数計!$A$2:$E$174,5,FALSE)</f>
        <v>1</v>
      </c>
      <c r="S88">
        <f t="shared" si="1"/>
        <v>0</v>
      </c>
    </row>
    <row r="89" spans="1:19" x14ac:dyDescent="0.2">
      <c r="A89" s="1">
        <v>43288</v>
      </c>
      <c r="B89">
        <v>43787184</v>
      </c>
      <c r="C89">
        <v>94</v>
      </c>
      <c r="D89" t="s">
        <v>14</v>
      </c>
      <c r="E89">
        <v>21</v>
      </c>
      <c r="F89" t="s">
        <v>15</v>
      </c>
      <c r="G89">
        <v>181010</v>
      </c>
      <c r="H89" t="s">
        <v>16</v>
      </c>
      <c r="I89" t="s">
        <v>17</v>
      </c>
      <c r="J89" t="s">
        <v>18</v>
      </c>
      <c r="K89" t="s">
        <v>19</v>
      </c>
      <c r="L89" t="s">
        <v>20</v>
      </c>
      <c r="M89" s="2">
        <v>842776102461</v>
      </c>
      <c r="N89">
        <v>1</v>
      </c>
      <c r="O89">
        <f>COUNTIFS($A$2:$A$1206,"="&amp;A89,$C$2:$C$1206,"="&amp;C89,$M$2:$M$1206,"="&amp;M89)</f>
        <v>2</v>
      </c>
      <c r="P89">
        <f>COUNTIFS($B$2:$B$1206,"="&amp;B89,$M$2:$M$1206,"="&amp;M89)</f>
        <v>1</v>
      </c>
      <c r="Q89">
        <f>SUMIFS($N$2:$N$1206,$B$2:$B$1206,"="&amp;B89,$M$2:$M$1206,"="&amp;M89)</f>
        <v>1</v>
      </c>
      <c r="R89">
        <f>VLOOKUP(A89&amp;C89&amp;M89,販売数計!$A$2:$E$174,5,FALSE)</f>
        <v>3</v>
      </c>
      <c r="S89">
        <f t="shared" si="1"/>
        <v>0</v>
      </c>
    </row>
    <row r="90" spans="1:19" x14ac:dyDescent="0.2">
      <c r="A90" s="1">
        <v>43288</v>
      </c>
      <c r="B90">
        <v>43788075</v>
      </c>
      <c r="C90">
        <v>94</v>
      </c>
      <c r="D90" t="s">
        <v>14</v>
      </c>
      <c r="E90">
        <v>44</v>
      </c>
      <c r="F90" t="s">
        <v>37</v>
      </c>
      <c r="G90">
        <v>393015</v>
      </c>
      <c r="H90" t="s">
        <v>38</v>
      </c>
      <c r="I90" t="s">
        <v>39</v>
      </c>
      <c r="J90" t="s">
        <v>40</v>
      </c>
      <c r="K90" t="s">
        <v>41</v>
      </c>
      <c r="L90" t="s">
        <v>42</v>
      </c>
      <c r="M90" s="2">
        <v>4514953727427</v>
      </c>
      <c r="N90">
        <v>1</v>
      </c>
      <c r="O90">
        <f>COUNTIFS($A$2:$A$1206,"="&amp;A90,$C$2:$C$1206,"="&amp;C90,$M$2:$M$1206,"="&amp;M90)</f>
        <v>1</v>
      </c>
      <c r="P90">
        <f>COUNTIFS($B$2:$B$1206,"="&amp;B90,$M$2:$M$1206,"="&amp;M90)</f>
        <v>1</v>
      </c>
      <c r="Q90">
        <f>SUMIFS($N$2:$N$1206,$B$2:$B$1206,"="&amp;B90,$M$2:$M$1206,"="&amp;M90)</f>
        <v>1</v>
      </c>
      <c r="R90">
        <f>VLOOKUP(A90&amp;C90&amp;M90,販売数計!$A$2:$E$174,5,FALSE)</f>
        <v>1</v>
      </c>
      <c r="S90">
        <f t="shared" si="1"/>
        <v>0</v>
      </c>
    </row>
    <row r="91" spans="1:19" x14ac:dyDescent="0.2">
      <c r="A91" s="1">
        <v>43288</v>
      </c>
      <c r="B91">
        <v>43788533</v>
      </c>
      <c r="C91">
        <v>94</v>
      </c>
      <c r="D91" t="s">
        <v>14</v>
      </c>
      <c r="E91">
        <v>21</v>
      </c>
      <c r="F91" t="s">
        <v>15</v>
      </c>
      <c r="G91">
        <v>181010</v>
      </c>
      <c r="H91" t="s">
        <v>16</v>
      </c>
      <c r="I91" t="s">
        <v>17</v>
      </c>
      <c r="J91" t="s">
        <v>18</v>
      </c>
      <c r="K91" t="s">
        <v>19</v>
      </c>
      <c r="L91" t="s">
        <v>20</v>
      </c>
      <c r="M91" s="2">
        <v>842776102461</v>
      </c>
      <c r="N91">
        <v>2</v>
      </c>
      <c r="O91">
        <f>COUNTIFS($A$2:$A$1206,"="&amp;A91,$C$2:$C$1206,"="&amp;C91,$M$2:$M$1206,"="&amp;M91)</f>
        <v>2</v>
      </c>
      <c r="P91">
        <f>COUNTIFS($B$2:$B$1206,"="&amp;B91,$M$2:$M$1206,"="&amp;M91)</f>
        <v>1</v>
      </c>
      <c r="Q91">
        <f>SUMIFS($N$2:$N$1206,$B$2:$B$1206,"="&amp;B91,$M$2:$M$1206,"="&amp;M91)</f>
        <v>2</v>
      </c>
      <c r="R91">
        <f>VLOOKUP(A91&amp;C91&amp;M91,販売数計!$A$2:$E$174,5,FALSE)</f>
        <v>3</v>
      </c>
      <c r="S91">
        <f t="shared" si="1"/>
        <v>0</v>
      </c>
    </row>
    <row r="92" spans="1:19" x14ac:dyDescent="0.2">
      <c r="A92" s="1">
        <v>43288</v>
      </c>
      <c r="B92">
        <v>43588870</v>
      </c>
      <c r="C92">
        <v>842</v>
      </c>
      <c r="D92" t="s">
        <v>26</v>
      </c>
      <c r="E92">
        <v>21</v>
      </c>
      <c r="F92" t="s">
        <v>15</v>
      </c>
      <c r="G92">
        <v>181010</v>
      </c>
      <c r="H92" t="s">
        <v>16</v>
      </c>
      <c r="I92" t="s">
        <v>17</v>
      </c>
      <c r="J92" t="s">
        <v>18</v>
      </c>
      <c r="K92" t="s">
        <v>19</v>
      </c>
      <c r="L92" t="s">
        <v>20</v>
      </c>
      <c r="M92" s="2">
        <v>842776102461</v>
      </c>
      <c r="N92">
        <v>-2</v>
      </c>
      <c r="O92">
        <f>COUNTIFS($A$2:$A$1206,"="&amp;A92,$C$2:$C$1206,"="&amp;C92,$M$2:$M$1206,"="&amp;M92)</f>
        <v>6</v>
      </c>
      <c r="P92">
        <f>COUNTIFS($B$2:$B$1206,"="&amp;B92,$M$2:$M$1206,"="&amp;M92)</f>
        <v>1</v>
      </c>
      <c r="Q92">
        <f>SUMIFS($N$2:$N$1206,$B$2:$B$1206,"="&amp;B92,$M$2:$M$1206,"="&amp;M92)</f>
        <v>-2</v>
      </c>
      <c r="R92">
        <f>VLOOKUP(A92&amp;C92&amp;M92,販売数計!$A$2:$E$174,5,FALSE)</f>
        <v>3</v>
      </c>
      <c r="S92">
        <f t="shared" si="1"/>
        <v>1</v>
      </c>
    </row>
    <row r="93" spans="1:19" x14ac:dyDescent="0.2">
      <c r="A93" s="1">
        <v>43288</v>
      </c>
      <c r="B93">
        <v>43784488</v>
      </c>
      <c r="C93">
        <v>842</v>
      </c>
      <c r="D93" t="s">
        <v>26</v>
      </c>
      <c r="E93">
        <v>21</v>
      </c>
      <c r="F93" t="s">
        <v>15</v>
      </c>
      <c r="G93">
        <v>181010</v>
      </c>
      <c r="H93" t="s">
        <v>16</v>
      </c>
      <c r="I93" t="s">
        <v>17</v>
      </c>
      <c r="J93" t="s">
        <v>18</v>
      </c>
      <c r="K93" t="s">
        <v>19</v>
      </c>
      <c r="L93" t="s">
        <v>20</v>
      </c>
      <c r="M93" s="2">
        <v>842776102461</v>
      </c>
      <c r="N93">
        <v>1</v>
      </c>
      <c r="O93">
        <f>COUNTIFS($A$2:$A$1206,"="&amp;A93,$C$2:$C$1206,"="&amp;C93,$M$2:$M$1206,"="&amp;M93)</f>
        <v>6</v>
      </c>
      <c r="P93">
        <f>COUNTIFS($B$2:$B$1206,"="&amp;B93,$M$2:$M$1206,"="&amp;M93)</f>
        <v>1</v>
      </c>
      <c r="Q93">
        <f>SUMIFS($N$2:$N$1206,$B$2:$B$1206,"="&amp;B93,$M$2:$M$1206,"="&amp;M93)</f>
        <v>1</v>
      </c>
      <c r="R93">
        <f>VLOOKUP(A93&amp;C93&amp;M93,販売数計!$A$2:$E$174,5,FALSE)</f>
        <v>3</v>
      </c>
      <c r="S93">
        <f t="shared" si="1"/>
        <v>0</v>
      </c>
    </row>
    <row r="94" spans="1:19" x14ac:dyDescent="0.2">
      <c r="A94" s="1">
        <v>43288</v>
      </c>
      <c r="B94">
        <v>43784873</v>
      </c>
      <c r="C94">
        <v>842</v>
      </c>
      <c r="D94" t="s">
        <v>26</v>
      </c>
      <c r="E94">
        <v>21</v>
      </c>
      <c r="F94" t="s">
        <v>15</v>
      </c>
      <c r="G94">
        <v>181010</v>
      </c>
      <c r="H94" t="s">
        <v>16</v>
      </c>
      <c r="I94" t="s">
        <v>17</v>
      </c>
      <c r="J94" t="s">
        <v>18</v>
      </c>
      <c r="K94" t="s">
        <v>19</v>
      </c>
      <c r="L94" t="s">
        <v>20</v>
      </c>
      <c r="M94" s="2">
        <v>842776102461</v>
      </c>
      <c r="N94">
        <v>1</v>
      </c>
      <c r="O94">
        <f>COUNTIFS($A$2:$A$1206,"="&amp;A94,$C$2:$C$1206,"="&amp;C94,$M$2:$M$1206,"="&amp;M94)</f>
        <v>6</v>
      </c>
      <c r="P94">
        <f>COUNTIFS($B$2:$B$1206,"="&amp;B94,$M$2:$M$1206,"="&amp;M94)</f>
        <v>1</v>
      </c>
      <c r="Q94">
        <f>SUMIFS($N$2:$N$1206,$B$2:$B$1206,"="&amp;B94,$M$2:$M$1206,"="&amp;M94)</f>
        <v>1</v>
      </c>
      <c r="R94">
        <f>VLOOKUP(A94&amp;C94&amp;M94,販売数計!$A$2:$E$174,5,FALSE)</f>
        <v>3</v>
      </c>
      <c r="S94">
        <f t="shared" si="1"/>
        <v>0</v>
      </c>
    </row>
    <row r="95" spans="1:19" x14ac:dyDescent="0.2">
      <c r="A95" s="1">
        <v>43288</v>
      </c>
      <c r="B95">
        <v>43786608</v>
      </c>
      <c r="C95">
        <v>842</v>
      </c>
      <c r="D95" t="s">
        <v>26</v>
      </c>
      <c r="E95">
        <v>21</v>
      </c>
      <c r="F95" t="s">
        <v>15</v>
      </c>
      <c r="G95">
        <v>181010</v>
      </c>
      <c r="H95" t="s">
        <v>16</v>
      </c>
      <c r="I95" t="s">
        <v>17</v>
      </c>
      <c r="J95" t="s">
        <v>18</v>
      </c>
      <c r="K95" t="s">
        <v>19</v>
      </c>
      <c r="L95" t="s">
        <v>20</v>
      </c>
      <c r="M95" s="2">
        <v>842776102461</v>
      </c>
      <c r="N95">
        <v>1</v>
      </c>
      <c r="O95">
        <f>COUNTIFS($A$2:$A$1206,"="&amp;A95,$C$2:$C$1206,"="&amp;C95,$M$2:$M$1206,"="&amp;M95)</f>
        <v>6</v>
      </c>
      <c r="P95">
        <f>COUNTIFS($B$2:$B$1206,"="&amp;B95,$M$2:$M$1206,"="&amp;M95)</f>
        <v>1</v>
      </c>
      <c r="Q95">
        <f>SUMIFS($N$2:$N$1206,$B$2:$B$1206,"="&amp;B95,$M$2:$M$1206,"="&amp;M95)</f>
        <v>1</v>
      </c>
      <c r="R95">
        <f>VLOOKUP(A95&amp;C95&amp;M95,販売数計!$A$2:$E$174,5,FALSE)</f>
        <v>3</v>
      </c>
      <c r="S95">
        <f t="shared" si="1"/>
        <v>0</v>
      </c>
    </row>
    <row r="96" spans="1:19" x14ac:dyDescent="0.2">
      <c r="A96" s="1">
        <v>43288</v>
      </c>
      <c r="B96">
        <v>43789035</v>
      </c>
      <c r="C96">
        <v>842</v>
      </c>
      <c r="D96" t="s">
        <v>26</v>
      </c>
      <c r="E96">
        <v>21</v>
      </c>
      <c r="F96" t="s">
        <v>15</v>
      </c>
      <c r="G96">
        <v>181010</v>
      </c>
      <c r="H96" t="s">
        <v>16</v>
      </c>
      <c r="I96" t="s">
        <v>17</v>
      </c>
      <c r="J96" t="s">
        <v>18</v>
      </c>
      <c r="K96" t="s">
        <v>19</v>
      </c>
      <c r="L96" t="s">
        <v>20</v>
      </c>
      <c r="M96" s="2">
        <v>842776102461</v>
      </c>
      <c r="N96">
        <v>1</v>
      </c>
      <c r="O96">
        <f>COUNTIFS($A$2:$A$1206,"="&amp;A96,$C$2:$C$1206,"="&amp;C96,$M$2:$M$1206,"="&amp;M96)</f>
        <v>6</v>
      </c>
      <c r="P96">
        <f>COUNTIFS($B$2:$B$1206,"="&amp;B96,$M$2:$M$1206,"="&amp;M96)</f>
        <v>2</v>
      </c>
      <c r="Q96">
        <f>SUMIFS($N$2:$N$1206,$B$2:$B$1206,"="&amp;B96,$M$2:$M$1206,"="&amp;M96)</f>
        <v>0</v>
      </c>
      <c r="R96">
        <f>VLOOKUP(A96&amp;C96&amp;M96,販売数計!$A$2:$E$174,5,FALSE)</f>
        <v>3</v>
      </c>
      <c r="S96">
        <f t="shared" si="1"/>
        <v>1</v>
      </c>
    </row>
    <row r="97" spans="1:19" x14ac:dyDescent="0.2">
      <c r="A97" s="1">
        <v>43288</v>
      </c>
      <c r="B97">
        <v>43789054</v>
      </c>
      <c r="C97">
        <v>842</v>
      </c>
      <c r="D97" t="s">
        <v>26</v>
      </c>
      <c r="E97">
        <v>32</v>
      </c>
      <c r="F97" t="s">
        <v>21</v>
      </c>
      <c r="G97">
        <v>253230</v>
      </c>
      <c r="H97" t="s">
        <v>22</v>
      </c>
      <c r="I97" t="s">
        <v>23</v>
      </c>
      <c r="J97" t="s">
        <v>24</v>
      </c>
      <c r="L97" t="s">
        <v>25</v>
      </c>
      <c r="M97" s="2">
        <v>4550084118970</v>
      </c>
      <c r="N97">
        <v>1</v>
      </c>
      <c r="O97">
        <f>COUNTIFS($A$2:$A$1206,"="&amp;A97,$C$2:$C$1206,"="&amp;C97,$M$2:$M$1206,"="&amp;M97)</f>
        <v>2</v>
      </c>
      <c r="P97">
        <f>COUNTIFS($B$2:$B$1206,"="&amp;B97,$M$2:$M$1206,"="&amp;M97)</f>
        <v>1</v>
      </c>
      <c r="Q97">
        <f>SUMIFS($N$2:$N$1206,$B$2:$B$1206,"="&amp;B97,$M$2:$M$1206,"="&amp;M97)</f>
        <v>1</v>
      </c>
      <c r="R97">
        <f>VLOOKUP(A97&amp;C97&amp;M97,販売数計!$A$2:$E$174,5,FALSE)</f>
        <v>2</v>
      </c>
      <c r="S97">
        <f t="shared" si="1"/>
        <v>0</v>
      </c>
    </row>
    <row r="98" spans="1:19" x14ac:dyDescent="0.2">
      <c r="A98" s="1">
        <v>43288</v>
      </c>
      <c r="B98">
        <v>43789388</v>
      </c>
      <c r="C98">
        <v>842</v>
      </c>
      <c r="D98" t="s">
        <v>26</v>
      </c>
      <c r="E98">
        <v>21</v>
      </c>
      <c r="F98" t="s">
        <v>15</v>
      </c>
      <c r="G98">
        <v>181010</v>
      </c>
      <c r="H98" t="s">
        <v>16</v>
      </c>
      <c r="I98" t="s">
        <v>17</v>
      </c>
      <c r="J98" t="s">
        <v>18</v>
      </c>
      <c r="K98" t="s">
        <v>19</v>
      </c>
      <c r="L98" t="s">
        <v>20</v>
      </c>
      <c r="M98" s="2">
        <v>842776102461</v>
      </c>
      <c r="N98">
        <v>1</v>
      </c>
      <c r="O98">
        <f>COUNTIFS($A$2:$A$1206,"="&amp;A98,$C$2:$C$1206,"="&amp;C98,$M$2:$M$1206,"="&amp;M98)</f>
        <v>6</v>
      </c>
      <c r="P98">
        <f>COUNTIFS($B$2:$B$1206,"="&amp;B98,$M$2:$M$1206,"="&amp;M98)</f>
        <v>1</v>
      </c>
      <c r="Q98">
        <f>SUMIFS($N$2:$N$1206,$B$2:$B$1206,"="&amp;B98,$M$2:$M$1206,"="&amp;M98)</f>
        <v>1</v>
      </c>
      <c r="R98">
        <f>VLOOKUP(A98&amp;C98&amp;M98,販売数計!$A$2:$E$174,5,FALSE)</f>
        <v>3</v>
      </c>
      <c r="S98">
        <f t="shared" si="1"/>
        <v>0</v>
      </c>
    </row>
    <row r="99" spans="1:19" x14ac:dyDescent="0.2">
      <c r="A99" s="1">
        <v>43288</v>
      </c>
      <c r="B99">
        <v>43792535</v>
      </c>
      <c r="C99">
        <v>842</v>
      </c>
      <c r="D99" t="s">
        <v>26</v>
      </c>
      <c r="E99">
        <v>32</v>
      </c>
      <c r="F99" t="s">
        <v>21</v>
      </c>
      <c r="G99">
        <v>253230</v>
      </c>
      <c r="H99" t="s">
        <v>22</v>
      </c>
      <c r="I99" t="s">
        <v>23</v>
      </c>
      <c r="J99" t="s">
        <v>24</v>
      </c>
      <c r="L99" t="s">
        <v>25</v>
      </c>
      <c r="M99" s="2">
        <v>4550084118970</v>
      </c>
      <c r="N99">
        <v>1</v>
      </c>
      <c r="O99">
        <f>COUNTIFS($A$2:$A$1206,"="&amp;A99,$C$2:$C$1206,"="&amp;C99,$M$2:$M$1206,"="&amp;M99)</f>
        <v>2</v>
      </c>
      <c r="P99">
        <f>COUNTIFS($B$2:$B$1206,"="&amp;B99,$M$2:$M$1206,"="&amp;M99)</f>
        <v>1</v>
      </c>
      <c r="Q99">
        <f>SUMIFS($N$2:$N$1206,$B$2:$B$1206,"="&amp;B99,$M$2:$M$1206,"="&amp;M99)</f>
        <v>1</v>
      </c>
      <c r="R99">
        <f>VLOOKUP(A99&amp;C99&amp;M99,販売数計!$A$2:$E$174,5,FALSE)</f>
        <v>2</v>
      </c>
      <c r="S99">
        <f t="shared" si="1"/>
        <v>0</v>
      </c>
    </row>
    <row r="100" spans="1:19" x14ac:dyDescent="0.2">
      <c r="A100" s="1">
        <v>43289</v>
      </c>
      <c r="B100">
        <v>43793748</v>
      </c>
      <c r="C100">
        <v>94</v>
      </c>
      <c r="D100" t="s">
        <v>14</v>
      </c>
      <c r="E100">
        <v>21</v>
      </c>
      <c r="F100" t="s">
        <v>15</v>
      </c>
      <c r="G100">
        <v>181010</v>
      </c>
      <c r="H100" t="s">
        <v>16</v>
      </c>
      <c r="I100" t="s">
        <v>17</v>
      </c>
      <c r="J100" t="s">
        <v>18</v>
      </c>
      <c r="K100" t="s">
        <v>19</v>
      </c>
      <c r="L100" t="s">
        <v>20</v>
      </c>
      <c r="M100" s="2">
        <v>842776102461</v>
      </c>
      <c r="N100">
        <v>2</v>
      </c>
      <c r="O100">
        <f>COUNTIFS($A$2:$A$1206,"="&amp;A100,$C$2:$C$1206,"="&amp;C100,$M$2:$M$1206,"="&amp;M100)</f>
        <v>3</v>
      </c>
      <c r="P100">
        <f>COUNTIFS($B$2:$B$1206,"="&amp;B100,$M$2:$M$1206,"="&amp;M100)</f>
        <v>1</v>
      </c>
      <c r="Q100">
        <f>SUMIFS($N$2:$N$1206,$B$2:$B$1206,"="&amp;B100,$M$2:$M$1206,"="&amp;M100)</f>
        <v>2</v>
      </c>
      <c r="R100">
        <f>VLOOKUP(A100&amp;C100&amp;M100,販売数計!$A$2:$E$174,5,FALSE)</f>
        <v>4</v>
      </c>
      <c r="S100">
        <f t="shared" si="1"/>
        <v>0</v>
      </c>
    </row>
    <row r="101" spans="1:19" x14ac:dyDescent="0.2">
      <c r="A101" s="1">
        <v>43289</v>
      </c>
      <c r="B101">
        <v>43799891</v>
      </c>
      <c r="C101">
        <v>94</v>
      </c>
      <c r="D101" t="s">
        <v>14</v>
      </c>
      <c r="E101">
        <v>21</v>
      </c>
      <c r="F101" t="s">
        <v>15</v>
      </c>
      <c r="G101">
        <v>181010</v>
      </c>
      <c r="H101" t="s">
        <v>16</v>
      </c>
      <c r="I101" t="s">
        <v>17</v>
      </c>
      <c r="J101" t="s">
        <v>18</v>
      </c>
      <c r="K101" t="s">
        <v>19</v>
      </c>
      <c r="L101" t="s">
        <v>20</v>
      </c>
      <c r="M101" s="2">
        <v>842776102461</v>
      </c>
      <c r="N101">
        <v>1</v>
      </c>
      <c r="O101">
        <f>COUNTIFS($A$2:$A$1206,"="&amp;A101,$C$2:$C$1206,"="&amp;C101,$M$2:$M$1206,"="&amp;M101)</f>
        <v>3</v>
      </c>
      <c r="P101">
        <f>COUNTIFS($B$2:$B$1206,"="&amp;B101,$M$2:$M$1206,"="&amp;M101)</f>
        <v>1</v>
      </c>
      <c r="Q101">
        <f>SUMIFS($N$2:$N$1206,$B$2:$B$1206,"="&amp;B101,$M$2:$M$1206,"="&amp;M101)</f>
        <v>1</v>
      </c>
      <c r="R101">
        <f>VLOOKUP(A101&amp;C101&amp;M101,販売数計!$A$2:$E$174,5,FALSE)</f>
        <v>4</v>
      </c>
      <c r="S101">
        <f t="shared" si="1"/>
        <v>0</v>
      </c>
    </row>
    <row r="102" spans="1:19" x14ac:dyDescent="0.2">
      <c r="A102" s="1">
        <v>43289</v>
      </c>
      <c r="B102">
        <v>43801353</v>
      </c>
      <c r="C102">
        <v>94</v>
      </c>
      <c r="D102" t="s">
        <v>14</v>
      </c>
      <c r="E102">
        <v>21</v>
      </c>
      <c r="F102" t="s">
        <v>15</v>
      </c>
      <c r="G102">
        <v>181010</v>
      </c>
      <c r="H102" t="s">
        <v>16</v>
      </c>
      <c r="I102" t="s">
        <v>17</v>
      </c>
      <c r="J102" t="s">
        <v>18</v>
      </c>
      <c r="K102" t="s">
        <v>19</v>
      </c>
      <c r="L102" t="s">
        <v>20</v>
      </c>
      <c r="M102" s="2">
        <v>842776102461</v>
      </c>
      <c r="N102">
        <v>1</v>
      </c>
      <c r="O102">
        <f>COUNTIFS($A$2:$A$1206,"="&amp;A102,$C$2:$C$1206,"="&amp;C102,$M$2:$M$1206,"="&amp;M102)</f>
        <v>3</v>
      </c>
      <c r="P102">
        <f>COUNTIFS($B$2:$B$1206,"="&amp;B102,$M$2:$M$1206,"="&amp;M102)</f>
        <v>1</v>
      </c>
      <c r="Q102">
        <f>SUMIFS($N$2:$N$1206,$B$2:$B$1206,"="&amp;B102,$M$2:$M$1206,"="&amp;M102)</f>
        <v>1</v>
      </c>
      <c r="R102">
        <f>VLOOKUP(A102&amp;C102&amp;M102,販売数計!$A$2:$E$174,5,FALSE)</f>
        <v>4</v>
      </c>
      <c r="S102">
        <f t="shared" si="1"/>
        <v>0</v>
      </c>
    </row>
    <row r="103" spans="1:19" x14ac:dyDescent="0.2">
      <c r="A103" s="1">
        <v>43289</v>
      </c>
      <c r="B103">
        <v>43803106</v>
      </c>
      <c r="C103">
        <v>94</v>
      </c>
      <c r="D103" t="s">
        <v>14</v>
      </c>
      <c r="E103">
        <v>32</v>
      </c>
      <c r="F103" t="s">
        <v>21</v>
      </c>
      <c r="G103">
        <v>253230</v>
      </c>
      <c r="H103" t="s">
        <v>22</v>
      </c>
      <c r="I103" t="s">
        <v>23</v>
      </c>
      <c r="J103" t="s">
        <v>24</v>
      </c>
      <c r="L103" t="s">
        <v>25</v>
      </c>
      <c r="M103" s="2">
        <v>4550084118970</v>
      </c>
      <c r="N103">
        <v>1</v>
      </c>
      <c r="O103">
        <f>COUNTIFS($A$2:$A$1206,"="&amp;A103,$C$2:$C$1206,"="&amp;C103,$M$2:$M$1206,"="&amp;M103)</f>
        <v>1</v>
      </c>
      <c r="P103">
        <f>COUNTIFS($B$2:$B$1206,"="&amp;B103,$M$2:$M$1206,"="&amp;M103)</f>
        <v>1</v>
      </c>
      <c r="Q103">
        <f>SUMIFS($N$2:$N$1206,$B$2:$B$1206,"="&amp;B103,$M$2:$M$1206,"="&amp;M103)</f>
        <v>1</v>
      </c>
      <c r="R103">
        <f>VLOOKUP(A103&amp;C103&amp;M103,販売数計!$A$2:$E$174,5,FALSE)</f>
        <v>1</v>
      </c>
      <c r="S103">
        <f t="shared" si="1"/>
        <v>0</v>
      </c>
    </row>
    <row r="104" spans="1:19" x14ac:dyDescent="0.2">
      <c r="A104" s="1">
        <v>43289</v>
      </c>
      <c r="B104">
        <v>43793604</v>
      </c>
      <c r="C104">
        <v>842</v>
      </c>
      <c r="D104" t="s">
        <v>26</v>
      </c>
      <c r="E104">
        <v>21</v>
      </c>
      <c r="F104" t="s">
        <v>15</v>
      </c>
      <c r="G104">
        <v>181010</v>
      </c>
      <c r="H104" t="s">
        <v>16</v>
      </c>
      <c r="I104" t="s">
        <v>17</v>
      </c>
      <c r="J104" t="s">
        <v>18</v>
      </c>
      <c r="K104" t="s">
        <v>19</v>
      </c>
      <c r="L104" t="s">
        <v>20</v>
      </c>
      <c r="M104" s="2">
        <v>842776102461</v>
      </c>
      <c r="N104">
        <v>1</v>
      </c>
      <c r="O104">
        <f>COUNTIFS($A$2:$A$1206,"="&amp;A104,$C$2:$C$1206,"="&amp;C104,$M$2:$M$1206,"="&amp;M104)</f>
        <v>3</v>
      </c>
      <c r="P104">
        <f>COUNTIFS($B$2:$B$1206,"="&amp;B104,$M$2:$M$1206,"="&amp;M104)</f>
        <v>1</v>
      </c>
      <c r="Q104">
        <f>SUMIFS($N$2:$N$1206,$B$2:$B$1206,"="&amp;B104,$M$2:$M$1206,"="&amp;M104)</f>
        <v>1</v>
      </c>
      <c r="R104">
        <f>VLOOKUP(A104&amp;C104&amp;M104,販売数計!$A$2:$E$174,5,FALSE)</f>
        <v>3</v>
      </c>
      <c r="S104">
        <f t="shared" si="1"/>
        <v>0</v>
      </c>
    </row>
    <row r="105" spans="1:19" x14ac:dyDescent="0.2">
      <c r="A105" s="1">
        <v>43289</v>
      </c>
      <c r="B105">
        <v>43796319</v>
      </c>
      <c r="C105">
        <v>842</v>
      </c>
      <c r="D105" t="s">
        <v>26</v>
      </c>
      <c r="E105">
        <v>21</v>
      </c>
      <c r="F105" t="s">
        <v>15</v>
      </c>
      <c r="G105">
        <v>181010</v>
      </c>
      <c r="H105" t="s">
        <v>16</v>
      </c>
      <c r="I105" t="s">
        <v>17</v>
      </c>
      <c r="J105" t="s">
        <v>18</v>
      </c>
      <c r="K105" t="s">
        <v>19</v>
      </c>
      <c r="L105" t="s">
        <v>20</v>
      </c>
      <c r="M105" s="2">
        <v>842776102461</v>
      </c>
      <c r="N105">
        <v>1</v>
      </c>
      <c r="O105">
        <f>COUNTIFS($A$2:$A$1206,"="&amp;A105,$C$2:$C$1206,"="&amp;C105,$M$2:$M$1206,"="&amp;M105)</f>
        <v>3</v>
      </c>
      <c r="P105">
        <f>COUNTIFS($B$2:$B$1206,"="&amp;B105,$M$2:$M$1206,"="&amp;M105)</f>
        <v>1</v>
      </c>
      <c r="Q105">
        <f>SUMIFS($N$2:$N$1206,$B$2:$B$1206,"="&amp;B105,$M$2:$M$1206,"="&amp;M105)</f>
        <v>1</v>
      </c>
      <c r="R105">
        <f>VLOOKUP(A105&amp;C105&amp;M105,販売数計!$A$2:$E$174,5,FALSE)</f>
        <v>3</v>
      </c>
      <c r="S105">
        <f t="shared" si="1"/>
        <v>0</v>
      </c>
    </row>
    <row r="106" spans="1:19" x14ac:dyDescent="0.2">
      <c r="A106" s="1">
        <v>43289</v>
      </c>
      <c r="B106">
        <v>43802112</v>
      </c>
      <c r="C106">
        <v>842</v>
      </c>
      <c r="D106" t="s">
        <v>26</v>
      </c>
      <c r="E106">
        <v>21</v>
      </c>
      <c r="F106" t="s">
        <v>15</v>
      </c>
      <c r="G106">
        <v>181010</v>
      </c>
      <c r="H106" t="s">
        <v>16</v>
      </c>
      <c r="I106" t="s">
        <v>17</v>
      </c>
      <c r="J106" t="s">
        <v>18</v>
      </c>
      <c r="K106" t="s">
        <v>19</v>
      </c>
      <c r="L106" t="s">
        <v>20</v>
      </c>
      <c r="M106" s="2">
        <v>842776102461</v>
      </c>
      <c r="N106">
        <v>1</v>
      </c>
      <c r="O106">
        <f>COUNTIFS($A$2:$A$1206,"="&amp;A106,$C$2:$C$1206,"="&amp;C106,$M$2:$M$1206,"="&amp;M106)</f>
        <v>3</v>
      </c>
      <c r="P106">
        <f>COUNTIFS($B$2:$B$1206,"="&amp;B106,$M$2:$M$1206,"="&amp;M106)</f>
        <v>1</v>
      </c>
      <c r="Q106">
        <f>SUMIFS($N$2:$N$1206,$B$2:$B$1206,"="&amp;B106,$M$2:$M$1206,"="&amp;M106)</f>
        <v>1</v>
      </c>
      <c r="R106">
        <f>VLOOKUP(A106&amp;C106&amp;M106,販売数計!$A$2:$E$174,5,FALSE)</f>
        <v>3</v>
      </c>
      <c r="S106">
        <f t="shared" si="1"/>
        <v>0</v>
      </c>
    </row>
    <row r="107" spans="1:19" x14ac:dyDescent="0.2">
      <c r="A107" s="1">
        <v>43290</v>
      </c>
      <c r="B107">
        <v>43805243</v>
      </c>
      <c r="C107">
        <v>94</v>
      </c>
      <c r="D107" t="s">
        <v>14</v>
      </c>
      <c r="E107">
        <v>21</v>
      </c>
      <c r="F107" t="s">
        <v>15</v>
      </c>
      <c r="G107">
        <v>181010</v>
      </c>
      <c r="H107" t="s">
        <v>16</v>
      </c>
      <c r="I107" t="s">
        <v>17</v>
      </c>
      <c r="J107" t="s">
        <v>18</v>
      </c>
      <c r="K107" t="s">
        <v>19</v>
      </c>
      <c r="L107" t="s">
        <v>20</v>
      </c>
      <c r="M107" s="2">
        <v>842776102461</v>
      </c>
      <c r="N107">
        <v>1</v>
      </c>
      <c r="O107">
        <f>COUNTIFS($A$2:$A$1206,"="&amp;A107,$C$2:$C$1206,"="&amp;C107,$M$2:$M$1206,"="&amp;M107)</f>
        <v>2</v>
      </c>
      <c r="P107">
        <f>COUNTIFS($B$2:$B$1206,"="&amp;B107,$M$2:$M$1206,"="&amp;M107)</f>
        <v>1</v>
      </c>
      <c r="Q107">
        <f>SUMIFS($N$2:$N$1206,$B$2:$B$1206,"="&amp;B107,$M$2:$M$1206,"="&amp;M107)</f>
        <v>1</v>
      </c>
      <c r="R107">
        <f>VLOOKUP(A107&amp;C107&amp;M107,販売数計!$A$2:$E$174,5,FALSE)</f>
        <v>2</v>
      </c>
      <c r="S107">
        <f t="shared" si="1"/>
        <v>0</v>
      </c>
    </row>
    <row r="108" spans="1:19" x14ac:dyDescent="0.2">
      <c r="A108" s="1">
        <v>43290</v>
      </c>
      <c r="B108">
        <v>43807833</v>
      </c>
      <c r="C108">
        <v>94</v>
      </c>
      <c r="D108" t="s">
        <v>14</v>
      </c>
      <c r="E108">
        <v>21</v>
      </c>
      <c r="F108" t="s">
        <v>15</v>
      </c>
      <c r="G108">
        <v>181010</v>
      </c>
      <c r="H108" t="s">
        <v>16</v>
      </c>
      <c r="I108" t="s">
        <v>17</v>
      </c>
      <c r="J108" t="s">
        <v>18</v>
      </c>
      <c r="K108" t="s">
        <v>19</v>
      </c>
      <c r="L108" t="s">
        <v>20</v>
      </c>
      <c r="M108" s="2">
        <v>842776102461</v>
      </c>
      <c r="N108">
        <v>1</v>
      </c>
      <c r="O108">
        <f>COUNTIFS($A$2:$A$1206,"="&amp;A108,$C$2:$C$1206,"="&amp;C108,$M$2:$M$1206,"="&amp;M108)</f>
        <v>2</v>
      </c>
      <c r="P108">
        <f>COUNTIFS($B$2:$B$1206,"="&amp;B108,$M$2:$M$1206,"="&amp;M108)</f>
        <v>1</v>
      </c>
      <c r="Q108">
        <f>SUMIFS($N$2:$N$1206,$B$2:$B$1206,"="&amp;B108,$M$2:$M$1206,"="&amp;M108)</f>
        <v>1</v>
      </c>
      <c r="R108">
        <f>VLOOKUP(A108&amp;C108&amp;M108,販売数計!$A$2:$E$174,5,FALSE)</f>
        <v>2</v>
      </c>
      <c r="S108">
        <f t="shared" si="1"/>
        <v>0</v>
      </c>
    </row>
    <row r="109" spans="1:19" x14ac:dyDescent="0.2">
      <c r="A109" s="1">
        <v>43290</v>
      </c>
      <c r="B109">
        <v>43808691</v>
      </c>
      <c r="C109">
        <v>94</v>
      </c>
      <c r="D109" t="s">
        <v>14</v>
      </c>
      <c r="E109">
        <v>12</v>
      </c>
      <c r="F109" t="s">
        <v>27</v>
      </c>
      <c r="G109">
        <v>77120</v>
      </c>
      <c r="H109" t="s">
        <v>28</v>
      </c>
      <c r="I109" t="s">
        <v>29</v>
      </c>
      <c r="J109" t="s">
        <v>30</v>
      </c>
      <c r="L109" t="s">
        <v>31</v>
      </c>
      <c r="M109" s="2">
        <v>4549980046388</v>
      </c>
      <c r="N109">
        <v>1</v>
      </c>
      <c r="O109">
        <f>COUNTIFS($A$2:$A$1206,"="&amp;A109,$C$2:$C$1206,"="&amp;C109,$M$2:$M$1206,"="&amp;M109)</f>
        <v>1</v>
      </c>
      <c r="P109">
        <f>COUNTIFS($B$2:$B$1206,"="&amp;B109,$M$2:$M$1206,"="&amp;M109)</f>
        <v>1</v>
      </c>
      <c r="Q109">
        <f>SUMIFS($N$2:$N$1206,$B$2:$B$1206,"="&amp;B109,$M$2:$M$1206,"="&amp;M109)</f>
        <v>1</v>
      </c>
      <c r="R109">
        <f>VLOOKUP(A109&amp;C109&amp;M109,販売数計!$A$2:$E$174,5,FALSE)</f>
        <v>1</v>
      </c>
      <c r="S109">
        <f t="shared" si="1"/>
        <v>0</v>
      </c>
    </row>
    <row r="110" spans="1:19" x14ac:dyDescent="0.2">
      <c r="A110" s="1">
        <v>43290</v>
      </c>
      <c r="B110">
        <v>43812120</v>
      </c>
      <c r="C110">
        <v>94</v>
      </c>
      <c r="D110" t="s">
        <v>14</v>
      </c>
      <c r="E110">
        <v>44</v>
      </c>
      <c r="F110" t="s">
        <v>37</v>
      </c>
      <c r="G110">
        <v>393015</v>
      </c>
      <c r="H110" t="s">
        <v>38</v>
      </c>
      <c r="I110" t="s">
        <v>39</v>
      </c>
      <c r="J110" t="s">
        <v>40</v>
      </c>
      <c r="K110" t="s">
        <v>41</v>
      </c>
      <c r="L110" t="s">
        <v>42</v>
      </c>
      <c r="M110" s="2">
        <v>4514953727427</v>
      </c>
      <c r="N110">
        <v>1</v>
      </c>
      <c r="O110">
        <f>COUNTIFS($A$2:$A$1206,"="&amp;A110,$C$2:$C$1206,"="&amp;C110,$M$2:$M$1206,"="&amp;M110)</f>
        <v>1</v>
      </c>
      <c r="P110">
        <f>COUNTIFS($B$2:$B$1206,"="&amp;B110,$M$2:$M$1206,"="&amp;M110)</f>
        <v>1</v>
      </c>
      <c r="Q110">
        <f>SUMIFS($N$2:$N$1206,$B$2:$B$1206,"="&amp;B110,$M$2:$M$1206,"="&amp;M110)</f>
        <v>1</v>
      </c>
      <c r="R110">
        <f>VLOOKUP(A110&amp;C110&amp;M110,販売数計!$A$2:$E$174,5,FALSE)</f>
        <v>1</v>
      </c>
      <c r="S110">
        <f t="shared" si="1"/>
        <v>0</v>
      </c>
    </row>
    <row r="111" spans="1:19" x14ac:dyDescent="0.2">
      <c r="A111" s="1">
        <v>43290</v>
      </c>
      <c r="B111">
        <v>43812177</v>
      </c>
      <c r="C111">
        <v>94</v>
      </c>
      <c r="D111" t="s">
        <v>14</v>
      </c>
      <c r="E111">
        <v>32</v>
      </c>
      <c r="F111" t="s">
        <v>21</v>
      </c>
      <c r="G111">
        <v>253230</v>
      </c>
      <c r="H111" t="s">
        <v>22</v>
      </c>
      <c r="I111" t="s">
        <v>23</v>
      </c>
      <c r="J111" t="s">
        <v>24</v>
      </c>
      <c r="L111" t="s">
        <v>25</v>
      </c>
      <c r="M111" s="2">
        <v>4550084118970</v>
      </c>
      <c r="N111">
        <v>1</v>
      </c>
      <c r="O111">
        <f>COUNTIFS($A$2:$A$1206,"="&amp;A111,$C$2:$C$1206,"="&amp;C111,$M$2:$M$1206,"="&amp;M111)</f>
        <v>1</v>
      </c>
      <c r="P111">
        <f>COUNTIFS($B$2:$B$1206,"="&amp;B111,$M$2:$M$1206,"="&amp;M111)</f>
        <v>1</v>
      </c>
      <c r="Q111">
        <f>SUMIFS($N$2:$N$1206,$B$2:$B$1206,"="&amp;B111,$M$2:$M$1206,"="&amp;M111)</f>
        <v>1</v>
      </c>
      <c r="R111">
        <f>VLOOKUP(A111&amp;C111&amp;M111,販売数計!$A$2:$E$174,5,FALSE)</f>
        <v>1</v>
      </c>
      <c r="S111">
        <f t="shared" si="1"/>
        <v>0</v>
      </c>
    </row>
    <row r="112" spans="1:19" x14ac:dyDescent="0.2">
      <c r="A112" s="1">
        <v>43290</v>
      </c>
      <c r="B112">
        <v>43804062</v>
      </c>
      <c r="C112">
        <v>842</v>
      </c>
      <c r="D112" t="s">
        <v>26</v>
      </c>
      <c r="E112">
        <v>21</v>
      </c>
      <c r="F112" t="s">
        <v>15</v>
      </c>
      <c r="G112">
        <v>181010</v>
      </c>
      <c r="H112" t="s">
        <v>16</v>
      </c>
      <c r="I112" t="s">
        <v>17</v>
      </c>
      <c r="J112" t="s">
        <v>18</v>
      </c>
      <c r="K112" t="s">
        <v>19</v>
      </c>
      <c r="L112" t="s">
        <v>20</v>
      </c>
      <c r="M112" s="2">
        <v>842776102461</v>
      </c>
      <c r="N112">
        <v>1</v>
      </c>
      <c r="O112">
        <f>COUNTIFS($A$2:$A$1206,"="&amp;A112,$C$2:$C$1206,"="&amp;C112,$M$2:$M$1206,"="&amp;M112)</f>
        <v>2</v>
      </c>
      <c r="P112">
        <f>COUNTIFS($B$2:$B$1206,"="&amp;B112,$M$2:$M$1206,"="&amp;M112)</f>
        <v>1</v>
      </c>
      <c r="Q112">
        <f>SUMIFS($N$2:$N$1206,$B$2:$B$1206,"="&amp;B112,$M$2:$M$1206,"="&amp;M112)</f>
        <v>1</v>
      </c>
      <c r="R112">
        <f>VLOOKUP(A112&amp;C112&amp;M112,販売数計!$A$2:$E$174,5,FALSE)</f>
        <v>2</v>
      </c>
      <c r="S112">
        <f t="shared" si="1"/>
        <v>0</v>
      </c>
    </row>
    <row r="113" spans="1:19" x14ac:dyDescent="0.2">
      <c r="A113" s="1">
        <v>43290</v>
      </c>
      <c r="B113">
        <v>43807201</v>
      </c>
      <c r="C113">
        <v>842</v>
      </c>
      <c r="D113" t="s">
        <v>26</v>
      </c>
      <c r="E113">
        <v>32</v>
      </c>
      <c r="F113" t="s">
        <v>21</v>
      </c>
      <c r="G113">
        <v>253230</v>
      </c>
      <c r="H113" t="s">
        <v>22</v>
      </c>
      <c r="I113" t="s">
        <v>23</v>
      </c>
      <c r="J113" t="s">
        <v>24</v>
      </c>
      <c r="L113" t="s">
        <v>25</v>
      </c>
      <c r="M113" s="2">
        <v>4550084118970</v>
      </c>
      <c r="N113">
        <v>1</v>
      </c>
      <c r="O113">
        <f>COUNTIFS($A$2:$A$1206,"="&amp;A113,$C$2:$C$1206,"="&amp;C113,$M$2:$M$1206,"="&amp;M113)</f>
        <v>2</v>
      </c>
      <c r="P113">
        <f>COUNTIFS($B$2:$B$1206,"="&amp;B113,$M$2:$M$1206,"="&amp;M113)</f>
        <v>1</v>
      </c>
      <c r="Q113">
        <f>SUMIFS($N$2:$N$1206,$B$2:$B$1206,"="&amp;B113,$M$2:$M$1206,"="&amp;M113)</f>
        <v>1</v>
      </c>
      <c r="R113">
        <f>VLOOKUP(A113&amp;C113&amp;M113,販売数計!$A$2:$E$174,5,FALSE)</f>
        <v>2</v>
      </c>
      <c r="S113">
        <f t="shared" si="1"/>
        <v>0</v>
      </c>
    </row>
    <row r="114" spans="1:19" x14ac:dyDescent="0.2">
      <c r="A114" s="1">
        <v>43290</v>
      </c>
      <c r="B114">
        <v>43807516</v>
      </c>
      <c r="C114">
        <v>842</v>
      </c>
      <c r="D114" t="s">
        <v>26</v>
      </c>
      <c r="E114">
        <v>21</v>
      </c>
      <c r="F114" t="s">
        <v>15</v>
      </c>
      <c r="G114">
        <v>181010</v>
      </c>
      <c r="H114" t="s">
        <v>16</v>
      </c>
      <c r="I114" t="s">
        <v>17</v>
      </c>
      <c r="J114" t="s">
        <v>18</v>
      </c>
      <c r="K114" t="s">
        <v>19</v>
      </c>
      <c r="L114" t="s">
        <v>20</v>
      </c>
      <c r="M114" s="2">
        <v>842776102461</v>
      </c>
      <c r="N114">
        <v>1</v>
      </c>
      <c r="O114">
        <f>COUNTIFS($A$2:$A$1206,"="&amp;A114,$C$2:$C$1206,"="&amp;C114,$M$2:$M$1206,"="&amp;M114)</f>
        <v>2</v>
      </c>
      <c r="P114">
        <f>COUNTIFS($B$2:$B$1206,"="&amp;B114,$M$2:$M$1206,"="&amp;M114)</f>
        <v>1</v>
      </c>
      <c r="Q114">
        <f>SUMIFS($N$2:$N$1206,$B$2:$B$1206,"="&amp;B114,$M$2:$M$1206,"="&amp;M114)</f>
        <v>1</v>
      </c>
      <c r="R114">
        <f>VLOOKUP(A114&amp;C114&amp;M114,販売数計!$A$2:$E$174,5,FALSE)</f>
        <v>2</v>
      </c>
      <c r="S114">
        <f t="shared" si="1"/>
        <v>0</v>
      </c>
    </row>
    <row r="115" spans="1:19" x14ac:dyDescent="0.2">
      <c r="A115" s="1">
        <v>43290</v>
      </c>
      <c r="B115">
        <v>43811707</v>
      </c>
      <c r="C115">
        <v>842</v>
      </c>
      <c r="D115" t="s">
        <v>26</v>
      </c>
      <c r="E115">
        <v>32</v>
      </c>
      <c r="F115" t="s">
        <v>21</v>
      </c>
      <c r="G115">
        <v>253230</v>
      </c>
      <c r="H115" t="s">
        <v>22</v>
      </c>
      <c r="I115" t="s">
        <v>23</v>
      </c>
      <c r="J115" t="s">
        <v>24</v>
      </c>
      <c r="L115" t="s">
        <v>25</v>
      </c>
      <c r="M115" s="2">
        <v>4550084118970</v>
      </c>
      <c r="N115">
        <v>1</v>
      </c>
      <c r="O115">
        <f>COUNTIFS($A$2:$A$1206,"="&amp;A115,$C$2:$C$1206,"="&amp;C115,$M$2:$M$1206,"="&amp;M115)</f>
        <v>2</v>
      </c>
      <c r="P115">
        <f>COUNTIFS($B$2:$B$1206,"="&amp;B115,$M$2:$M$1206,"="&amp;M115)</f>
        <v>1</v>
      </c>
      <c r="Q115">
        <f>SUMIFS($N$2:$N$1206,$B$2:$B$1206,"="&amp;B115,$M$2:$M$1206,"="&amp;M115)</f>
        <v>1</v>
      </c>
      <c r="R115">
        <f>VLOOKUP(A115&amp;C115&amp;M115,販売数計!$A$2:$E$174,5,FALSE)</f>
        <v>2</v>
      </c>
      <c r="S115">
        <f t="shared" si="1"/>
        <v>0</v>
      </c>
    </row>
    <row r="116" spans="1:19" x14ac:dyDescent="0.2">
      <c r="A116" s="1">
        <v>43291</v>
      </c>
      <c r="B116">
        <v>43812475</v>
      </c>
      <c r="C116">
        <v>94</v>
      </c>
      <c r="D116" t="s">
        <v>14</v>
      </c>
      <c r="E116">
        <v>21</v>
      </c>
      <c r="F116" t="s">
        <v>15</v>
      </c>
      <c r="G116">
        <v>181010</v>
      </c>
      <c r="H116" t="s">
        <v>16</v>
      </c>
      <c r="I116" t="s">
        <v>17</v>
      </c>
      <c r="J116" t="s">
        <v>18</v>
      </c>
      <c r="K116" t="s">
        <v>19</v>
      </c>
      <c r="L116" t="s">
        <v>20</v>
      </c>
      <c r="M116" s="2">
        <v>842776102461</v>
      </c>
      <c r="N116">
        <v>1</v>
      </c>
      <c r="O116">
        <f>COUNTIFS($A$2:$A$1206,"="&amp;A116,$C$2:$C$1206,"="&amp;C116,$M$2:$M$1206,"="&amp;M116)</f>
        <v>6</v>
      </c>
      <c r="P116">
        <f>COUNTIFS($B$2:$B$1206,"="&amp;B116,$M$2:$M$1206,"="&amp;M116)</f>
        <v>1</v>
      </c>
      <c r="Q116">
        <f>SUMIFS($N$2:$N$1206,$B$2:$B$1206,"="&amp;B116,$M$2:$M$1206,"="&amp;M116)</f>
        <v>1</v>
      </c>
      <c r="R116">
        <f>VLOOKUP(A116&amp;C116&amp;M116,販売数計!$A$2:$E$174,5,FALSE)</f>
        <v>6</v>
      </c>
      <c r="S116">
        <f t="shared" si="1"/>
        <v>0</v>
      </c>
    </row>
    <row r="117" spans="1:19" x14ac:dyDescent="0.2">
      <c r="A117" s="1">
        <v>43291</v>
      </c>
      <c r="B117">
        <v>43813306</v>
      </c>
      <c r="C117">
        <v>94</v>
      </c>
      <c r="D117" t="s">
        <v>14</v>
      </c>
      <c r="E117">
        <v>21</v>
      </c>
      <c r="F117" t="s">
        <v>15</v>
      </c>
      <c r="G117">
        <v>181010</v>
      </c>
      <c r="H117" t="s">
        <v>16</v>
      </c>
      <c r="I117" t="s">
        <v>17</v>
      </c>
      <c r="J117" t="s">
        <v>18</v>
      </c>
      <c r="K117" t="s">
        <v>19</v>
      </c>
      <c r="L117" t="s">
        <v>20</v>
      </c>
      <c r="M117" s="2">
        <v>842776102461</v>
      </c>
      <c r="N117">
        <v>1</v>
      </c>
      <c r="O117">
        <f>COUNTIFS($A$2:$A$1206,"="&amp;A117,$C$2:$C$1206,"="&amp;C117,$M$2:$M$1206,"="&amp;M117)</f>
        <v>6</v>
      </c>
      <c r="P117">
        <f>COUNTIFS($B$2:$B$1206,"="&amp;B117,$M$2:$M$1206,"="&amp;M117)</f>
        <v>1</v>
      </c>
      <c r="Q117">
        <f>SUMIFS($N$2:$N$1206,$B$2:$B$1206,"="&amp;B117,$M$2:$M$1206,"="&amp;M117)</f>
        <v>1</v>
      </c>
      <c r="R117">
        <f>VLOOKUP(A117&amp;C117&amp;M117,販売数計!$A$2:$E$174,5,FALSE)</f>
        <v>6</v>
      </c>
      <c r="S117">
        <f t="shared" si="1"/>
        <v>0</v>
      </c>
    </row>
    <row r="118" spans="1:19" x14ac:dyDescent="0.2">
      <c r="A118" s="1">
        <v>43291</v>
      </c>
      <c r="B118">
        <v>43813393</v>
      </c>
      <c r="C118">
        <v>94</v>
      </c>
      <c r="D118" t="s">
        <v>14</v>
      </c>
      <c r="E118">
        <v>32</v>
      </c>
      <c r="F118" t="s">
        <v>21</v>
      </c>
      <c r="G118">
        <v>253230</v>
      </c>
      <c r="H118" t="s">
        <v>22</v>
      </c>
      <c r="I118" t="s">
        <v>23</v>
      </c>
      <c r="J118" t="s">
        <v>24</v>
      </c>
      <c r="L118" t="s">
        <v>25</v>
      </c>
      <c r="M118" s="2">
        <v>4550084118970</v>
      </c>
      <c r="N118">
        <v>1</v>
      </c>
      <c r="O118">
        <f>COUNTIFS($A$2:$A$1206,"="&amp;A118,$C$2:$C$1206,"="&amp;C118,$M$2:$M$1206,"="&amp;M118)</f>
        <v>3</v>
      </c>
      <c r="P118">
        <f>COUNTIFS($B$2:$B$1206,"="&amp;B118,$M$2:$M$1206,"="&amp;M118)</f>
        <v>1</v>
      </c>
      <c r="Q118">
        <f>SUMIFS($N$2:$N$1206,$B$2:$B$1206,"="&amp;B118,$M$2:$M$1206,"="&amp;M118)</f>
        <v>1</v>
      </c>
      <c r="R118">
        <f>VLOOKUP(A118&amp;C118&amp;M118,販売数計!$A$2:$E$174,5,FALSE)</f>
        <v>3</v>
      </c>
      <c r="S118">
        <f t="shared" si="1"/>
        <v>0</v>
      </c>
    </row>
    <row r="119" spans="1:19" x14ac:dyDescent="0.2">
      <c r="A119" s="1">
        <v>43291</v>
      </c>
      <c r="B119">
        <v>43813473</v>
      </c>
      <c r="C119">
        <v>94</v>
      </c>
      <c r="D119" t="s">
        <v>14</v>
      </c>
      <c r="E119">
        <v>12</v>
      </c>
      <c r="F119" t="s">
        <v>27</v>
      </c>
      <c r="G119">
        <v>77120</v>
      </c>
      <c r="H119" t="s">
        <v>28</v>
      </c>
      <c r="I119" t="s">
        <v>29</v>
      </c>
      <c r="J119" t="s">
        <v>30</v>
      </c>
      <c r="L119" t="s">
        <v>31</v>
      </c>
      <c r="M119" s="2">
        <v>4549980046388</v>
      </c>
      <c r="N119">
        <v>1</v>
      </c>
      <c r="O119">
        <f>COUNTIFS($A$2:$A$1206,"="&amp;A119,$C$2:$C$1206,"="&amp;C119,$M$2:$M$1206,"="&amp;M119)</f>
        <v>2</v>
      </c>
      <c r="P119">
        <f>COUNTIFS($B$2:$B$1206,"="&amp;B119,$M$2:$M$1206,"="&amp;M119)</f>
        <v>1</v>
      </c>
      <c r="Q119">
        <f>SUMIFS($N$2:$N$1206,$B$2:$B$1206,"="&amp;B119,$M$2:$M$1206,"="&amp;M119)</f>
        <v>1</v>
      </c>
      <c r="R119">
        <f>VLOOKUP(A119&amp;C119&amp;M119,販売数計!$A$2:$E$174,5,FALSE)</f>
        <v>2</v>
      </c>
      <c r="S119">
        <f t="shared" si="1"/>
        <v>0</v>
      </c>
    </row>
    <row r="120" spans="1:19" x14ac:dyDescent="0.2">
      <c r="A120" s="1">
        <v>43291</v>
      </c>
      <c r="B120">
        <v>43813514</v>
      </c>
      <c r="C120">
        <v>94</v>
      </c>
      <c r="D120" t="s">
        <v>14</v>
      </c>
      <c r="E120">
        <v>21</v>
      </c>
      <c r="F120" t="s">
        <v>15</v>
      </c>
      <c r="G120">
        <v>181010</v>
      </c>
      <c r="H120" t="s">
        <v>16</v>
      </c>
      <c r="I120" t="s">
        <v>17</v>
      </c>
      <c r="J120" t="s">
        <v>18</v>
      </c>
      <c r="K120" t="s">
        <v>19</v>
      </c>
      <c r="L120" t="s">
        <v>20</v>
      </c>
      <c r="M120" s="2">
        <v>842776102461</v>
      </c>
      <c r="N120">
        <v>1</v>
      </c>
      <c r="O120">
        <f>COUNTIFS($A$2:$A$1206,"="&amp;A120,$C$2:$C$1206,"="&amp;C120,$M$2:$M$1206,"="&amp;M120)</f>
        <v>6</v>
      </c>
      <c r="P120">
        <f>COUNTIFS($B$2:$B$1206,"="&amp;B120,$M$2:$M$1206,"="&amp;M120)</f>
        <v>1</v>
      </c>
      <c r="Q120">
        <f>SUMIFS($N$2:$N$1206,$B$2:$B$1206,"="&amp;B120,$M$2:$M$1206,"="&amp;M120)</f>
        <v>1</v>
      </c>
      <c r="R120">
        <f>VLOOKUP(A120&amp;C120&amp;M120,販売数計!$A$2:$E$174,5,FALSE)</f>
        <v>6</v>
      </c>
      <c r="S120">
        <f t="shared" si="1"/>
        <v>0</v>
      </c>
    </row>
    <row r="121" spans="1:19" x14ac:dyDescent="0.2">
      <c r="A121" s="1">
        <v>43291</v>
      </c>
      <c r="B121">
        <v>43814585</v>
      </c>
      <c r="C121">
        <v>94</v>
      </c>
      <c r="D121" t="s">
        <v>14</v>
      </c>
      <c r="E121">
        <v>21</v>
      </c>
      <c r="F121" t="s">
        <v>15</v>
      </c>
      <c r="G121">
        <v>181010</v>
      </c>
      <c r="H121" t="s">
        <v>16</v>
      </c>
      <c r="I121" t="s">
        <v>17</v>
      </c>
      <c r="J121" t="s">
        <v>18</v>
      </c>
      <c r="K121" t="s">
        <v>19</v>
      </c>
      <c r="L121" t="s">
        <v>20</v>
      </c>
      <c r="M121" s="2">
        <v>842776102461</v>
      </c>
      <c r="N121">
        <v>1</v>
      </c>
      <c r="O121">
        <f>COUNTIFS($A$2:$A$1206,"="&amp;A121,$C$2:$C$1206,"="&amp;C121,$M$2:$M$1206,"="&amp;M121)</f>
        <v>6</v>
      </c>
      <c r="P121">
        <f>COUNTIFS($B$2:$B$1206,"="&amp;B121,$M$2:$M$1206,"="&amp;M121)</f>
        <v>1</v>
      </c>
      <c r="Q121">
        <f>SUMIFS($N$2:$N$1206,$B$2:$B$1206,"="&amp;B121,$M$2:$M$1206,"="&amp;M121)</f>
        <v>1</v>
      </c>
      <c r="R121">
        <f>VLOOKUP(A121&amp;C121&amp;M121,販売数計!$A$2:$E$174,5,FALSE)</f>
        <v>6</v>
      </c>
      <c r="S121">
        <f t="shared" si="1"/>
        <v>0</v>
      </c>
    </row>
    <row r="122" spans="1:19" x14ac:dyDescent="0.2">
      <c r="A122" s="1">
        <v>43291</v>
      </c>
      <c r="B122">
        <v>43816244</v>
      </c>
      <c r="C122">
        <v>94</v>
      </c>
      <c r="D122" t="s">
        <v>14</v>
      </c>
      <c r="E122">
        <v>21</v>
      </c>
      <c r="F122" t="s">
        <v>15</v>
      </c>
      <c r="G122">
        <v>181010</v>
      </c>
      <c r="H122" t="s">
        <v>16</v>
      </c>
      <c r="I122" t="s">
        <v>17</v>
      </c>
      <c r="J122" t="s">
        <v>18</v>
      </c>
      <c r="K122" t="s">
        <v>19</v>
      </c>
      <c r="L122" t="s">
        <v>20</v>
      </c>
      <c r="M122" s="2">
        <v>842776102461</v>
      </c>
      <c r="N122">
        <v>1</v>
      </c>
      <c r="O122">
        <f>COUNTIFS($A$2:$A$1206,"="&amp;A122,$C$2:$C$1206,"="&amp;C122,$M$2:$M$1206,"="&amp;M122)</f>
        <v>6</v>
      </c>
      <c r="P122">
        <f>COUNTIFS($B$2:$B$1206,"="&amp;B122,$M$2:$M$1206,"="&amp;M122)</f>
        <v>1</v>
      </c>
      <c r="Q122">
        <f>SUMIFS($N$2:$N$1206,$B$2:$B$1206,"="&amp;B122,$M$2:$M$1206,"="&amp;M122)</f>
        <v>1</v>
      </c>
      <c r="R122">
        <f>VLOOKUP(A122&amp;C122&amp;M122,販売数計!$A$2:$E$174,5,FALSE)</f>
        <v>6</v>
      </c>
      <c r="S122">
        <f t="shared" si="1"/>
        <v>0</v>
      </c>
    </row>
    <row r="123" spans="1:19" x14ac:dyDescent="0.2">
      <c r="A123" s="1">
        <v>43291</v>
      </c>
      <c r="B123">
        <v>43816859</v>
      </c>
      <c r="C123">
        <v>94</v>
      </c>
      <c r="D123" t="s">
        <v>14</v>
      </c>
      <c r="E123">
        <v>32</v>
      </c>
      <c r="F123" t="s">
        <v>21</v>
      </c>
      <c r="G123">
        <v>253230</v>
      </c>
      <c r="H123" t="s">
        <v>22</v>
      </c>
      <c r="I123" t="s">
        <v>23</v>
      </c>
      <c r="J123" t="s">
        <v>24</v>
      </c>
      <c r="L123" t="s">
        <v>25</v>
      </c>
      <c r="M123" s="2">
        <v>4550084118970</v>
      </c>
      <c r="N123">
        <v>1</v>
      </c>
      <c r="O123">
        <f>COUNTIFS($A$2:$A$1206,"="&amp;A123,$C$2:$C$1206,"="&amp;C123,$M$2:$M$1206,"="&amp;M123)</f>
        <v>3</v>
      </c>
      <c r="P123">
        <f>COUNTIFS($B$2:$B$1206,"="&amp;B123,$M$2:$M$1206,"="&amp;M123)</f>
        <v>1</v>
      </c>
      <c r="Q123">
        <f>SUMIFS($N$2:$N$1206,$B$2:$B$1206,"="&amp;B123,$M$2:$M$1206,"="&amp;M123)</f>
        <v>1</v>
      </c>
      <c r="R123">
        <f>VLOOKUP(A123&amp;C123&amp;M123,販売数計!$A$2:$E$174,5,FALSE)</f>
        <v>3</v>
      </c>
      <c r="S123">
        <f t="shared" si="1"/>
        <v>0</v>
      </c>
    </row>
    <row r="124" spans="1:19" x14ac:dyDescent="0.2">
      <c r="A124" s="1">
        <v>43291</v>
      </c>
      <c r="B124">
        <v>43818534</v>
      </c>
      <c r="C124">
        <v>94</v>
      </c>
      <c r="D124" t="s">
        <v>14</v>
      </c>
      <c r="E124">
        <v>32</v>
      </c>
      <c r="F124" t="s">
        <v>21</v>
      </c>
      <c r="G124">
        <v>253230</v>
      </c>
      <c r="H124" t="s">
        <v>22</v>
      </c>
      <c r="I124" t="s">
        <v>23</v>
      </c>
      <c r="J124" t="s">
        <v>24</v>
      </c>
      <c r="L124" t="s">
        <v>25</v>
      </c>
      <c r="M124" s="2">
        <v>4550084118970</v>
      </c>
      <c r="N124">
        <v>1</v>
      </c>
      <c r="O124">
        <f>COUNTIFS($A$2:$A$1206,"="&amp;A124,$C$2:$C$1206,"="&amp;C124,$M$2:$M$1206,"="&amp;M124)</f>
        <v>3</v>
      </c>
      <c r="P124">
        <f>COUNTIFS($B$2:$B$1206,"="&amp;B124,$M$2:$M$1206,"="&amp;M124)</f>
        <v>1</v>
      </c>
      <c r="Q124">
        <f>SUMIFS($N$2:$N$1206,$B$2:$B$1206,"="&amp;B124,$M$2:$M$1206,"="&amp;M124)</f>
        <v>1</v>
      </c>
      <c r="R124">
        <f>VLOOKUP(A124&amp;C124&amp;M124,販売数計!$A$2:$E$174,5,FALSE)</f>
        <v>3</v>
      </c>
      <c r="S124">
        <f t="shared" si="1"/>
        <v>0</v>
      </c>
    </row>
    <row r="125" spans="1:19" x14ac:dyDescent="0.2">
      <c r="A125" s="1">
        <v>43291</v>
      </c>
      <c r="B125">
        <v>43819760</v>
      </c>
      <c r="C125">
        <v>94</v>
      </c>
      <c r="D125" t="s">
        <v>14</v>
      </c>
      <c r="E125">
        <v>12</v>
      </c>
      <c r="F125" t="s">
        <v>27</v>
      </c>
      <c r="G125">
        <v>77120</v>
      </c>
      <c r="H125" t="s">
        <v>28</v>
      </c>
      <c r="I125" t="s">
        <v>29</v>
      </c>
      <c r="J125" t="s">
        <v>30</v>
      </c>
      <c r="L125" t="s">
        <v>31</v>
      </c>
      <c r="M125" s="2">
        <v>4549980046388</v>
      </c>
      <c r="N125">
        <v>1</v>
      </c>
      <c r="O125">
        <f>COUNTIFS($A$2:$A$1206,"="&amp;A125,$C$2:$C$1206,"="&amp;C125,$M$2:$M$1206,"="&amp;M125)</f>
        <v>2</v>
      </c>
      <c r="P125">
        <f>COUNTIFS($B$2:$B$1206,"="&amp;B125,$M$2:$M$1206,"="&amp;M125)</f>
        <v>1</v>
      </c>
      <c r="Q125">
        <f>SUMIFS($N$2:$N$1206,$B$2:$B$1206,"="&amp;B125,$M$2:$M$1206,"="&amp;M125)</f>
        <v>1</v>
      </c>
      <c r="R125">
        <f>VLOOKUP(A125&amp;C125&amp;M125,販売数計!$A$2:$E$174,5,FALSE)</f>
        <v>2</v>
      </c>
      <c r="S125">
        <f t="shared" si="1"/>
        <v>0</v>
      </c>
    </row>
    <row r="126" spans="1:19" x14ac:dyDescent="0.2">
      <c r="A126" s="1">
        <v>43291</v>
      </c>
      <c r="B126">
        <v>43823374</v>
      </c>
      <c r="C126">
        <v>94</v>
      </c>
      <c r="D126" t="s">
        <v>14</v>
      </c>
      <c r="E126">
        <v>21</v>
      </c>
      <c r="F126" t="s">
        <v>15</v>
      </c>
      <c r="G126">
        <v>181010</v>
      </c>
      <c r="H126" t="s">
        <v>16</v>
      </c>
      <c r="I126" t="s">
        <v>17</v>
      </c>
      <c r="J126" t="s">
        <v>18</v>
      </c>
      <c r="K126" t="s">
        <v>19</v>
      </c>
      <c r="L126" t="s">
        <v>20</v>
      </c>
      <c r="M126" s="2">
        <v>842776102461</v>
      </c>
      <c r="N126">
        <v>1</v>
      </c>
      <c r="O126">
        <f>COUNTIFS($A$2:$A$1206,"="&amp;A126,$C$2:$C$1206,"="&amp;C126,$M$2:$M$1206,"="&amp;M126)</f>
        <v>6</v>
      </c>
      <c r="P126">
        <f>COUNTIFS($B$2:$B$1206,"="&amp;B126,$M$2:$M$1206,"="&amp;M126)</f>
        <v>1</v>
      </c>
      <c r="Q126">
        <f>SUMIFS($N$2:$N$1206,$B$2:$B$1206,"="&amp;B126,$M$2:$M$1206,"="&amp;M126)</f>
        <v>1</v>
      </c>
      <c r="R126">
        <f>VLOOKUP(A126&amp;C126&amp;M126,販売数計!$A$2:$E$174,5,FALSE)</f>
        <v>6</v>
      </c>
      <c r="S126">
        <f t="shared" si="1"/>
        <v>0</v>
      </c>
    </row>
    <row r="127" spans="1:19" x14ac:dyDescent="0.2">
      <c r="A127" s="1">
        <v>43291</v>
      </c>
      <c r="B127">
        <v>43813143</v>
      </c>
      <c r="C127">
        <v>842</v>
      </c>
      <c r="D127" t="s">
        <v>26</v>
      </c>
      <c r="E127">
        <v>32</v>
      </c>
      <c r="F127" t="s">
        <v>21</v>
      </c>
      <c r="G127">
        <v>253230</v>
      </c>
      <c r="H127" t="s">
        <v>22</v>
      </c>
      <c r="I127" t="s">
        <v>23</v>
      </c>
      <c r="J127" t="s">
        <v>24</v>
      </c>
      <c r="L127" t="s">
        <v>25</v>
      </c>
      <c r="M127" s="2">
        <v>4550084118970</v>
      </c>
      <c r="N127">
        <v>1</v>
      </c>
      <c r="O127">
        <f>COUNTIFS($A$2:$A$1206,"="&amp;A127,$C$2:$C$1206,"="&amp;C127,$M$2:$M$1206,"="&amp;M127)</f>
        <v>3</v>
      </c>
      <c r="P127">
        <f>COUNTIFS($B$2:$B$1206,"="&amp;B127,$M$2:$M$1206,"="&amp;M127)</f>
        <v>1</v>
      </c>
      <c r="Q127">
        <f>SUMIFS($N$2:$N$1206,$B$2:$B$1206,"="&amp;B127,$M$2:$M$1206,"="&amp;M127)</f>
        <v>1</v>
      </c>
      <c r="R127">
        <f>VLOOKUP(A127&amp;C127&amp;M127,販売数計!$A$2:$E$174,5,FALSE)</f>
        <v>3</v>
      </c>
      <c r="S127">
        <f t="shared" si="1"/>
        <v>0</v>
      </c>
    </row>
    <row r="128" spans="1:19" x14ac:dyDescent="0.2">
      <c r="A128" s="1">
        <v>43291</v>
      </c>
      <c r="B128">
        <v>43814649</v>
      </c>
      <c r="C128">
        <v>842</v>
      </c>
      <c r="D128" t="s">
        <v>26</v>
      </c>
      <c r="E128">
        <v>32</v>
      </c>
      <c r="F128" t="s">
        <v>21</v>
      </c>
      <c r="G128">
        <v>253230</v>
      </c>
      <c r="H128" t="s">
        <v>22</v>
      </c>
      <c r="I128" t="s">
        <v>23</v>
      </c>
      <c r="J128" t="s">
        <v>24</v>
      </c>
      <c r="L128" t="s">
        <v>25</v>
      </c>
      <c r="M128" s="2">
        <v>4550084118970</v>
      </c>
      <c r="N128">
        <v>1</v>
      </c>
      <c r="O128">
        <f>COUNTIFS($A$2:$A$1206,"="&amp;A128,$C$2:$C$1206,"="&amp;C128,$M$2:$M$1206,"="&amp;M128)</f>
        <v>3</v>
      </c>
      <c r="P128">
        <f>COUNTIFS($B$2:$B$1206,"="&amp;B128,$M$2:$M$1206,"="&amp;M128)</f>
        <v>1</v>
      </c>
      <c r="Q128">
        <f>SUMIFS($N$2:$N$1206,$B$2:$B$1206,"="&amp;B128,$M$2:$M$1206,"="&amp;M128)</f>
        <v>1</v>
      </c>
      <c r="R128">
        <f>VLOOKUP(A128&amp;C128&amp;M128,販売数計!$A$2:$E$174,5,FALSE)</f>
        <v>3</v>
      </c>
      <c r="S128">
        <f t="shared" si="1"/>
        <v>0</v>
      </c>
    </row>
    <row r="129" spans="1:19" x14ac:dyDescent="0.2">
      <c r="A129" s="1">
        <v>43291</v>
      </c>
      <c r="B129">
        <v>43822013</v>
      </c>
      <c r="C129">
        <v>842</v>
      </c>
      <c r="D129" t="s">
        <v>26</v>
      </c>
      <c r="E129">
        <v>32</v>
      </c>
      <c r="F129" t="s">
        <v>21</v>
      </c>
      <c r="G129">
        <v>253230</v>
      </c>
      <c r="H129" t="s">
        <v>22</v>
      </c>
      <c r="I129" t="s">
        <v>23</v>
      </c>
      <c r="J129" t="s">
        <v>24</v>
      </c>
      <c r="L129" t="s">
        <v>25</v>
      </c>
      <c r="M129" s="2">
        <v>4550084118970</v>
      </c>
      <c r="N129">
        <v>1</v>
      </c>
      <c r="O129">
        <f>COUNTIFS($A$2:$A$1206,"="&amp;A129,$C$2:$C$1206,"="&amp;C129,$M$2:$M$1206,"="&amp;M129)</f>
        <v>3</v>
      </c>
      <c r="P129">
        <f>COUNTIFS($B$2:$B$1206,"="&amp;B129,$M$2:$M$1206,"="&amp;M129)</f>
        <v>1</v>
      </c>
      <c r="Q129">
        <f>SUMIFS($N$2:$N$1206,$B$2:$B$1206,"="&amp;B129,$M$2:$M$1206,"="&amp;M129)</f>
        <v>1</v>
      </c>
      <c r="R129">
        <f>VLOOKUP(A129&amp;C129&amp;M129,販売数計!$A$2:$E$174,5,FALSE)</f>
        <v>3</v>
      </c>
      <c r="S129">
        <f t="shared" si="1"/>
        <v>0</v>
      </c>
    </row>
    <row r="130" spans="1:19" x14ac:dyDescent="0.2">
      <c r="A130" s="1">
        <v>43292</v>
      </c>
      <c r="B130">
        <v>43825926</v>
      </c>
      <c r="C130">
        <v>94</v>
      </c>
      <c r="D130" t="s">
        <v>14</v>
      </c>
      <c r="E130">
        <v>21</v>
      </c>
      <c r="F130" t="s">
        <v>15</v>
      </c>
      <c r="G130">
        <v>181010</v>
      </c>
      <c r="H130" t="s">
        <v>16</v>
      </c>
      <c r="I130" t="s">
        <v>17</v>
      </c>
      <c r="J130" t="s">
        <v>18</v>
      </c>
      <c r="K130" t="s">
        <v>19</v>
      </c>
      <c r="L130" t="s">
        <v>20</v>
      </c>
      <c r="M130" s="2">
        <v>842776102461</v>
      </c>
      <c r="N130">
        <v>1</v>
      </c>
      <c r="O130">
        <f>COUNTIFS($A$2:$A$1206,"="&amp;A130,$C$2:$C$1206,"="&amp;C130,$M$2:$M$1206,"="&amp;M130)</f>
        <v>2</v>
      </c>
      <c r="P130">
        <f>COUNTIFS($B$2:$B$1206,"="&amp;B130,$M$2:$M$1206,"="&amp;M130)</f>
        <v>1</v>
      </c>
      <c r="Q130">
        <f>SUMIFS($N$2:$N$1206,$B$2:$B$1206,"="&amp;B130,$M$2:$M$1206,"="&amp;M130)</f>
        <v>1</v>
      </c>
      <c r="R130">
        <f>VLOOKUP(A130&amp;C130&amp;M130,販売数計!$A$2:$E$174,5,FALSE)</f>
        <v>2</v>
      </c>
      <c r="S130">
        <f t="shared" si="1"/>
        <v>0</v>
      </c>
    </row>
    <row r="131" spans="1:19" x14ac:dyDescent="0.2">
      <c r="A131" s="1">
        <v>43292</v>
      </c>
      <c r="B131">
        <v>43832987</v>
      </c>
      <c r="C131">
        <v>94</v>
      </c>
      <c r="D131" t="s">
        <v>14</v>
      </c>
      <c r="E131">
        <v>21</v>
      </c>
      <c r="F131" t="s">
        <v>15</v>
      </c>
      <c r="G131">
        <v>181010</v>
      </c>
      <c r="H131" t="s">
        <v>16</v>
      </c>
      <c r="I131" t="s">
        <v>17</v>
      </c>
      <c r="J131" t="s">
        <v>18</v>
      </c>
      <c r="K131" t="s">
        <v>19</v>
      </c>
      <c r="L131" t="s">
        <v>20</v>
      </c>
      <c r="M131" s="2">
        <v>842776102461</v>
      </c>
      <c r="N131">
        <v>1</v>
      </c>
      <c r="O131">
        <f>COUNTIFS($A$2:$A$1206,"="&amp;A131,$C$2:$C$1206,"="&amp;C131,$M$2:$M$1206,"="&amp;M131)</f>
        <v>2</v>
      </c>
      <c r="P131">
        <f>COUNTIFS($B$2:$B$1206,"="&amp;B131,$M$2:$M$1206,"="&amp;M131)</f>
        <v>1</v>
      </c>
      <c r="Q131">
        <f>SUMIFS($N$2:$N$1206,$B$2:$B$1206,"="&amp;B131,$M$2:$M$1206,"="&amp;M131)</f>
        <v>1</v>
      </c>
      <c r="R131">
        <f>VLOOKUP(A131&amp;C131&amp;M131,販売数計!$A$2:$E$174,5,FALSE)</f>
        <v>2</v>
      </c>
      <c r="S131">
        <f t="shared" ref="S131:S194" si="2">IF(P131&gt;=2,1,IF(N131&lt;0,1,0))</f>
        <v>0</v>
      </c>
    </row>
    <row r="132" spans="1:19" x14ac:dyDescent="0.2">
      <c r="A132" s="1">
        <v>43292</v>
      </c>
      <c r="B132">
        <v>43789035</v>
      </c>
      <c r="C132">
        <v>842</v>
      </c>
      <c r="D132" t="s">
        <v>26</v>
      </c>
      <c r="E132">
        <v>21</v>
      </c>
      <c r="F132" t="s">
        <v>15</v>
      </c>
      <c r="G132">
        <v>181010</v>
      </c>
      <c r="H132" t="s">
        <v>16</v>
      </c>
      <c r="I132" t="s">
        <v>17</v>
      </c>
      <c r="J132" t="s">
        <v>18</v>
      </c>
      <c r="K132" t="s">
        <v>19</v>
      </c>
      <c r="L132" t="s">
        <v>20</v>
      </c>
      <c r="M132" s="2">
        <v>842776102461</v>
      </c>
      <c r="N132">
        <v>-1</v>
      </c>
      <c r="O132">
        <f>COUNTIFS($A$2:$A$1206,"="&amp;A132,$C$2:$C$1206,"="&amp;C132,$M$2:$M$1206,"="&amp;M132)</f>
        <v>5</v>
      </c>
      <c r="P132">
        <f>COUNTIFS($B$2:$B$1206,"="&amp;B132,$M$2:$M$1206,"="&amp;M132)</f>
        <v>2</v>
      </c>
      <c r="Q132">
        <f>SUMIFS($N$2:$N$1206,$B$2:$B$1206,"="&amp;B132,$M$2:$M$1206,"="&amp;M132)</f>
        <v>0</v>
      </c>
      <c r="R132">
        <f>VLOOKUP(A132&amp;C132&amp;M132,販売数計!$A$2:$E$174,5,FALSE)</f>
        <v>3</v>
      </c>
      <c r="S132">
        <f t="shared" si="2"/>
        <v>1</v>
      </c>
    </row>
    <row r="133" spans="1:19" x14ac:dyDescent="0.2">
      <c r="A133" s="1">
        <v>43292</v>
      </c>
      <c r="B133">
        <v>43823268</v>
      </c>
      <c r="C133">
        <v>842</v>
      </c>
      <c r="D133" t="s">
        <v>26</v>
      </c>
      <c r="E133">
        <v>21</v>
      </c>
      <c r="F133" t="s">
        <v>15</v>
      </c>
      <c r="G133">
        <v>181010</v>
      </c>
      <c r="H133" t="s">
        <v>16</v>
      </c>
      <c r="I133" t="s">
        <v>17</v>
      </c>
      <c r="J133" t="s">
        <v>18</v>
      </c>
      <c r="K133" t="s">
        <v>19</v>
      </c>
      <c r="L133" t="s">
        <v>20</v>
      </c>
      <c r="M133" s="2">
        <v>842776102461</v>
      </c>
      <c r="N133">
        <v>1</v>
      </c>
      <c r="O133">
        <f>COUNTIFS($A$2:$A$1206,"="&amp;A133,$C$2:$C$1206,"="&amp;C133,$M$2:$M$1206,"="&amp;M133)</f>
        <v>5</v>
      </c>
      <c r="P133">
        <f>COUNTIFS($B$2:$B$1206,"="&amp;B133,$M$2:$M$1206,"="&amp;M133)</f>
        <v>1</v>
      </c>
      <c r="Q133">
        <f>SUMIFS($N$2:$N$1206,$B$2:$B$1206,"="&amp;B133,$M$2:$M$1206,"="&amp;M133)</f>
        <v>1</v>
      </c>
      <c r="R133">
        <f>VLOOKUP(A133&amp;C133&amp;M133,販売数計!$A$2:$E$174,5,FALSE)</f>
        <v>3</v>
      </c>
      <c r="S133">
        <f t="shared" si="2"/>
        <v>0</v>
      </c>
    </row>
    <row r="134" spans="1:19" x14ac:dyDescent="0.2">
      <c r="A134" s="1">
        <v>43292</v>
      </c>
      <c r="B134">
        <v>43825526</v>
      </c>
      <c r="C134">
        <v>842</v>
      </c>
      <c r="D134" t="s">
        <v>26</v>
      </c>
      <c r="E134">
        <v>21</v>
      </c>
      <c r="F134" t="s">
        <v>15</v>
      </c>
      <c r="G134">
        <v>181010</v>
      </c>
      <c r="H134" t="s">
        <v>16</v>
      </c>
      <c r="I134" t="s">
        <v>17</v>
      </c>
      <c r="J134" t="s">
        <v>18</v>
      </c>
      <c r="K134" t="s">
        <v>19</v>
      </c>
      <c r="L134" t="s">
        <v>20</v>
      </c>
      <c r="M134" s="2">
        <v>842776102461</v>
      </c>
      <c r="N134">
        <v>1</v>
      </c>
      <c r="O134">
        <f>COUNTIFS($A$2:$A$1206,"="&amp;A134,$C$2:$C$1206,"="&amp;C134,$M$2:$M$1206,"="&amp;M134)</f>
        <v>5</v>
      </c>
      <c r="P134">
        <f>COUNTIFS($B$2:$B$1206,"="&amp;B134,$M$2:$M$1206,"="&amp;M134)</f>
        <v>1</v>
      </c>
      <c r="Q134">
        <f>SUMIFS($N$2:$N$1206,$B$2:$B$1206,"="&amp;B134,$M$2:$M$1206,"="&amp;M134)</f>
        <v>1</v>
      </c>
      <c r="R134">
        <f>VLOOKUP(A134&amp;C134&amp;M134,販売数計!$A$2:$E$174,5,FALSE)</f>
        <v>3</v>
      </c>
      <c r="S134">
        <f t="shared" si="2"/>
        <v>0</v>
      </c>
    </row>
    <row r="135" spans="1:19" x14ac:dyDescent="0.2">
      <c r="A135" s="1">
        <v>43292</v>
      </c>
      <c r="B135">
        <v>43825861</v>
      </c>
      <c r="C135">
        <v>842</v>
      </c>
      <c r="D135" t="s">
        <v>26</v>
      </c>
      <c r="E135">
        <v>21</v>
      </c>
      <c r="F135" t="s">
        <v>15</v>
      </c>
      <c r="G135">
        <v>181010</v>
      </c>
      <c r="H135" t="s">
        <v>16</v>
      </c>
      <c r="I135" t="s">
        <v>17</v>
      </c>
      <c r="J135" t="s">
        <v>18</v>
      </c>
      <c r="K135" t="s">
        <v>19</v>
      </c>
      <c r="L135" t="s">
        <v>20</v>
      </c>
      <c r="M135" s="2">
        <v>842776102461</v>
      </c>
      <c r="N135">
        <v>1</v>
      </c>
      <c r="O135">
        <f>COUNTIFS($A$2:$A$1206,"="&amp;A135,$C$2:$C$1206,"="&amp;C135,$M$2:$M$1206,"="&amp;M135)</f>
        <v>5</v>
      </c>
      <c r="P135">
        <f>COUNTIFS($B$2:$B$1206,"="&amp;B135,$M$2:$M$1206,"="&amp;M135)</f>
        <v>1</v>
      </c>
      <c r="Q135">
        <f>SUMIFS($N$2:$N$1206,$B$2:$B$1206,"="&amp;B135,$M$2:$M$1206,"="&amp;M135)</f>
        <v>1</v>
      </c>
      <c r="R135">
        <f>VLOOKUP(A135&amp;C135&amp;M135,販売数計!$A$2:$E$174,5,FALSE)</f>
        <v>3</v>
      </c>
      <c r="S135">
        <f t="shared" si="2"/>
        <v>0</v>
      </c>
    </row>
    <row r="136" spans="1:19" x14ac:dyDescent="0.2">
      <c r="A136" s="1">
        <v>43292</v>
      </c>
      <c r="B136">
        <v>43827276</v>
      </c>
      <c r="C136">
        <v>842</v>
      </c>
      <c r="D136" t="s">
        <v>26</v>
      </c>
      <c r="E136">
        <v>12</v>
      </c>
      <c r="F136" t="s">
        <v>27</v>
      </c>
      <c r="G136">
        <v>77120</v>
      </c>
      <c r="H136" t="s">
        <v>28</v>
      </c>
      <c r="I136" t="s">
        <v>29</v>
      </c>
      <c r="J136" t="s">
        <v>30</v>
      </c>
      <c r="L136" t="s">
        <v>31</v>
      </c>
      <c r="M136" s="2">
        <v>4549980046388</v>
      </c>
      <c r="N136">
        <v>1</v>
      </c>
      <c r="O136">
        <f>COUNTIFS($A$2:$A$1206,"="&amp;A136,$C$2:$C$1206,"="&amp;C136,$M$2:$M$1206,"="&amp;M136)</f>
        <v>1</v>
      </c>
      <c r="P136">
        <f>COUNTIFS($B$2:$B$1206,"="&amp;B136,$M$2:$M$1206,"="&amp;M136)</f>
        <v>1</v>
      </c>
      <c r="Q136">
        <f>SUMIFS($N$2:$N$1206,$B$2:$B$1206,"="&amp;B136,$M$2:$M$1206,"="&amp;M136)</f>
        <v>1</v>
      </c>
      <c r="R136">
        <f>VLOOKUP(A136&amp;C136&amp;M136,販売数計!$A$2:$E$174,5,FALSE)</f>
        <v>1</v>
      </c>
      <c r="S136">
        <f t="shared" si="2"/>
        <v>0</v>
      </c>
    </row>
    <row r="137" spans="1:19" x14ac:dyDescent="0.2">
      <c r="A137" s="1">
        <v>43292</v>
      </c>
      <c r="B137">
        <v>43828134</v>
      </c>
      <c r="C137">
        <v>842</v>
      </c>
      <c r="D137" t="s">
        <v>26</v>
      </c>
      <c r="E137">
        <v>21</v>
      </c>
      <c r="F137" t="s">
        <v>15</v>
      </c>
      <c r="G137">
        <v>181010</v>
      </c>
      <c r="H137" t="s">
        <v>16</v>
      </c>
      <c r="I137" t="s">
        <v>17</v>
      </c>
      <c r="J137" t="s">
        <v>18</v>
      </c>
      <c r="K137" t="s">
        <v>19</v>
      </c>
      <c r="L137" t="s">
        <v>20</v>
      </c>
      <c r="M137" s="2">
        <v>842776102461</v>
      </c>
      <c r="N137">
        <v>1</v>
      </c>
      <c r="O137">
        <f>COUNTIFS($A$2:$A$1206,"="&amp;A137,$C$2:$C$1206,"="&amp;C137,$M$2:$M$1206,"="&amp;M137)</f>
        <v>5</v>
      </c>
      <c r="P137">
        <f>COUNTIFS($B$2:$B$1206,"="&amp;B137,$M$2:$M$1206,"="&amp;M137)</f>
        <v>1</v>
      </c>
      <c r="Q137">
        <f>SUMIFS($N$2:$N$1206,$B$2:$B$1206,"="&amp;B137,$M$2:$M$1206,"="&amp;M137)</f>
        <v>1</v>
      </c>
      <c r="R137">
        <f>VLOOKUP(A137&amp;C137&amp;M137,販売数計!$A$2:$E$174,5,FALSE)</f>
        <v>3</v>
      </c>
      <c r="S137">
        <f t="shared" si="2"/>
        <v>0</v>
      </c>
    </row>
    <row r="138" spans="1:19" x14ac:dyDescent="0.2">
      <c r="A138" s="1">
        <v>43293</v>
      </c>
      <c r="B138">
        <v>43779661</v>
      </c>
      <c r="C138">
        <v>94</v>
      </c>
      <c r="D138" t="s">
        <v>14</v>
      </c>
      <c r="E138">
        <v>21</v>
      </c>
      <c r="F138" t="s">
        <v>15</v>
      </c>
      <c r="G138">
        <v>181010</v>
      </c>
      <c r="H138" t="s">
        <v>16</v>
      </c>
      <c r="I138" t="s">
        <v>17</v>
      </c>
      <c r="J138" t="s">
        <v>18</v>
      </c>
      <c r="K138" t="s">
        <v>19</v>
      </c>
      <c r="L138" t="s">
        <v>20</v>
      </c>
      <c r="M138" s="2">
        <v>842776102461</v>
      </c>
      <c r="N138">
        <v>-1</v>
      </c>
      <c r="O138">
        <f>COUNTIFS($A$2:$A$1206,"="&amp;A138,$C$2:$C$1206,"="&amp;C138,$M$2:$M$1206,"="&amp;M138)</f>
        <v>6</v>
      </c>
      <c r="P138">
        <f>COUNTIFS($B$2:$B$1206,"="&amp;B138,$M$2:$M$1206,"="&amp;M138)</f>
        <v>2</v>
      </c>
      <c r="Q138">
        <f>SUMIFS($N$2:$N$1206,$B$2:$B$1206,"="&amp;B138,$M$2:$M$1206,"="&amp;M138)</f>
        <v>0</v>
      </c>
      <c r="R138">
        <f>VLOOKUP(A138&amp;C138&amp;M138,販売数計!$A$2:$E$174,5,FALSE)</f>
        <v>2</v>
      </c>
      <c r="S138">
        <f t="shared" si="2"/>
        <v>1</v>
      </c>
    </row>
    <row r="139" spans="1:19" x14ac:dyDescent="0.2">
      <c r="A139" s="1">
        <v>43293</v>
      </c>
      <c r="B139">
        <v>43835064</v>
      </c>
      <c r="C139">
        <v>94</v>
      </c>
      <c r="D139" t="s">
        <v>14</v>
      </c>
      <c r="E139">
        <v>1</v>
      </c>
      <c r="F139" t="s">
        <v>32</v>
      </c>
      <c r="G139">
        <v>32010</v>
      </c>
      <c r="H139" t="s">
        <v>33</v>
      </c>
      <c r="I139" t="s">
        <v>34</v>
      </c>
      <c r="J139" t="s">
        <v>35</v>
      </c>
      <c r="L139" t="s">
        <v>36</v>
      </c>
      <c r="M139" s="2">
        <v>4549292037708</v>
      </c>
      <c r="N139">
        <v>1</v>
      </c>
      <c r="O139">
        <f>COUNTIFS($A$2:$A$1206,"="&amp;A139,$C$2:$C$1206,"="&amp;C139,$M$2:$M$1206,"="&amp;M139)</f>
        <v>1</v>
      </c>
      <c r="P139">
        <f>COUNTIFS($B$2:$B$1206,"="&amp;B139,$M$2:$M$1206,"="&amp;M139)</f>
        <v>1</v>
      </c>
      <c r="Q139">
        <f>SUMIFS($N$2:$N$1206,$B$2:$B$1206,"="&amp;B139,$M$2:$M$1206,"="&amp;M139)</f>
        <v>1</v>
      </c>
      <c r="R139">
        <f>VLOOKUP(A139&amp;C139&amp;M139,販売数計!$A$2:$E$174,5,FALSE)</f>
        <v>1</v>
      </c>
      <c r="S139">
        <f t="shared" si="2"/>
        <v>0</v>
      </c>
    </row>
    <row r="140" spans="1:19" x14ac:dyDescent="0.2">
      <c r="A140" s="1">
        <v>43293</v>
      </c>
      <c r="B140">
        <v>43837627</v>
      </c>
      <c r="C140">
        <v>94</v>
      </c>
      <c r="D140" t="s">
        <v>14</v>
      </c>
      <c r="E140">
        <v>21</v>
      </c>
      <c r="F140" t="s">
        <v>15</v>
      </c>
      <c r="G140">
        <v>181010</v>
      </c>
      <c r="H140" t="s">
        <v>16</v>
      </c>
      <c r="I140" t="s">
        <v>17</v>
      </c>
      <c r="J140" t="s">
        <v>18</v>
      </c>
      <c r="K140" t="s">
        <v>19</v>
      </c>
      <c r="L140" t="s">
        <v>20</v>
      </c>
      <c r="M140" s="2">
        <v>842776102461</v>
      </c>
      <c r="N140">
        <v>1</v>
      </c>
      <c r="O140">
        <f>COUNTIFS($A$2:$A$1206,"="&amp;A140,$C$2:$C$1206,"="&amp;C140,$M$2:$M$1206,"="&amp;M140)</f>
        <v>6</v>
      </c>
      <c r="P140">
        <f>COUNTIFS($B$2:$B$1206,"="&amp;B140,$M$2:$M$1206,"="&amp;M140)</f>
        <v>1</v>
      </c>
      <c r="Q140">
        <f>SUMIFS($N$2:$N$1206,$B$2:$B$1206,"="&amp;B140,$M$2:$M$1206,"="&amp;M140)</f>
        <v>1</v>
      </c>
      <c r="R140">
        <f>VLOOKUP(A140&amp;C140&amp;M140,販売数計!$A$2:$E$174,5,FALSE)</f>
        <v>2</v>
      </c>
      <c r="S140">
        <f t="shared" si="2"/>
        <v>0</v>
      </c>
    </row>
    <row r="141" spans="1:19" x14ac:dyDescent="0.2">
      <c r="A141" s="1">
        <v>43293</v>
      </c>
      <c r="B141">
        <v>43838790</v>
      </c>
      <c r="C141">
        <v>94</v>
      </c>
      <c r="D141" t="s">
        <v>14</v>
      </c>
      <c r="E141">
        <v>12</v>
      </c>
      <c r="F141" t="s">
        <v>27</v>
      </c>
      <c r="G141">
        <v>77120</v>
      </c>
      <c r="H141" t="s">
        <v>28</v>
      </c>
      <c r="I141" t="s">
        <v>29</v>
      </c>
      <c r="J141" t="s">
        <v>30</v>
      </c>
      <c r="L141" t="s">
        <v>31</v>
      </c>
      <c r="M141" s="2">
        <v>4549980046388</v>
      </c>
      <c r="N141">
        <v>1</v>
      </c>
      <c r="O141">
        <f>COUNTIFS($A$2:$A$1206,"="&amp;A141,$C$2:$C$1206,"="&amp;C141,$M$2:$M$1206,"="&amp;M141)</f>
        <v>1</v>
      </c>
      <c r="P141">
        <f>COUNTIFS($B$2:$B$1206,"="&amp;B141,$M$2:$M$1206,"="&amp;M141)</f>
        <v>1</v>
      </c>
      <c r="Q141">
        <f>SUMIFS($N$2:$N$1206,$B$2:$B$1206,"="&amp;B141,$M$2:$M$1206,"="&amp;M141)</f>
        <v>1</v>
      </c>
      <c r="R141">
        <f>VLOOKUP(A141&amp;C141&amp;M141,販売数計!$A$2:$E$174,5,FALSE)</f>
        <v>1</v>
      </c>
      <c r="S141">
        <f t="shared" si="2"/>
        <v>0</v>
      </c>
    </row>
    <row r="142" spans="1:19" x14ac:dyDescent="0.2">
      <c r="A142" s="1">
        <v>43293</v>
      </c>
      <c r="B142">
        <v>43839595</v>
      </c>
      <c r="C142">
        <v>94</v>
      </c>
      <c r="D142" t="s">
        <v>14</v>
      </c>
      <c r="E142">
        <v>21</v>
      </c>
      <c r="F142" t="s">
        <v>15</v>
      </c>
      <c r="G142">
        <v>181010</v>
      </c>
      <c r="H142" t="s">
        <v>16</v>
      </c>
      <c r="I142" t="s">
        <v>17</v>
      </c>
      <c r="J142" t="s">
        <v>18</v>
      </c>
      <c r="K142" t="s">
        <v>19</v>
      </c>
      <c r="L142" t="s">
        <v>20</v>
      </c>
      <c r="M142" s="2">
        <v>842776102461</v>
      </c>
      <c r="N142">
        <v>-1</v>
      </c>
      <c r="O142">
        <f>COUNTIFS($A$2:$A$1206,"="&amp;A142,$C$2:$C$1206,"="&amp;C142,$M$2:$M$1206,"="&amp;M142)</f>
        <v>6</v>
      </c>
      <c r="P142">
        <f>COUNTIFS($B$2:$B$1206,"="&amp;B142,$M$2:$M$1206,"="&amp;M142)</f>
        <v>2</v>
      </c>
      <c r="Q142">
        <f>SUMIFS($N$2:$N$1206,$B$2:$B$1206,"="&amp;B142,$M$2:$M$1206,"="&amp;M142)</f>
        <v>0</v>
      </c>
      <c r="R142">
        <f>VLOOKUP(A142&amp;C142&amp;M142,販売数計!$A$2:$E$174,5,FALSE)</f>
        <v>2</v>
      </c>
      <c r="S142">
        <f t="shared" si="2"/>
        <v>1</v>
      </c>
    </row>
    <row r="143" spans="1:19" x14ac:dyDescent="0.2">
      <c r="A143" s="1">
        <v>43293</v>
      </c>
      <c r="B143">
        <v>43839595</v>
      </c>
      <c r="C143">
        <v>94</v>
      </c>
      <c r="D143" t="s">
        <v>14</v>
      </c>
      <c r="E143">
        <v>21</v>
      </c>
      <c r="F143" t="s">
        <v>15</v>
      </c>
      <c r="G143">
        <v>181010</v>
      </c>
      <c r="H143" t="s">
        <v>16</v>
      </c>
      <c r="I143" t="s">
        <v>17</v>
      </c>
      <c r="J143" t="s">
        <v>18</v>
      </c>
      <c r="K143" t="s">
        <v>19</v>
      </c>
      <c r="L143" t="s">
        <v>20</v>
      </c>
      <c r="M143" s="2">
        <v>842776102461</v>
      </c>
      <c r="N143">
        <v>1</v>
      </c>
      <c r="O143">
        <f>COUNTIFS($A$2:$A$1206,"="&amp;A143,$C$2:$C$1206,"="&amp;C143,$M$2:$M$1206,"="&amp;M143)</f>
        <v>6</v>
      </c>
      <c r="P143">
        <f>COUNTIFS($B$2:$B$1206,"="&amp;B143,$M$2:$M$1206,"="&amp;M143)</f>
        <v>2</v>
      </c>
      <c r="Q143">
        <f>SUMIFS($N$2:$N$1206,$B$2:$B$1206,"="&amp;B143,$M$2:$M$1206,"="&amp;M143)</f>
        <v>0</v>
      </c>
      <c r="R143">
        <f>VLOOKUP(A143&amp;C143&amp;M143,販売数計!$A$2:$E$174,5,FALSE)</f>
        <v>2</v>
      </c>
      <c r="S143">
        <f t="shared" si="2"/>
        <v>1</v>
      </c>
    </row>
    <row r="144" spans="1:19" x14ac:dyDescent="0.2">
      <c r="A144" s="1">
        <v>43293</v>
      </c>
      <c r="B144">
        <v>43839687</v>
      </c>
      <c r="C144">
        <v>94</v>
      </c>
      <c r="D144" t="s">
        <v>14</v>
      </c>
      <c r="E144">
        <v>21</v>
      </c>
      <c r="F144" t="s">
        <v>15</v>
      </c>
      <c r="G144">
        <v>181010</v>
      </c>
      <c r="H144" t="s">
        <v>16</v>
      </c>
      <c r="I144" t="s">
        <v>17</v>
      </c>
      <c r="J144" t="s">
        <v>18</v>
      </c>
      <c r="K144" t="s">
        <v>19</v>
      </c>
      <c r="L144" t="s">
        <v>20</v>
      </c>
      <c r="M144" s="2">
        <v>842776102461</v>
      </c>
      <c r="N144">
        <v>1</v>
      </c>
      <c r="O144">
        <f>COUNTIFS($A$2:$A$1206,"="&amp;A144,$C$2:$C$1206,"="&amp;C144,$M$2:$M$1206,"="&amp;M144)</f>
        <v>6</v>
      </c>
      <c r="P144">
        <f>COUNTIFS($B$2:$B$1206,"="&amp;B144,$M$2:$M$1206,"="&amp;M144)</f>
        <v>1</v>
      </c>
      <c r="Q144">
        <f>SUMIFS($N$2:$N$1206,$B$2:$B$1206,"="&amp;B144,$M$2:$M$1206,"="&amp;M144)</f>
        <v>1</v>
      </c>
      <c r="R144">
        <f>VLOOKUP(A144&amp;C144&amp;M144,販売数計!$A$2:$E$174,5,FALSE)</f>
        <v>2</v>
      </c>
      <c r="S144">
        <f t="shared" si="2"/>
        <v>0</v>
      </c>
    </row>
    <row r="145" spans="1:19" x14ac:dyDescent="0.2">
      <c r="A145" s="1">
        <v>43293</v>
      </c>
      <c r="B145">
        <v>43839812</v>
      </c>
      <c r="C145">
        <v>94</v>
      </c>
      <c r="D145" t="s">
        <v>14</v>
      </c>
      <c r="E145">
        <v>32</v>
      </c>
      <c r="F145" t="s">
        <v>21</v>
      </c>
      <c r="G145">
        <v>253230</v>
      </c>
      <c r="H145" t="s">
        <v>22</v>
      </c>
      <c r="I145" t="s">
        <v>23</v>
      </c>
      <c r="J145" t="s">
        <v>24</v>
      </c>
      <c r="L145" t="s">
        <v>25</v>
      </c>
      <c r="M145" s="2">
        <v>4550084118970</v>
      </c>
      <c r="N145">
        <v>1</v>
      </c>
      <c r="O145">
        <f>COUNTIFS($A$2:$A$1206,"="&amp;A145,$C$2:$C$1206,"="&amp;C145,$M$2:$M$1206,"="&amp;M145)</f>
        <v>1</v>
      </c>
      <c r="P145">
        <f>COUNTIFS($B$2:$B$1206,"="&amp;B145,$M$2:$M$1206,"="&amp;M145)</f>
        <v>1</v>
      </c>
      <c r="Q145">
        <f>SUMIFS($N$2:$N$1206,$B$2:$B$1206,"="&amp;B145,$M$2:$M$1206,"="&amp;M145)</f>
        <v>1</v>
      </c>
      <c r="R145">
        <f>VLOOKUP(A145&amp;C145&amp;M145,販売数計!$A$2:$E$174,5,FALSE)</f>
        <v>1</v>
      </c>
      <c r="S145">
        <f t="shared" si="2"/>
        <v>0</v>
      </c>
    </row>
    <row r="146" spans="1:19" x14ac:dyDescent="0.2">
      <c r="A146" s="1">
        <v>43293</v>
      </c>
      <c r="B146">
        <v>43840049</v>
      </c>
      <c r="C146">
        <v>94</v>
      </c>
      <c r="D146" t="s">
        <v>14</v>
      </c>
      <c r="E146">
        <v>21</v>
      </c>
      <c r="F146" t="s">
        <v>15</v>
      </c>
      <c r="G146">
        <v>181010</v>
      </c>
      <c r="H146" t="s">
        <v>16</v>
      </c>
      <c r="I146" t="s">
        <v>17</v>
      </c>
      <c r="J146" t="s">
        <v>18</v>
      </c>
      <c r="K146" t="s">
        <v>19</v>
      </c>
      <c r="L146" t="s">
        <v>20</v>
      </c>
      <c r="M146" s="2">
        <v>842776102461</v>
      </c>
      <c r="N146">
        <v>1</v>
      </c>
      <c r="O146">
        <f>COUNTIFS($A$2:$A$1206,"="&amp;A146,$C$2:$C$1206,"="&amp;C146,$M$2:$M$1206,"="&amp;M146)</f>
        <v>6</v>
      </c>
      <c r="P146">
        <f>COUNTIFS($B$2:$B$1206,"="&amp;B146,$M$2:$M$1206,"="&amp;M146)</f>
        <v>1</v>
      </c>
      <c r="Q146">
        <f>SUMIFS($N$2:$N$1206,$B$2:$B$1206,"="&amp;B146,$M$2:$M$1206,"="&amp;M146)</f>
        <v>1</v>
      </c>
      <c r="R146">
        <f>VLOOKUP(A146&amp;C146&amp;M146,販売数計!$A$2:$E$174,5,FALSE)</f>
        <v>2</v>
      </c>
      <c r="S146">
        <f t="shared" si="2"/>
        <v>0</v>
      </c>
    </row>
    <row r="147" spans="1:19" x14ac:dyDescent="0.2">
      <c r="A147" s="1">
        <v>43293</v>
      </c>
      <c r="B147">
        <v>43783236</v>
      </c>
      <c r="C147">
        <v>842</v>
      </c>
      <c r="D147" t="s">
        <v>26</v>
      </c>
      <c r="E147">
        <v>21</v>
      </c>
      <c r="F147" t="s">
        <v>15</v>
      </c>
      <c r="G147">
        <v>181010</v>
      </c>
      <c r="H147" t="s">
        <v>16</v>
      </c>
      <c r="I147" t="s">
        <v>17</v>
      </c>
      <c r="J147" t="s">
        <v>18</v>
      </c>
      <c r="K147" t="s">
        <v>19</v>
      </c>
      <c r="L147" t="s">
        <v>20</v>
      </c>
      <c r="M147" s="2">
        <v>842776102461</v>
      </c>
      <c r="N147">
        <v>1</v>
      </c>
      <c r="O147">
        <f>COUNTIFS($A$2:$A$1206,"="&amp;A147,$C$2:$C$1206,"="&amp;C147,$M$2:$M$1206,"="&amp;M147)</f>
        <v>5</v>
      </c>
      <c r="P147">
        <f>COUNTIFS($B$2:$B$1206,"="&amp;B147,$M$2:$M$1206,"="&amp;M147)</f>
        <v>1</v>
      </c>
      <c r="Q147">
        <f>SUMIFS($N$2:$N$1206,$B$2:$B$1206,"="&amp;B147,$M$2:$M$1206,"="&amp;M147)</f>
        <v>1</v>
      </c>
      <c r="R147">
        <f>VLOOKUP(A147&amp;C147&amp;M147,販売数計!$A$2:$E$174,5,FALSE)</f>
        <v>5</v>
      </c>
      <c r="S147">
        <f t="shared" si="2"/>
        <v>0</v>
      </c>
    </row>
    <row r="148" spans="1:19" x14ac:dyDescent="0.2">
      <c r="A148" s="1">
        <v>43293</v>
      </c>
      <c r="B148">
        <v>43833156</v>
      </c>
      <c r="C148">
        <v>842</v>
      </c>
      <c r="D148" t="s">
        <v>26</v>
      </c>
      <c r="E148">
        <v>21</v>
      </c>
      <c r="F148" t="s">
        <v>15</v>
      </c>
      <c r="G148">
        <v>181010</v>
      </c>
      <c r="H148" t="s">
        <v>16</v>
      </c>
      <c r="I148" t="s">
        <v>17</v>
      </c>
      <c r="J148" t="s">
        <v>18</v>
      </c>
      <c r="K148" t="s">
        <v>19</v>
      </c>
      <c r="L148" t="s">
        <v>20</v>
      </c>
      <c r="M148" s="2">
        <v>842776102461</v>
      </c>
      <c r="N148">
        <v>1</v>
      </c>
      <c r="O148">
        <f>COUNTIFS($A$2:$A$1206,"="&amp;A148,$C$2:$C$1206,"="&amp;C148,$M$2:$M$1206,"="&amp;M148)</f>
        <v>5</v>
      </c>
      <c r="P148">
        <f>COUNTIFS($B$2:$B$1206,"="&amp;B148,$M$2:$M$1206,"="&amp;M148)</f>
        <v>1</v>
      </c>
      <c r="Q148">
        <f>SUMIFS($N$2:$N$1206,$B$2:$B$1206,"="&amp;B148,$M$2:$M$1206,"="&amp;M148)</f>
        <v>1</v>
      </c>
      <c r="R148">
        <f>VLOOKUP(A148&amp;C148&amp;M148,販売数計!$A$2:$E$174,5,FALSE)</f>
        <v>5</v>
      </c>
      <c r="S148">
        <f t="shared" si="2"/>
        <v>0</v>
      </c>
    </row>
    <row r="149" spans="1:19" x14ac:dyDescent="0.2">
      <c r="A149" s="1">
        <v>43293</v>
      </c>
      <c r="B149">
        <v>43833424</v>
      </c>
      <c r="C149">
        <v>842</v>
      </c>
      <c r="D149" t="s">
        <v>26</v>
      </c>
      <c r="E149">
        <v>21</v>
      </c>
      <c r="F149" t="s">
        <v>15</v>
      </c>
      <c r="G149">
        <v>181010</v>
      </c>
      <c r="H149" t="s">
        <v>16</v>
      </c>
      <c r="I149" t="s">
        <v>17</v>
      </c>
      <c r="J149" t="s">
        <v>18</v>
      </c>
      <c r="K149" t="s">
        <v>19</v>
      </c>
      <c r="L149" t="s">
        <v>20</v>
      </c>
      <c r="M149" s="2">
        <v>842776102461</v>
      </c>
      <c r="N149">
        <v>1</v>
      </c>
      <c r="O149">
        <f>COUNTIFS($A$2:$A$1206,"="&amp;A149,$C$2:$C$1206,"="&amp;C149,$M$2:$M$1206,"="&amp;M149)</f>
        <v>5</v>
      </c>
      <c r="P149">
        <f>COUNTIFS($B$2:$B$1206,"="&amp;B149,$M$2:$M$1206,"="&amp;M149)</f>
        <v>1</v>
      </c>
      <c r="Q149">
        <f>SUMIFS($N$2:$N$1206,$B$2:$B$1206,"="&amp;B149,$M$2:$M$1206,"="&amp;M149)</f>
        <v>1</v>
      </c>
      <c r="R149">
        <f>VLOOKUP(A149&amp;C149&amp;M149,販売数計!$A$2:$E$174,5,FALSE)</f>
        <v>5</v>
      </c>
      <c r="S149">
        <f t="shared" si="2"/>
        <v>0</v>
      </c>
    </row>
    <row r="150" spans="1:19" x14ac:dyDescent="0.2">
      <c r="A150" s="1">
        <v>43293</v>
      </c>
      <c r="B150">
        <v>43833504</v>
      </c>
      <c r="C150">
        <v>842</v>
      </c>
      <c r="D150" t="s">
        <v>26</v>
      </c>
      <c r="E150">
        <v>21</v>
      </c>
      <c r="F150" t="s">
        <v>15</v>
      </c>
      <c r="G150">
        <v>181010</v>
      </c>
      <c r="H150" t="s">
        <v>16</v>
      </c>
      <c r="I150" t="s">
        <v>17</v>
      </c>
      <c r="J150" t="s">
        <v>18</v>
      </c>
      <c r="K150" t="s">
        <v>19</v>
      </c>
      <c r="L150" t="s">
        <v>20</v>
      </c>
      <c r="M150" s="2">
        <v>842776102461</v>
      </c>
      <c r="N150">
        <v>1</v>
      </c>
      <c r="O150">
        <f>COUNTIFS($A$2:$A$1206,"="&amp;A150,$C$2:$C$1206,"="&amp;C150,$M$2:$M$1206,"="&amp;M150)</f>
        <v>5</v>
      </c>
      <c r="P150">
        <f>COUNTIFS($B$2:$B$1206,"="&amp;B150,$M$2:$M$1206,"="&amp;M150)</f>
        <v>1</v>
      </c>
      <c r="Q150">
        <f>SUMIFS($N$2:$N$1206,$B$2:$B$1206,"="&amp;B150,$M$2:$M$1206,"="&amp;M150)</f>
        <v>1</v>
      </c>
      <c r="R150">
        <f>VLOOKUP(A150&amp;C150&amp;M150,販売数計!$A$2:$E$174,5,FALSE)</f>
        <v>5</v>
      </c>
      <c r="S150">
        <f t="shared" si="2"/>
        <v>0</v>
      </c>
    </row>
    <row r="151" spans="1:19" x14ac:dyDescent="0.2">
      <c r="A151" s="1">
        <v>43293</v>
      </c>
      <c r="B151">
        <v>43841095</v>
      </c>
      <c r="C151">
        <v>842</v>
      </c>
      <c r="D151" t="s">
        <v>26</v>
      </c>
      <c r="E151">
        <v>21</v>
      </c>
      <c r="F151" t="s">
        <v>15</v>
      </c>
      <c r="G151">
        <v>181010</v>
      </c>
      <c r="H151" t="s">
        <v>16</v>
      </c>
      <c r="I151" t="s">
        <v>17</v>
      </c>
      <c r="J151" t="s">
        <v>18</v>
      </c>
      <c r="K151" t="s">
        <v>19</v>
      </c>
      <c r="L151" t="s">
        <v>20</v>
      </c>
      <c r="M151" s="2">
        <v>842776102461</v>
      </c>
      <c r="N151">
        <v>1</v>
      </c>
      <c r="O151">
        <f>COUNTIFS($A$2:$A$1206,"="&amp;A151,$C$2:$C$1206,"="&amp;C151,$M$2:$M$1206,"="&amp;M151)</f>
        <v>5</v>
      </c>
      <c r="P151">
        <f>COUNTIFS($B$2:$B$1206,"="&amp;B151,$M$2:$M$1206,"="&amp;M151)</f>
        <v>1</v>
      </c>
      <c r="Q151">
        <f>SUMIFS($N$2:$N$1206,$B$2:$B$1206,"="&amp;B151,$M$2:$M$1206,"="&amp;M151)</f>
        <v>1</v>
      </c>
      <c r="R151">
        <f>VLOOKUP(A151&amp;C151&amp;M151,販売数計!$A$2:$E$174,5,FALSE)</f>
        <v>5</v>
      </c>
      <c r="S151">
        <f t="shared" si="2"/>
        <v>0</v>
      </c>
    </row>
    <row r="152" spans="1:19" x14ac:dyDescent="0.2">
      <c r="A152" s="1">
        <v>43293</v>
      </c>
      <c r="B152">
        <v>43841483</v>
      </c>
      <c r="C152">
        <v>842</v>
      </c>
      <c r="D152" t="s">
        <v>26</v>
      </c>
      <c r="E152">
        <v>12</v>
      </c>
      <c r="F152" t="s">
        <v>27</v>
      </c>
      <c r="G152">
        <v>77120</v>
      </c>
      <c r="H152" t="s">
        <v>28</v>
      </c>
      <c r="I152" t="s">
        <v>29</v>
      </c>
      <c r="J152" t="s">
        <v>30</v>
      </c>
      <c r="L152" t="s">
        <v>31</v>
      </c>
      <c r="M152" s="2">
        <v>4549980046388</v>
      </c>
      <c r="N152">
        <v>1</v>
      </c>
      <c r="O152">
        <f>COUNTIFS($A$2:$A$1206,"="&amp;A152,$C$2:$C$1206,"="&amp;C152,$M$2:$M$1206,"="&amp;M152)</f>
        <v>1</v>
      </c>
      <c r="P152">
        <f>COUNTIFS($B$2:$B$1206,"="&amp;B152,$M$2:$M$1206,"="&amp;M152)</f>
        <v>1</v>
      </c>
      <c r="Q152">
        <f>SUMIFS($N$2:$N$1206,$B$2:$B$1206,"="&amp;B152,$M$2:$M$1206,"="&amp;M152)</f>
        <v>1</v>
      </c>
      <c r="R152">
        <f>VLOOKUP(A152&amp;C152&amp;M152,販売数計!$A$2:$E$174,5,FALSE)</f>
        <v>1</v>
      </c>
      <c r="S152">
        <f t="shared" si="2"/>
        <v>0</v>
      </c>
    </row>
    <row r="153" spans="1:19" x14ac:dyDescent="0.2">
      <c r="A153" s="1">
        <v>43294</v>
      </c>
      <c r="B153">
        <v>43824970</v>
      </c>
      <c r="C153">
        <v>94</v>
      </c>
      <c r="D153" t="s">
        <v>14</v>
      </c>
      <c r="E153">
        <v>21</v>
      </c>
      <c r="F153" t="s">
        <v>15</v>
      </c>
      <c r="G153">
        <v>181010</v>
      </c>
      <c r="H153" t="s">
        <v>16</v>
      </c>
      <c r="I153" t="s">
        <v>17</v>
      </c>
      <c r="J153" t="s">
        <v>18</v>
      </c>
      <c r="K153" t="s">
        <v>19</v>
      </c>
      <c r="L153" t="s">
        <v>20</v>
      </c>
      <c r="M153" s="2">
        <v>842776102461</v>
      </c>
      <c r="N153">
        <v>1</v>
      </c>
      <c r="O153">
        <f>COUNTIFS($A$2:$A$1206,"="&amp;A153,$C$2:$C$1206,"="&amp;C153,$M$2:$M$1206,"="&amp;M153)</f>
        <v>5</v>
      </c>
      <c r="P153">
        <f>COUNTIFS($B$2:$B$1206,"="&amp;B153,$M$2:$M$1206,"="&amp;M153)</f>
        <v>1</v>
      </c>
      <c r="Q153">
        <f>SUMIFS($N$2:$N$1206,$B$2:$B$1206,"="&amp;B153,$M$2:$M$1206,"="&amp;M153)</f>
        <v>1</v>
      </c>
      <c r="R153">
        <f>VLOOKUP(A153&amp;C153&amp;M153,販売数計!$A$2:$E$174,5,FALSE)</f>
        <v>5</v>
      </c>
      <c r="S153">
        <f t="shared" si="2"/>
        <v>0</v>
      </c>
    </row>
    <row r="154" spans="1:19" x14ac:dyDescent="0.2">
      <c r="A154" s="1">
        <v>43294</v>
      </c>
      <c r="B154">
        <v>43842424</v>
      </c>
      <c r="C154">
        <v>94</v>
      </c>
      <c r="D154" t="s">
        <v>14</v>
      </c>
      <c r="E154">
        <v>21</v>
      </c>
      <c r="F154" t="s">
        <v>15</v>
      </c>
      <c r="G154">
        <v>181010</v>
      </c>
      <c r="H154" t="s">
        <v>16</v>
      </c>
      <c r="I154" t="s">
        <v>17</v>
      </c>
      <c r="J154" t="s">
        <v>18</v>
      </c>
      <c r="K154" t="s">
        <v>19</v>
      </c>
      <c r="L154" t="s">
        <v>20</v>
      </c>
      <c r="M154" s="2">
        <v>842776102461</v>
      </c>
      <c r="N154">
        <v>1</v>
      </c>
      <c r="O154">
        <f>COUNTIFS($A$2:$A$1206,"="&amp;A154,$C$2:$C$1206,"="&amp;C154,$M$2:$M$1206,"="&amp;M154)</f>
        <v>5</v>
      </c>
      <c r="P154">
        <f>COUNTIFS($B$2:$B$1206,"="&amp;B154,$M$2:$M$1206,"="&amp;M154)</f>
        <v>1</v>
      </c>
      <c r="Q154">
        <f>SUMIFS($N$2:$N$1206,$B$2:$B$1206,"="&amp;B154,$M$2:$M$1206,"="&amp;M154)</f>
        <v>1</v>
      </c>
      <c r="R154">
        <f>VLOOKUP(A154&amp;C154&amp;M154,販売数計!$A$2:$E$174,5,FALSE)</f>
        <v>5</v>
      </c>
      <c r="S154">
        <f t="shared" si="2"/>
        <v>0</v>
      </c>
    </row>
    <row r="155" spans="1:19" x14ac:dyDescent="0.2">
      <c r="A155" s="1">
        <v>43294</v>
      </c>
      <c r="B155">
        <v>43844290</v>
      </c>
      <c r="C155">
        <v>94</v>
      </c>
      <c r="D155" t="s">
        <v>14</v>
      </c>
      <c r="E155">
        <v>21</v>
      </c>
      <c r="F155" t="s">
        <v>15</v>
      </c>
      <c r="G155">
        <v>181010</v>
      </c>
      <c r="H155" t="s">
        <v>16</v>
      </c>
      <c r="I155" t="s">
        <v>17</v>
      </c>
      <c r="J155" t="s">
        <v>18</v>
      </c>
      <c r="K155" t="s">
        <v>19</v>
      </c>
      <c r="L155" t="s">
        <v>20</v>
      </c>
      <c r="M155" s="2">
        <v>842776102461</v>
      </c>
      <c r="N155">
        <v>1</v>
      </c>
      <c r="O155">
        <f>COUNTIFS($A$2:$A$1206,"="&amp;A155,$C$2:$C$1206,"="&amp;C155,$M$2:$M$1206,"="&amp;M155)</f>
        <v>5</v>
      </c>
      <c r="P155">
        <f>COUNTIFS($B$2:$B$1206,"="&amp;B155,$M$2:$M$1206,"="&amp;M155)</f>
        <v>1</v>
      </c>
      <c r="Q155">
        <f>SUMIFS($N$2:$N$1206,$B$2:$B$1206,"="&amp;B155,$M$2:$M$1206,"="&amp;M155)</f>
        <v>1</v>
      </c>
      <c r="R155">
        <f>VLOOKUP(A155&amp;C155&amp;M155,販売数計!$A$2:$E$174,5,FALSE)</f>
        <v>5</v>
      </c>
      <c r="S155">
        <f t="shared" si="2"/>
        <v>0</v>
      </c>
    </row>
    <row r="156" spans="1:19" x14ac:dyDescent="0.2">
      <c r="A156" s="1">
        <v>43294</v>
      </c>
      <c r="B156">
        <v>43844290</v>
      </c>
      <c r="C156">
        <v>94</v>
      </c>
      <c r="D156" t="s">
        <v>14</v>
      </c>
      <c r="E156">
        <v>32</v>
      </c>
      <c r="F156" t="s">
        <v>21</v>
      </c>
      <c r="G156">
        <v>253230</v>
      </c>
      <c r="H156" t="s">
        <v>22</v>
      </c>
      <c r="I156" t="s">
        <v>23</v>
      </c>
      <c r="J156" t="s">
        <v>24</v>
      </c>
      <c r="L156" t="s">
        <v>25</v>
      </c>
      <c r="M156" s="2">
        <v>4550084118970</v>
      </c>
      <c r="N156">
        <v>1</v>
      </c>
      <c r="O156">
        <f>COUNTIFS($A$2:$A$1206,"="&amp;A156,$C$2:$C$1206,"="&amp;C156,$M$2:$M$1206,"="&amp;M156)</f>
        <v>1</v>
      </c>
      <c r="P156">
        <f>COUNTIFS($B$2:$B$1206,"="&amp;B156,$M$2:$M$1206,"="&amp;M156)</f>
        <v>1</v>
      </c>
      <c r="Q156">
        <f>SUMIFS($N$2:$N$1206,$B$2:$B$1206,"="&amp;B156,$M$2:$M$1206,"="&amp;M156)</f>
        <v>1</v>
      </c>
      <c r="R156">
        <f>VLOOKUP(A156&amp;C156&amp;M156,販売数計!$A$2:$E$174,5,FALSE)</f>
        <v>1</v>
      </c>
      <c r="S156">
        <f t="shared" si="2"/>
        <v>0</v>
      </c>
    </row>
    <row r="157" spans="1:19" x14ac:dyDescent="0.2">
      <c r="A157" s="1">
        <v>43294</v>
      </c>
      <c r="B157">
        <v>43847059</v>
      </c>
      <c r="C157">
        <v>94</v>
      </c>
      <c r="D157" t="s">
        <v>14</v>
      </c>
      <c r="E157">
        <v>12</v>
      </c>
      <c r="F157" t="s">
        <v>27</v>
      </c>
      <c r="G157">
        <v>77120</v>
      </c>
      <c r="H157" t="s">
        <v>28</v>
      </c>
      <c r="I157" t="s">
        <v>29</v>
      </c>
      <c r="J157" t="s">
        <v>30</v>
      </c>
      <c r="L157" t="s">
        <v>31</v>
      </c>
      <c r="M157" s="2">
        <v>4549980046388</v>
      </c>
      <c r="N157">
        <v>1</v>
      </c>
      <c r="O157">
        <f>COUNTIFS($A$2:$A$1206,"="&amp;A157,$C$2:$C$1206,"="&amp;C157,$M$2:$M$1206,"="&amp;M157)</f>
        <v>1</v>
      </c>
      <c r="P157">
        <f>COUNTIFS($B$2:$B$1206,"="&amp;B157,$M$2:$M$1206,"="&amp;M157)</f>
        <v>1</v>
      </c>
      <c r="Q157">
        <f>SUMIFS($N$2:$N$1206,$B$2:$B$1206,"="&amp;B157,$M$2:$M$1206,"="&amp;M157)</f>
        <v>1</v>
      </c>
      <c r="R157">
        <f>VLOOKUP(A157&amp;C157&amp;M157,販売数計!$A$2:$E$174,5,FALSE)</f>
        <v>1</v>
      </c>
      <c r="S157">
        <f t="shared" si="2"/>
        <v>0</v>
      </c>
    </row>
    <row r="158" spans="1:19" x14ac:dyDescent="0.2">
      <c r="A158" s="1">
        <v>43294</v>
      </c>
      <c r="B158">
        <v>43847845</v>
      </c>
      <c r="C158">
        <v>94</v>
      </c>
      <c r="D158" t="s">
        <v>14</v>
      </c>
      <c r="E158">
        <v>21</v>
      </c>
      <c r="F158" t="s">
        <v>15</v>
      </c>
      <c r="G158">
        <v>181010</v>
      </c>
      <c r="H158" t="s">
        <v>16</v>
      </c>
      <c r="I158" t="s">
        <v>17</v>
      </c>
      <c r="J158" t="s">
        <v>18</v>
      </c>
      <c r="K158" t="s">
        <v>19</v>
      </c>
      <c r="L158" t="s">
        <v>20</v>
      </c>
      <c r="M158" s="2">
        <v>842776102461</v>
      </c>
      <c r="N158">
        <v>1</v>
      </c>
      <c r="O158">
        <f>COUNTIFS($A$2:$A$1206,"="&amp;A158,$C$2:$C$1206,"="&amp;C158,$M$2:$M$1206,"="&amp;M158)</f>
        <v>5</v>
      </c>
      <c r="P158">
        <f>COUNTIFS($B$2:$B$1206,"="&amp;B158,$M$2:$M$1206,"="&amp;M158)</f>
        <v>1</v>
      </c>
      <c r="Q158">
        <f>SUMIFS($N$2:$N$1206,$B$2:$B$1206,"="&amp;B158,$M$2:$M$1206,"="&amp;M158)</f>
        <v>1</v>
      </c>
      <c r="R158">
        <f>VLOOKUP(A158&amp;C158&amp;M158,販売数計!$A$2:$E$174,5,FALSE)</f>
        <v>5</v>
      </c>
      <c r="S158">
        <f t="shared" si="2"/>
        <v>0</v>
      </c>
    </row>
    <row r="159" spans="1:19" x14ac:dyDescent="0.2">
      <c r="A159" s="1">
        <v>43294</v>
      </c>
      <c r="B159">
        <v>43848229</v>
      </c>
      <c r="C159">
        <v>94</v>
      </c>
      <c r="D159" t="s">
        <v>14</v>
      </c>
      <c r="E159">
        <v>21</v>
      </c>
      <c r="F159" t="s">
        <v>15</v>
      </c>
      <c r="G159">
        <v>181010</v>
      </c>
      <c r="H159" t="s">
        <v>16</v>
      </c>
      <c r="I159" t="s">
        <v>17</v>
      </c>
      <c r="J159" t="s">
        <v>18</v>
      </c>
      <c r="K159" t="s">
        <v>19</v>
      </c>
      <c r="L159" t="s">
        <v>20</v>
      </c>
      <c r="M159" s="2">
        <v>842776102461</v>
      </c>
      <c r="N159">
        <v>1</v>
      </c>
      <c r="O159">
        <f>COUNTIFS($A$2:$A$1206,"="&amp;A159,$C$2:$C$1206,"="&amp;C159,$M$2:$M$1206,"="&amp;M159)</f>
        <v>5</v>
      </c>
      <c r="P159">
        <f>COUNTIFS($B$2:$B$1206,"="&amp;B159,$M$2:$M$1206,"="&amp;M159)</f>
        <v>1</v>
      </c>
      <c r="Q159">
        <f>SUMIFS($N$2:$N$1206,$B$2:$B$1206,"="&amp;B159,$M$2:$M$1206,"="&amp;M159)</f>
        <v>1</v>
      </c>
      <c r="R159">
        <f>VLOOKUP(A159&amp;C159&amp;M159,販売数計!$A$2:$E$174,5,FALSE)</f>
        <v>5</v>
      </c>
      <c r="S159">
        <f t="shared" si="2"/>
        <v>0</v>
      </c>
    </row>
    <row r="160" spans="1:19" x14ac:dyDescent="0.2">
      <c r="A160" s="1">
        <v>43294</v>
      </c>
      <c r="B160">
        <v>43841873</v>
      </c>
      <c r="C160">
        <v>842</v>
      </c>
      <c r="D160" t="s">
        <v>26</v>
      </c>
      <c r="E160">
        <v>21</v>
      </c>
      <c r="F160" t="s">
        <v>15</v>
      </c>
      <c r="G160">
        <v>181010</v>
      </c>
      <c r="H160" t="s">
        <v>16</v>
      </c>
      <c r="I160" t="s">
        <v>17</v>
      </c>
      <c r="J160" t="s">
        <v>18</v>
      </c>
      <c r="K160" t="s">
        <v>19</v>
      </c>
      <c r="L160" t="s">
        <v>20</v>
      </c>
      <c r="M160" s="2">
        <v>842776102461</v>
      </c>
      <c r="N160">
        <v>1</v>
      </c>
      <c r="O160">
        <f>COUNTIFS($A$2:$A$1206,"="&amp;A160,$C$2:$C$1206,"="&amp;C160,$M$2:$M$1206,"="&amp;M160)</f>
        <v>3</v>
      </c>
      <c r="P160">
        <f>COUNTIFS($B$2:$B$1206,"="&amp;B160,$M$2:$M$1206,"="&amp;M160)</f>
        <v>1</v>
      </c>
      <c r="Q160">
        <f>SUMIFS($N$2:$N$1206,$B$2:$B$1206,"="&amp;B160,$M$2:$M$1206,"="&amp;M160)</f>
        <v>1</v>
      </c>
      <c r="R160">
        <f>VLOOKUP(A160&amp;C160&amp;M160,販売数計!$A$2:$E$174,5,FALSE)</f>
        <v>3</v>
      </c>
      <c r="S160">
        <f t="shared" si="2"/>
        <v>0</v>
      </c>
    </row>
    <row r="161" spans="1:19" x14ac:dyDescent="0.2">
      <c r="A161" s="1">
        <v>43294</v>
      </c>
      <c r="B161">
        <v>43841995</v>
      </c>
      <c r="C161">
        <v>842</v>
      </c>
      <c r="D161" t="s">
        <v>26</v>
      </c>
      <c r="E161">
        <v>44</v>
      </c>
      <c r="F161" t="s">
        <v>37</v>
      </c>
      <c r="G161">
        <v>393015</v>
      </c>
      <c r="H161" t="s">
        <v>38</v>
      </c>
      <c r="I161" t="s">
        <v>39</v>
      </c>
      <c r="J161" t="s">
        <v>40</v>
      </c>
      <c r="K161" t="s">
        <v>41</v>
      </c>
      <c r="L161" t="s">
        <v>42</v>
      </c>
      <c r="M161" s="2">
        <v>4514953727427</v>
      </c>
      <c r="N161">
        <v>1</v>
      </c>
      <c r="O161">
        <f>COUNTIFS($A$2:$A$1206,"="&amp;A161,$C$2:$C$1206,"="&amp;C161,$M$2:$M$1206,"="&amp;M161)</f>
        <v>1</v>
      </c>
      <c r="P161">
        <f>COUNTIFS($B$2:$B$1206,"="&amp;B161,$M$2:$M$1206,"="&amp;M161)</f>
        <v>1</v>
      </c>
      <c r="Q161">
        <f>SUMIFS($N$2:$N$1206,$B$2:$B$1206,"="&amp;B161,$M$2:$M$1206,"="&amp;M161)</f>
        <v>1</v>
      </c>
      <c r="R161">
        <f>VLOOKUP(A161&amp;C161&amp;M161,販売数計!$A$2:$E$174,5,FALSE)</f>
        <v>1</v>
      </c>
      <c r="S161">
        <f t="shared" si="2"/>
        <v>0</v>
      </c>
    </row>
    <row r="162" spans="1:19" x14ac:dyDescent="0.2">
      <c r="A162" s="1">
        <v>43294</v>
      </c>
      <c r="B162">
        <v>43842031</v>
      </c>
      <c r="C162">
        <v>842</v>
      </c>
      <c r="D162" t="s">
        <v>26</v>
      </c>
      <c r="E162">
        <v>21</v>
      </c>
      <c r="F162" t="s">
        <v>15</v>
      </c>
      <c r="G162">
        <v>181010</v>
      </c>
      <c r="H162" t="s">
        <v>16</v>
      </c>
      <c r="I162" t="s">
        <v>17</v>
      </c>
      <c r="J162" t="s">
        <v>18</v>
      </c>
      <c r="K162" t="s">
        <v>19</v>
      </c>
      <c r="L162" t="s">
        <v>20</v>
      </c>
      <c r="M162" s="2">
        <v>842776102461</v>
      </c>
      <c r="N162">
        <v>1</v>
      </c>
      <c r="O162">
        <f>COUNTIFS($A$2:$A$1206,"="&amp;A162,$C$2:$C$1206,"="&amp;C162,$M$2:$M$1206,"="&amp;M162)</f>
        <v>3</v>
      </c>
      <c r="P162">
        <f>COUNTIFS($B$2:$B$1206,"="&amp;B162,$M$2:$M$1206,"="&amp;M162)</f>
        <v>1</v>
      </c>
      <c r="Q162">
        <f>SUMIFS($N$2:$N$1206,$B$2:$B$1206,"="&amp;B162,$M$2:$M$1206,"="&amp;M162)</f>
        <v>1</v>
      </c>
      <c r="R162">
        <f>VLOOKUP(A162&amp;C162&amp;M162,販売数計!$A$2:$E$174,5,FALSE)</f>
        <v>3</v>
      </c>
      <c r="S162">
        <f t="shared" si="2"/>
        <v>0</v>
      </c>
    </row>
    <row r="163" spans="1:19" x14ac:dyDescent="0.2">
      <c r="A163" s="1">
        <v>43294</v>
      </c>
      <c r="B163">
        <v>43847938</v>
      </c>
      <c r="C163">
        <v>842</v>
      </c>
      <c r="D163" t="s">
        <v>26</v>
      </c>
      <c r="E163">
        <v>32</v>
      </c>
      <c r="F163" t="s">
        <v>21</v>
      </c>
      <c r="G163">
        <v>253230</v>
      </c>
      <c r="H163" t="s">
        <v>22</v>
      </c>
      <c r="I163" t="s">
        <v>23</v>
      </c>
      <c r="J163" t="s">
        <v>24</v>
      </c>
      <c r="L163" t="s">
        <v>25</v>
      </c>
      <c r="M163" s="2">
        <v>4550084118970</v>
      </c>
      <c r="N163">
        <v>1</v>
      </c>
      <c r="O163">
        <f>COUNTIFS($A$2:$A$1206,"="&amp;A163,$C$2:$C$1206,"="&amp;C163,$M$2:$M$1206,"="&amp;M163)</f>
        <v>3</v>
      </c>
      <c r="P163">
        <f>COUNTIFS($B$2:$B$1206,"="&amp;B163,$M$2:$M$1206,"="&amp;M163)</f>
        <v>1</v>
      </c>
      <c r="Q163">
        <f>SUMIFS($N$2:$N$1206,$B$2:$B$1206,"="&amp;B163,$M$2:$M$1206,"="&amp;M163)</f>
        <v>1</v>
      </c>
      <c r="R163">
        <f>VLOOKUP(A163&amp;C163&amp;M163,販売数計!$A$2:$E$174,5,FALSE)</f>
        <v>1</v>
      </c>
      <c r="S163">
        <f t="shared" si="2"/>
        <v>0</v>
      </c>
    </row>
    <row r="164" spans="1:19" x14ac:dyDescent="0.2">
      <c r="A164" s="1">
        <v>43294</v>
      </c>
      <c r="B164">
        <v>43847958</v>
      </c>
      <c r="C164">
        <v>842</v>
      </c>
      <c r="D164" t="s">
        <v>26</v>
      </c>
      <c r="E164">
        <v>21</v>
      </c>
      <c r="F164" t="s">
        <v>15</v>
      </c>
      <c r="G164">
        <v>181010</v>
      </c>
      <c r="H164" t="s">
        <v>16</v>
      </c>
      <c r="I164" t="s">
        <v>17</v>
      </c>
      <c r="J164" t="s">
        <v>18</v>
      </c>
      <c r="K164" t="s">
        <v>19</v>
      </c>
      <c r="L164" t="s">
        <v>20</v>
      </c>
      <c r="M164" s="2">
        <v>842776102461</v>
      </c>
      <c r="N164">
        <v>1</v>
      </c>
      <c r="O164">
        <f>COUNTIFS($A$2:$A$1206,"="&amp;A164,$C$2:$C$1206,"="&amp;C164,$M$2:$M$1206,"="&amp;M164)</f>
        <v>3</v>
      </c>
      <c r="P164">
        <f>COUNTIFS($B$2:$B$1206,"="&amp;B164,$M$2:$M$1206,"="&amp;M164)</f>
        <v>1</v>
      </c>
      <c r="Q164">
        <f>SUMIFS($N$2:$N$1206,$B$2:$B$1206,"="&amp;B164,$M$2:$M$1206,"="&amp;M164)</f>
        <v>1</v>
      </c>
      <c r="R164">
        <f>VLOOKUP(A164&amp;C164&amp;M164,販売数計!$A$2:$E$174,5,FALSE)</f>
        <v>3</v>
      </c>
      <c r="S164">
        <f t="shared" si="2"/>
        <v>0</v>
      </c>
    </row>
    <row r="165" spans="1:19" x14ac:dyDescent="0.2">
      <c r="A165" s="1">
        <v>43294</v>
      </c>
      <c r="B165">
        <v>43848874</v>
      </c>
      <c r="C165">
        <v>842</v>
      </c>
      <c r="D165" t="s">
        <v>26</v>
      </c>
      <c r="E165">
        <v>32</v>
      </c>
      <c r="F165" t="s">
        <v>21</v>
      </c>
      <c r="G165">
        <v>253230</v>
      </c>
      <c r="H165" t="s">
        <v>22</v>
      </c>
      <c r="I165" t="s">
        <v>23</v>
      </c>
      <c r="J165" t="s">
        <v>24</v>
      </c>
      <c r="L165" t="s">
        <v>25</v>
      </c>
      <c r="M165" s="2">
        <v>4550084118970</v>
      </c>
      <c r="N165">
        <v>-1</v>
      </c>
      <c r="O165">
        <f>COUNTIFS($A$2:$A$1206,"="&amp;A165,$C$2:$C$1206,"="&amp;C165,$M$2:$M$1206,"="&amp;M165)</f>
        <v>3</v>
      </c>
      <c r="P165">
        <f>COUNTIFS($B$2:$B$1206,"="&amp;B165,$M$2:$M$1206,"="&amp;M165)</f>
        <v>2</v>
      </c>
      <c r="Q165">
        <f>SUMIFS($N$2:$N$1206,$B$2:$B$1206,"="&amp;B165,$M$2:$M$1206,"="&amp;M165)</f>
        <v>0</v>
      </c>
      <c r="R165">
        <f>VLOOKUP(A165&amp;C165&amp;M165,販売数計!$A$2:$E$174,5,FALSE)</f>
        <v>1</v>
      </c>
      <c r="S165">
        <f t="shared" si="2"/>
        <v>1</v>
      </c>
    </row>
    <row r="166" spans="1:19" x14ac:dyDescent="0.2">
      <c r="A166" s="1">
        <v>43294</v>
      </c>
      <c r="B166">
        <v>43848874</v>
      </c>
      <c r="C166">
        <v>842</v>
      </c>
      <c r="D166" t="s">
        <v>26</v>
      </c>
      <c r="E166">
        <v>32</v>
      </c>
      <c r="F166" t="s">
        <v>21</v>
      </c>
      <c r="G166">
        <v>253230</v>
      </c>
      <c r="H166" t="s">
        <v>22</v>
      </c>
      <c r="I166" t="s">
        <v>23</v>
      </c>
      <c r="J166" t="s">
        <v>24</v>
      </c>
      <c r="L166" t="s">
        <v>25</v>
      </c>
      <c r="M166" s="2">
        <v>4550084118970</v>
      </c>
      <c r="N166">
        <v>1</v>
      </c>
      <c r="O166">
        <f>COUNTIFS($A$2:$A$1206,"="&amp;A166,$C$2:$C$1206,"="&amp;C166,$M$2:$M$1206,"="&amp;M166)</f>
        <v>3</v>
      </c>
      <c r="P166">
        <f>COUNTIFS($B$2:$B$1206,"="&amp;B166,$M$2:$M$1206,"="&amp;M166)</f>
        <v>2</v>
      </c>
      <c r="Q166">
        <f>SUMIFS($N$2:$N$1206,$B$2:$B$1206,"="&amp;B166,$M$2:$M$1206,"="&amp;M166)</f>
        <v>0</v>
      </c>
      <c r="R166">
        <f>VLOOKUP(A166&amp;C166&amp;M166,販売数計!$A$2:$E$174,5,FALSE)</f>
        <v>1</v>
      </c>
      <c r="S166">
        <f t="shared" si="2"/>
        <v>1</v>
      </c>
    </row>
    <row r="167" spans="1:19" x14ac:dyDescent="0.2">
      <c r="A167" s="1">
        <v>43295</v>
      </c>
      <c r="B167">
        <v>43850051</v>
      </c>
      <c r="C167">
        <v>94</v>
      </c>
      <c r="D167" t="s">
        <v>14</v>
      </c>
      <c r="E167">
        <v>21</v>
      </c>
      <c r="F167" t="s">
        <v>15</v>
      </c>
      <c r="G167">
        <v>181010</v>
      </c>
      <c r="H167" t="s">
        <v>16</v>
      </c>
      <c r="I167" t="s">
        <v>17</v>
      </c>
      <c r="J167" t="s">
        <v>18</v>
      </c>
      <c r="K167" t="s">
        <v>19</v>
      </c>
      <c r="L167" t="s">
        <v>20</v>
      </c>
      <c r="M167" s="2">
        <v>842776102461</v>
      </c>
      <c r="N167">
        <v>1</v>
      </c>
      <c r="O167">
        <f>COUNTIFS($A$2:$A$1206,"="&amp;A167,$C$2:$C$1206,"="&amp;C167,$M$2:$M$1206,"="&amp;M167)</f>
        <v>55</v>
      </c>
      <c r="P167">
        <f>COUNTIFS($B$2:$B$1206,"="&amp;B167,$M$2:$M$1206,"="&amp;M167)</f>
        <v>1</v>
      </c>
      <c r="Q167">
        <f>SUMIFS($N$2:$N$1206,$B$2:$B$1206,"="&amp;B167,$M$2:$M$1206,"="&amp;M167)</f>
        <v>1</v>
      </c>
      <c r="R167">
        <f>VLOOKUP(A167&amp;C167&amp;M167,販売数計!$A$2:$E$174,5,FALSE)</f>
        <v>56</v>
      </c>
      <c r="S167">
        <f t="shared" si="2"/>
        <v>0</v>
      </c>
    </row>
    <row r="168" spans="1:19" x14ac:dyDescent="0.2">
      <c r="A168" s="1">
        <v>43295</v>
      </c>
      <c r="B168">
        <v>43850630</v>
      </c>
      <c r="C168">
        <v>94</v>
      </c>
      <c r="D168" t="s">
        <v>14</v>
      </c>
      <c r="E168">
        <v>21</v>
      </c>
      <c r="F168" t="s">
        <v>15</v>
      </c>
      <c r="G168">
        <v>181010</v>
      </c>
      <c r="H168" t="s">
        <v>16</v>
      </c>
      <c r="I168" t="s">
        <v>17</v>
      </c>
      <c r="J168" t="s">
        <v>18</v>
      </c>
      <c r="K168" t="s">
        <v>19</v>
      </c>
      <c r="L168" t="s">
        <v>20</v>
      </c>
      <c r="M168" s="2">
        <v>842776102461</v>
      </c>
      <c r="N168">
        <v>1</v>
      </c>
      <c r="O168">
        <f>COUNTIFS($A$2:$A$1206,"="&amp;A168,$C$2:$C$1206,"="&amp;C168,$M$2:$M$1206,"="&amp;M168)</f>
        <v>55</v>
      </c>
      <c r="P168">
        <f>COUNTIFS($B$2:$B$1206,"="&amp;B168,$M$2:$M$1206,"="&amp;M168)</f>
        <v>1</v>
      </c>
      <c r="Q168">
        <f>SUMIFS($N$2:$N$1206,$B$2:$B$1206,"="&amp;B168,$M$2:$M$1206,"="&amp;M168)</f>
        <v>1</v>
      </c>
      <c r="R168">
        <f>VLOOKUP(A168&amp;C168&amp;M168,販売数計!$A$2:$E$174,5,FALSE)</f>
        <v>56</v>
      </c>
      <c r="S168">
        <f t="shared" si="2"/>
        <v>0</v>
      </c>
    </row>
    <row r="169" spans="1:19" x14ac:dyDescent="0.2">
      <c r="A169" s="1">
        <v>43295</v>
      </c>
      <c r="B169">
        <v>43850742</v>
      </c>
      <c r="C169">
        <v>94</v>
      </c>
      <c r="D169" t="s">
        <v>14</v>
      </c>
      <c r="E169">
        <v>21</v>
      </c>
      <c r="F169" t="s">
        <v>15</v>
      </c>
      <c r="G169">
        <v>181010</v>
      </c>
      <c r="H169" t="s">
        <v>16</v>
      </c>
      <c r="I169" t="s">
        <v>17</v>
      </c>
      <c r="J169" t="s">
        <v>18</v>
      </c>
      <c r="K169" t="s">
        <v>19</v>
      </c>
      <c r="L169" t="s">
        <v>20</v>
      </c>
      <c r="M169" s="2">
        <v>842776102461</v>
      </c>
      <c r="N169">
        <v>1</v>
      </c>
      <c r="O169">
        <f>COUNTIFS($A$2:$A$1206,"="&amp;A169,$C$2:$C$1206,"="&amp;C169,$M$2:$M$1206,"="&amp;M169)</f>
        <v>55</v>
      </c>
      <c r="P169">
        <f>COUNTIFS($B$2:$B$1206,"="&amp;B169,$M$2:$M$1206,"="&amp;M169)</f>
        <v>1</v>
      </c>
      <c r="Q169">
        <f>SUMIFS($N$2:$N$1206,$B$2:$B$1206,"="&amp;B169,$M$2:$M$1206,"="&amp;M169)</f>
        <v>1</v>
      </c>
      <c r="R169">
        <f>VLOOKUP(A169&amp;C169&amp;M169,販売数計!$A$2:$E$174,5,FALSE)</f>
        <v>56</v>
      </c>
      <c r="S169">
        <f t="shared" si="2"/>
        <v>0</v>
      </c>
    </row>
    <row r="170" spans="1:19" x14ac:dyDescent="0.2">
      <c r="A170" s="1">
        <v>43295</v>
      </c>
      <c r="B170">
        <v>43851384</v>
      </c>
      <c r="C170">
        <v>94</v>
      </c>
      <c r="D170" t="s">
        <v>14</v>
      </c>
      <c r="E170">
        <v>21</v>
      </c>
      <c r="F170" t="s">
        <v>15</v>
      </c>
      <c r="G170">
        <v>181010</v>
      </c>
      <c r="H170" t="s">
        <v>16</v>
      </c>
      <c r="I170" t="s">
        <v>17</v>
      </c>
      <c r="J170" t="s">
        <v>18</v>
      </c>
      <c r="K170" t="s">
        <v>19</v>
      </c>
      <c r="L170" t="s">
        <v>20</v>
      </c>
      <c r="M170" s="2">
        <v>842776102461</v>
      </c>
      <c r="N170">
        <v>1</v>
      </c>
      <c r="O170">
        <f>COUNTIFS($A$2:$A$1206,"="&amp;A170,$C$2:$C$1206,"="&amp;C170,$M$2:$M$1206,"="&amp;M170)</f>
        <v>55</v>
      </c>
      <c r="P170">
        <f>COUNTIFS($B$2:$B$1206,"="&amp;B170,$M$2:$M$1206,"="&amp;M170)</f>
        <v>1</v>
      </c>
      <c r="Q170">
        <f>SUMIFS($N$2:$N$1206,$B$2:$B$1206,"="&amp;B170,$M$2:$M$1206,"="&amp;M170)</f>
        <v>1</v>
      </c>
      <c r="R170">
        <f>VLOOKUP(A170&amp;C170&amp;M170,販売数計!$A$2:$E$174,5,FALSE)</f>
        <v>56</v>
      </c>
      <c r="S170">
        <f t="shared" si="2"/>
        <v>0</v>
      </c>
    </row>
    <row r="171" spans="1:19" x14ac:dyDescent="0.2">
      <c r="A171" s="1">
        <v>43295</v>
      </c>
      <c r="B171">
        <v>43851508</v>
      </c>
      <c r="C171">
        <v>94</v>
      </c>
      <c r="D171" t="s">
        <v>14</v>
      </c>
      <c r="E171">
        <v>21</v>
      </c>
      <c r="F171" t="s">
        <v>15</v>
      </c>
      <c r="G171">
        <v>181010</v>
      </c>
      <c r="H171" t="s">
        <v>16</v>
      </c>
      <c r="I171" t="s">
        <v>17</v>
      </c>
      <c r="J171" t="s">
        <v>18</v>
      </c>
      <c r="K171" t="s">
        <v>19</v>
      </c>
      <c r="L171" t="s">
        <v>20</v>
      </c>
      <c r="M171" s="2">
        <v>842776102461</v>
      </c>
      <c r="N171">
        <v>1</v>
      </c>
      <c r="O171">
        <f>COUNTIFS($A$2:$A$1206,"="&amp;A171,$C$2:$C$1206,"="&amp;C171,$M$2:$M$1206,"="&amp;M171)</f>
        <v>55</v>
      </c>
      <c r="P171">
        <f>COUNTIFS($B$2:$B$1206,"="&amp;B171,$M$2:$M$1206,"="&amp;M171)</f>
        <v>1</v>
      </c>
      <c r="Q171">
        <f>SUMIFS($N$2:$N$1206,$B$2:$B$1206,"="&amp;B171,$M$2:$M$1206,"="&amp;M171)</f>
        <v>1</v>
      </c>
      <c r="R171">
        <f>VLOOKUP(A171&amp;C171&amp;M171,販売数計!$A$2:$E$174,5,FALSE)</f>
        <v>56</v>
      </c>
      <c r="S171">
        <f t="shared" si="2"/>
        <v>0</v>
      </c>
    </row>
    <row r="172" spans="1:19" x14ac:dyDescent="0.2">
      <c r="A172" s="1">
        <v>43295</v>
      </c>
      <c r="B172">
        <v>43851707</v>
      </c>
      <c r="C172">
        <v>94</v>
      </c>
      <c r="D172" t="s">
        <v>14</v>
      </c>
      <c r="E172">
        <v>21</v>
      </c>
      <c r="F172" t="s">
        <v>15</v>
      </c>
      <c r="G172">
        <v>181010</v>
      </c>
      <c r="H172" t="s">
        <v>16</v>
      </c>
      <c r="I172" t="s">
        <v>17</v>
      </c>
      <c r="J172" t="s">
        <v>18</v>
      </c>
      <c r="K172" t="s">
        <v>19</v>
      </c>
      <c r="L172" t="s">
        <v>20</v>
      </c>
      <c r="M172" s="2">
        <v>842776102461</v>
      </c>
      <c r="N172">
        <v>1</v>
      </c>
      <c r="O172">
        <f>COUNTIFS($A$2:$A$1206,"="&amp;A172,$C$2:$C$1206,"="&amp;C172,$M$2:$M$1206,"="&amp;M172)</f>
        <v>55</v>
      </c>
      <c r="P172">
        <f>COUNTIFS($B$2:$B$1206,"="&amp;B172,$M$2:$M$1206,"="&amp;M172)</f>
        <v>1</v>
      </c>
      <c r="Q172">
        <f>SUMIFS($N$2:$N$1206,$B$2:$B$1206,"="&amp;B172,$M$2:$M$1206,"="&amp;M172)</f>
        <v>1</v>
      </c>
      <c r="R172">
        <f>VLOOKUP(A172&amp;C172&amp;M172,販売数計!$A$2:$E$174,5,FALSE)</f>
        <v>56</v>
      </c>
      <c r="S172">
        <f t="shared" si="2"/>
        <v>0</v>
      </c>
    </row>
    <row r="173" spans="1:19" x14ac:dyDescent="0.2">
      <c r="A173" s="1">
        <v>43295</v>
      </c>
      <c r="B173">
        <v>43851861</v>
      </c>
      <c r="C173">
        <v>94</v>
      </c>
      <c r="D173" t="s">
        <v>14</v>
      </c>
      <c r="E173">
        <v>21</v>
      </c>
      <c r="F173" t="s">
        <v>15</v>
      </c>
      <c r="G173">
        <v>181010</v>
      </c>
      <c r="H173" t="s">
        <v>16</v>
      </c>
      <c r="I173" t="s">
        <v>17</v>
      </c>
      <c r="J173" t="s">
        <v>18</v>
      </c>
      <c r="K173" t="s">
        <v>19</v>
      </c>
      <c r="L173" t="s">
        <v>20</v>
      </c>
      <c r="M173" s="2">
        <v>842776102461</v>
      </c>
      <c r="N173">
        <v>1</v>
      </c>
      <c r="O173">
        <f>COUNTIFS($A$2:$A$1206,"="&amp;A173,$C$2:$C$1206,"="&amp;C173,$M$2:$M$1206,"="&amp;M173)</f>
        <v>55</v>
      </c>
      <c r="P173">
        <f>COUNTIFS($B$2:$B$1206,"="&amp;B173,$M$2:$M$1206,"="&amp;M173)</f>
        <v>1</v>
      </c>
      <c r="Q173">
        <f>SUMIFS($N$2:$N$1206,$B$2:$B$1206,"="&amp;B173,$M$2:$M$1206,"="&amp;M173)</f>
        <v>1</v>
      </c>
      <c r="R173">
        <f>VLOOKUP(A173&amp;C173&amp;M173,販売数計!$A$2:$E$174,5,FALSE)</f>
        <v>56</v>
      </c>
      <c r="S173">
        <f t="shared" si="2"/>
        <v>0</v>
      </c>
    </row>
    <row r="174" spans="1:19" x14ac:dyDescent="0.2">
      <c r="A174" s="1">
        <v>43295</v>
      </c>
      <c r="B174">
        <v>43851951</v>
      </c>
      <c r="C174">
        <v>94</v>
      </c>
      <c r="D174" t="s">
        <v>14</v>
      </c>
      <c r="E174">
        <v>21</v>
      </c>
      <c r="F174" t="s">
        <v>15</v>
      </c>
      <c r="G174">
        <v>181010</v>
      </c>
      <c r="H174" t="s">
        <v>16</v>
      </c>
      <c r="I174" t="s">
        <v>17</v>
      </c>
      <c r="J174" t="s">
        <v>18</v>
      </c>
      <c r="K174" t="s">
        <v>19</v>
      </c>
      <c r="L174" t="s">
        <v>20</v>
      </c>
      <c r="M174" s="2">
        <v>842776102461</v>
      </c>
      <c r="N174">
        <v>1</v>
      </c>
      <c r="O174">
        <f>COUNTIFS($A$2:$A$1206,"="&amp;A174,$C$2:$C$1206,"="&amp;C174,$M$2:$M$1206,"="&amp;M174)</f>
        <v>55</v>
      </c>
      <c r="P174">
        <f>COUNTIFS($B$2:$B$1206,"="&amp;B174,$M$2:$M$1206,"="&amp;M174)</f>
        <v>1</v>
      </c>
      <c r="Q174">
        <f>SUMIFS($N$2:$N$1206,$B$2:$B$1206,"="&amp;B174,$M$2:$M$1206,"="&amp;M174)</f>
        <v>1</v>
      </c>
      <c r="R174">
        <f>VLOOKUP(A174&amp;C174&amp;M174,販売数計!$A$2:$E$174,5,FALSE)</f>
        <v>56</v>
      </c>
      <c r="S174">
        <f t="shared" si="2"/>
        <v>0</v>
      </c>
    </row>
    <row r="175" spans="1:19" x14ac:dyDescent="0.2">
      <c r="A175" s="1">
        <v>43295</v>
      </c>
      <c r="B175">
        <v>43852102</v>
      </c>
      <c r="C175">
        <v>94</v>
      </c>
      <c r="D175" t="s">
        <v>14</v>
      </c>
      <c r="E175">
        <v>21</v>
      </c>
      <c r="F175" t="s">
        <v>15</v>
      </c>
      <c r="G175">
        <v>181010</v>
      </c>
      <c r="H175" t="s">
        <v>16</v>
      </c>
      <c r="I175" t="s">
        <v>17</v>
      </c>
      <c r="J175" t="s">
        <v>18</v>
      </c>
      <c r="K175" t="s">
        <v>19</v>
      </c>
      <c r="L175" t="s">
        <v>20</v>
      </c>
      <c r="M175" s="2">
        <v>842776102461</v>
      </c>
      <c r="N175">
        <v>2</v>
      </c>
      <c r="O175">
        <f>COUNTIFS($A$2:$A$1206,"="&amp;A175,$C$2:$C$1206,"="&amp;C175,$M$2:$M$1206,"="&amp;M175)</f>
        <v>55</v>
      </c>
      <c r="P175">
        <f>COUNTIFS($B$2:$B$1206,"="&amp;B175,$M$2:$M$1206,"="&amp;M175)</f>
        <v>1</v>
      </c>
      <c r="Q175">
        <f>SUMIFS($N$2:$N$1206,$B$2:$B$1206,"="&amp;B175,$M$2:$M$1206,"="&amp;M175)</f>
        <v>2</v>
      </c>
      <c r="R175">
        <f>VLOOKUP(A175&amp;C175&amp;M175,販売数計!$A$2:$E$174,5,FALSE)</f>
        <v>56</v>
      </c>
      <c r="S175">
        <f t="shared" si="2"/>
        <v>0</v>
      </c>
    </row>
    <row r="176" spans="1:19" x14ac:dyDescent="0.2">
      <c r="A176" s="1">
        <v>43295</v>
      </c>
      <c r="B176">
        <v>43852141</v>
      </c>
      <c r="C176">
        <v>94</v>
      </c>
      <c r="D176" t="s">
        <v>14</v>
      </c>
      <c r="E176">
        <v>21</v>
      </c>
      <c r="F176" t="s">
        <v>15</v>
      </c>
      <c r="G176">
        <v>181010</v>
      </c>
      <c r="H176" t="s">
        <v>16</v>
      </c>
      <c r="I176" t="s">
        <v>17</v>
      </c>
      <c r="J176" t="s">
        <v>18</v>
      </c>
      <c r="K176" t="s">
        <v>19</v>
      </c>
      <c r="L176" t="s">
        <v>20</v>
      </c>
      <c r="M176" s="2">
        <v>842776102461</v>
      </c>
      <c r="N176">
        <v>1</v>
      </c>
      <c r="O176">
        <f>COUNTIFS($A$2:$A$1206,"="&amp;A176,$C$2:$C$1206,"="&amp;C176,$M$2:$M$1206,"="&amp;M176)</f>
        <v>55</v>
      </c>
      <c r="P176">
        <f>COUNTIFS($B$2:$B$1206,"="&amp;B176,$M$2:$M$1206,"="&amp;M176)</f>
        <v>1</v>
      </c>
      <c r="Q176">
        <f>SUMIFS($N$2:$N$1206,$B$2:$B$1206,"="&amp;B176,$M$2:$M$1206,"="&amp;M176)</f>
        <v>1</v>
      </c>
      <c r="R176">
        <f>VLOOKUP(A176&amp;C176&amp;M176,販売数計!$A$2:$E$174,5,FALSE)</f>
        <v>56</v>
      </c>
      <c r="S176">
        <f t="shared" si="2"/>
        <v>0</v>
      </c>
    </row>
    <row r="177" spans="1:19" x14ac:dyDescent="0.2">
      <c r="A177" s="1">
        <v>43295</v>
      </c>
      <c r="B177">
        <v>43852254</v>
      </c>
      <c r="C177">
        <v>94</v>
      </c>
      <c r="D177" t="s">
        <v>14</v>
      </c>
      <c r="E177">
        <v>21</v>
      </c>
      <c r="F177" t="s">
        <v>15</v>
      </c>
      <c r="G177">
        <v>181010</v>
      </c>
      <c r="H177" t="s">
        <v>16</v>
      </c>
      <c r="I177" t="s">
        <v>17</v>
      </c>
      <c r="J177" t="s">
        <v>18</v>
      </c>
      <c r="K177" t="s">
        <v>19</v>
      </c>
      <c r="L177" t="s">
        <v>20</v>
      </c>
      <c r="M177" s="2">
        <v>842776102461</v>
      </c>
      <c r="N177">
        <v>1</v>
      </c>
      <c r="O177">
        <f>COUNTIFS($A$2:$A$1206,"="&amp;A177,$C$2:$C$1206,"="&amp;C177,$M$2:$M$1206,"="&amp;M177)</f>
        <v>55</v>
      </c>
      <c r="P177">
        <f>COUNTIFS($B$2:$B$1206,"="&amp;B177,$M$2:$M$1206,"="&amp;M177)</f>
        <v>1</v>
      </c>
      <c r="Q177">
        <f>SUMIFS($N$2:$N$1206,$B$2:$B$1206,"="&amp;B177,$M$2:$M$1206,"="&amp;M177)</f>
        <v>1</v>
      </c>
      <c r="R177">
        <f>VLOOKUP(A177&amp;C177&amp;M177,販売数計!$A$2:$E$174,5,FALSE)</f>
        <v>56</v>
      </c>
      <c r="S177">
        <f t="shared" si="2"/>
        <v>0</v>
      </c>
    </row>
    <row r="178" spans="1:19" x14ac:dyDescent="0.2">
      <c r="A178" s="1">
        <v>43295</v>
      </c>
      <c r="B178">
        <v>43852304</v>
      </c>
      <c r="C178">
        <v>94</v>
      </c>
      <c r="D178" t="s">
        <v>14</v>
      </c>
      <c r="E178">
        <v>21</v>
      </c>
      <c r="F178" t="s">
        <v>15</v>
      </c>
      <c r="G178">
        <v>181010</v>
      </c>
      <c r="H178" t="s">
        <v>16</v>
      </c>
      <c r="I178" t="s">
        <v>17</v>
      </c>
      <c r="J178" t="s">
        <v>18</v>
      </c>
      <c r="K178" t="s">
        <v>19</v>
      </c>
      <c r="L178" t="s">
        <v>20</v>
      </c>
      <c r="M178" s="2">
        <v>842776102461</v>
      </c>
      <c r="N178">
        <v>1</v>
      </c>
      <c r="O178">
        <f>COUNTIFS($A$2:$A$1206,"="&amp;A178,$C$2:$C$1206,"="&amp;C178,$M$2:$M$1206,"="&amp;M178)</f>
        <v>55</v>
      </c>
      <c r="P178">
        <f>COUNTIFS($B$2:$B$1206,"="&amp;B178,$M$2:$M$1206,"="&amp;M178)</f>
        <v>1</v>
      </c>
      <c r="Q178">
        <f>SUMIFS($N$2:$N$1206,$B$2:$B$1206,"="&amp;B178,$M$2:$M$1206,"="&amp;M178)</f>
        <v>1</v>
      </c>
      <c r="R178">
        <f>VLOOKUP(A178&amp;C178&amp;M178,販売数計!$A$2:$E$174,5,FALSE)</f>
        <v>56</v>
      </c>
      <c r="S178">
        <f t="shared" si="2"/>
        <v>0</v>
      </c>
    </row>
    <row r="179" spans="1:19" x14ac:dyDescent="0.2">
      <c r="A179" s="1">
        <v>43295</v>
      </c>
      <c r="B179">
        <v>43852377</v>
      </c>
      <c r="C179">
        <v>94</v>
      </c>
      <c r="D179" t="s">
        <v>14</v>
      </c>
      <c r="E179">
        <v>21</v>
      </c>
      <c r="F179" t="s">
        <v>15</v>
      </c>
      <c r="G179">
        <v>181010</v>
      </c>
      <c r="H179" t="s">
        <v>16</v>
      </c>
      <c r="I179" t="s">
        <v>17</v>
      </c>
      <c r="J179" t="s">
        <v>18</v>
      </c>
      <c r="K179" t="s">
        <v>19</v>
      </c>
      <c r="L179" t="s">
        <v>20</v>
      </c>
      <c r="M179" s="2">
        <v>842776102461</v>
      </c>
      <c r="N179">
        <v>1</v>
      </c>
      <c r="O179">
        <f>COUNTIFS($A$2:$A$1206,"="&amp;A179,$C$2:$C$1206,"="&amp;C179,$M$2:$M$1206,"="&amp;M179)</f>
        <v>55</v>
      </c>
      <c r="P179">
        <f>COUNTIFS($B$2:$B$1206,"="&amp;B179,$M$2:$M$1206,"="&amp;M179)</f>
        <v>1</v>
      </c>
      <c r="Q179">
        <f>SUMIFS($N$2:$N$1206,$B$2:$B$1206,"="&amp;B179,$M$2:$M$1206,"="&amp;M179)</f>
        <v>1</v>
      </c>
      <c r="R179">
        <f>VLOOKUP(A179&amp;C179&amp;M179,販売数計!$A$2:$E$174,5,FALSE)</f>
        <v>56</v>
      </c>
      <c r="S179">
        <f t="shared" si="2"/>
        <v>0</v>
      </c>
    </row>
    <row r="180" spans="1:19" x14ac:dyDescent="0.2">
      <c r="A180" s="1">
        <v>43295</v>
      </c>
      <c r="B180">
        <v>43852601</v>
      </c>
      <c r="C180">
        <v>94</v>
      </c>
      <c r="D180" t="s">
        <v>14</v>
      </c>
      <c r="E180">
        <v>21</v>
      </c>
      <c r="F180" t="s">
        <v>15</v>
      </c>
      <c r="G180">
        <v>181010</v>
      </c>
      <c r="H180" t="s">
        <v>16</v>
      </c>
      <c r="I180" t="s">
        <v>17</v>
      </c>
      <c r="J180" t="s">
        <v>18</v>
      </c>
      <c r="K180" t="s">
        <v>19</v>
      </c>
      <c r="L180" t="s">
        <v>20</v>
      </c>
      <c r="M180" s="2">
        <v>842776102461</v>
      </c>
      <c r="N180">
        <v>1</v>
      </c>
      <c r="O180">
        <f>COUNTIFS($A$2:$A$1206,"="&amp;A180,$C$2:$C$1206,"="&amp;C180,$M$2:$M$1206,"="&amp;M180)</f>
        <v>55</v>
      </c>
      <c r="P180">
        <f>COUNTIFS($B$2:$B$1206,"="&amp;B180,$M$2:$M$1206,"="&amp;M180)</f>
        <v>1</v>
      </c>
      <c r="Q180">
        <f>SUMIFS($N$2:$N$1206,$B$2:$B$1206,"="&amp;B180,$M$2:$M$1206,"="&amp;M180)</f>
        <v>1</v>
      </c>
      <c r="R180">
        <f>VLOOKUP(A180&amp;C180&amp;M180,販売数計!$A$2:$E$174,5,FALSE)</f>
        <v>56</v>
      </c>
      <c r="S180">
        <f t="shared" si="2"/>
        <v>0</v>
      </c>
    </row>
    <row r="181" spans="1:19" x14ac:dyDescent="0.2">
      <c r="A181" s="1">
        <v>43295</v>
      </c>
      <c r="B181">
        <v>43852983</v>
      </c>
      <c r="C181">
        <v>94</v>
      </c>
      <c r="D181" t="s">
        <v>14</v>
      </c>
      <c r="E181">
        <v>21</v>
      </c>
      <c r="F181" t="s">
        <v>15</v>
      </c>
      <c r="G181">
        <v>181010</v>
      </c>
      <c r="H181" t="s">
        <v>16</v>
      </c>
      <c r="I181" t="s">
        <v>17</v>
      </c>
      <c r="J181" t="s">
        <v>18</v>
      </c>
      <c r="K181" t="s">
        <v>19</v>
      </c>
      <c r="L181" t="s">
        <v>20</v>
      </c>
      <c r="M181" s="2">
        <v>842776102461</v>
      </c>
      <c r="N181">
        <v>1</v>
      </c>
      <c r="O181">
        <f>COUNTIFS($A$2:$A$1206,"="&amp;A181,$C$2:$C$1206,"="&amp;C181,$M$2:$M$1206,"="&amp;M181)</f>
        <v>55</v>
      </c>
      <c r="P181">
        <f>COUNTIFS($B$2:$B$1206,"="&amp;B181,$M$2:$M$1206,"="&amp;M181)</f>
        <v>1</v>
      </c>
      <c r="Q181">
        <f>SUMIFS($N$2:$N$1206,$B$2:$B$1206,"="&amp;B181,$M$2:$M$1206,"="&amp;M181)</f>
        <v>1</v>
      </c>
      <c r="R181">
        <f>VLOOKUP(A181&amp;C181&amp;M181,販売数計!$A$2:$E$174,5,FALSE)</f>
        <v>56</v>
      </c>
      <c r="S181">
        <f t="shared" si="2"/>
        <v>0</v>
      </c>
    </row>
    <row r="182" spans="1:19" x14ac:dyDescent="0.2">
      <c r="A182" s="1">
        <v>43295</v>
      </c>
      <c r="B182">
        <v>43853042</v>
      </c>
      <c r="C182">
        <v>94</v>
      </c>
      <c r="D182" t="s">
        <v>14</v>
      </c>
      <c r="E182">
        <v>21</v>
      </c>
      <c r="F182" t="s">
        <v>15</v>
      </c>
      <c r="G182">
        <v>181010</v>
      </c>
      <c r="H182" t="s">
        <v>16</v>
      </c>
      <c r="I182" t="s">
        <v>17</v>
      </c>
      <c r="J182" t="s">
        <v>18</v>
      </c>
      <c r="K182" t="s">
        <v>19</v>
      </c>
      <c r="L182" t="s">
        <v>20</v>
      </c>
      <c r="M182" s="2">
        <v>842776102461</v>
      </c>
      <c r="N182">
        <v>1</v>
      </c>
      <c r="O182">
        <f>COUNTIFS($A$2:$A$1206,"="&amp;A182,$C$2:$C$1206,"="&amp;C182,$M$2:$M$1206,"="&amp;M182)</f>
        <v>55</v>
      </c>
      <c r="P182">
        <f>COUNTIFS($B$2:$B$1206,"="&amp;B182,$M$2:$M$1206,"="&amp;M182)</f>
        <v>1</v>
      </c>
      <c r="Q182">
        <f>SUMIFS($N$2:$N$1206,$B$2:$B$1206,"="&amp;B182,$M$2:$M$1206,"="&amp;M182)</f>
        <v>1</v>
      </c>
      <c r="R182">
        <f>VLOOKUP(A182&amp;C182&amp;M182,販売数計!$A$2:$E$174,5,FALSE)</f>
        <v>56</v>
      </c>
      <c r="S182">
        <f t="shared" si="2"/>
        <v>0</v>
      </c>
    </row>
    <row r="183" spans="1:19" x14ac:dyDescent="0.2">
      <c r="A183" s="1">
        <v>43295</v>
      </c>
      <c r="B183">
        <v>43853228</v>
      </c>
      <c r="C183">
        <v>94</v>
      </c>
      <c r="D183" t="s">
        <v>14</v>
      </c>
      <c r="E183">
        <v>21</v>
      </c>
      <c r="F183" t="s">
        <v>15</v>
      </c>
      <c r="G183">
        <v>181010</v>
      </c>
      <c r="H183" t="s">
        <v>16</v>
      </c>
      <c r="I183" t="s">
        <v>17</v>
      </c>
      <c r="J183" t="s">
        <v>18</v>
      </c>
      <c r="K183" t="s">
        <v>19</v>
      </c>
      <c r="L183" t="s">
        <v>20</v>
      </c>
      <c r="M183" s="2">
        <v>842776102461</v>
      </c>
      <c r="N183">
        <v>1</v>
      </c>
      <c r="O183">
        <f>COUNTIFS($A$2:$A$1206,"="&amp;A183,$C$2:$C$1206,"="&amp;C183,$M$2:$M$1206,"="&amp;M183)</f>
        <v>55</v>
      </c>
      <c r="P183">
        <f>COUNTIFS($B$2:$B$1206,"="&amp;B183,$M$2:$M$1206,"="&amp;M183)</f>
        <v>1</v>
      </c>
      <c r="Q183">
        <f>SUMIFS($N$2:$N$1206,$B$2:$B$1206,"="&amp;B183,$M$2:$M$1206,"="&amp;M183)</f>
        <v>1</v>
      </c>
      <c r="R183">
        <f>VLOOKUP(A183&amp;C183&amp;M183,販売数計!$A$2:$E$174,5,FALSE)</f>
        <v>56</v>
      </c>
      <c r="S183">
        <f t="shared" si="2"/>
        <v>0</v>
      </c>
    </row>
    <row r="184" spans="1:19" x14ac:dyDescent="0.2">
      <c r="A184" s="1">
        <v>43295</v>
      </c>
      <c r="B184">
        <v>43854716</v>
      </c>
      <c r="C184">
        <v>94</v>
      </c>
      <c r="D184" t="s">
        <v>14</v>
      </c>
      <c r="E184">
        <v>21</v>
      </c>
      <c r="F184" t="s">
        <v>15</v>
      </c>
      <c r="G184">
        <v>181010</v>
      </c>
      <c r="H184" t="s">
        <v>16</v>
      </c>
      <c r="I184" t="s">
        <v>17</v>
      </c>
      <c r="J184" t="s">
        <v>18</v>
      </c>
      <c r="K184" t="s">
        <v>19</v>
      </c>
      <c r="L184" t="s">
        <v>20</v>
      </c>
      <c r="M184" s="2">
        <v>842776102461</v>
      </c>
      <c r="N184">
        <v>1</v>
      </c>
      <c r="O184">
        <f>COUNTIFS($A$2:$A$1206,"="&amp;A184,$C$2:$C$1206,"="&amp;C184,$M$2:$M$1206,"="&amp;M184)</f>
        <v>55</v>
      </c>
      <c r="P184">
        <f>COUNTIFS($B$2:$B$1206,"="&amp;B184,$M$2:$M$1206,"="&amp;M184)</f>
        <v>1</v>
      </c>
      <c r="Q184">
        <f>SUMIFS($N$2:$N$1206,$B$2:$B$1206,"="&amp;B184,$M$2:$M$1206,"="&amp;M184)</f>
        <v>1</v>
      </c>
      <c r="R184">
        <f>VLOOKUP(A184&amp;C184&amp;M184,販売数計!$A$2:$E$174,5,FALSE)</f>
        <v>56</v>
      </c>
      <c r="S184">
        <f t="shared" si="2"/>
        <v>0</v>
      </c>
    </row>
    <row r="185" spans="1:19" x14ac:dyDescent="0.2">
      <c r="A185" s="1">
        <v>43295</v>
      </c>
      <c r="B185">
        <v>43854742</v>
      </c>
      <c r="C185">
        <v>94</v>
      </c>
      <c r="D185" t="s">
        <v>14</v>
      </c>
      <c r="E185">
        <v>21</v>
      </c>
      <c r="F185" t="s">
        <v>15</v>
      </c>
      <c r="G185">
        <v>181010</v>
      </c>
      <c r="H185" t="s">
        <v>16</v>
      </c>
      <c r="I185" t="s">
        <v>17</v>
      </c>
      <c r="J185" t="s">
        <v>18</v>
      </c>
      <c r="K185" t="s">
        <v>19</v>
      </c>
      <c r="L185" t="s">
        <v>20</v>
      </c>
      <c r="M185" s="2">
        <v>842776102461</v>
      </c>
      <c r="N185">
        <v>1</v>
      </c>
      <c r="O185">
        <f>COUNTIFS($A$2:$A$1206,"="&amp;A185,$C$2:$C$1206,"="&amp;C185,$M$2:$M$1206,"="&amp;M185)</f>
        <v>55</v>
      </c>
      <c r="P185">
        <f>COUNTIFS($B$2:$B$1206,"="&amp;B185,$M$2:$M$1206,"="&amp;M185)</f>
        <v>1</v>
      </c>
      <c r="Q185">
        <f>SUMIFS($N$2:$N$1206,$B$2:$B$1206,"="&amp;B185,$M$2:$M$1206,"="&amp;M185)</f>
        <v>1</v>
      </c>
      <c r="R185">
        <f>VLOOKUP(A185&amp;C185&amp;M185,販売数計!$A$2:$E$174,5,FALSE)</f>
        <v>56</v>
      </c>
      <c r="S185">
        <f t="shared" si="2"/>
        <v>0</v>
      </c>
    </row>
    <row r="186" spans="1:19" x14ac:dyDescent="0.2">
      <c r="A186" s="1">
        <v>43295</v>
      </c>
      <c r="B186">
        <v>43855081</v>
      </c>
      <c r="C186">
        <v>94</v>
      </c>
      <c r="D186" t="s">
        <v>14</v>
      </c>
      <c r="E186">
        <v>21</v>
      </c>
      <c r="F186" t="s">
        <v>15</v>
      </c>
      <c r="G186">
        <v>181010</v>
      </c>
      <c r="H186" t="s">
        <v>16</v>
      </c>
      <c r="I186" t="s">
        <v>17</v>
      </c>
      <c r="J186" t="s">
        <v>18</v>
      </c>
      <c r="K186" t="s">
        <v>19</v>
      </c>
      <c r="L186" t="s">
        <v>20</v>
      </c>
      <c r="M186" s="2">
        <v>842776102461</v>
      </c>
      <c r="N186">
        <v>1</v>
      </c>
      <c r="O186">
        <f>COUNTIFS($A$2:$A$1206,"="&amp;A186,$C$2:$C$1206,"="&amp;C186,$M$2:$M$1206,"="&amp;M186)</f>
        <v>55</v>
      </c>
      <c r="P186">
        <f>COUNTIFS($B$2:$B$1206,"="&amp;B186,$M$2:$M$1206,"="&amp;M186)</f>
        <v>1</v>
      </c>
      <c r="Q186">
        <f>SUMIFS($N$2:$N$1206,$B$2:$B$1206,"="&amp;B186,$M$2:$M$1206,"="&amp;M186)</f>
        <v>1</v>
      </c>
      <c r="R186">
        <f>VLOOKUP(A186&amp;C186&amp;M186,販売数計!$A$2:$E$174,5,FALSE)</f>
        <v>56</v>
      </c>
      <c r="S186">
        <f t="shared" si="2"/>
        <v>0</v>
      </c>
    </row>
    <row r="187" spans="1:19" x14ac:dyDescent="0.2">
      <c r="A187" s="1">
        <v>43295</v>
      </c>
      <c r="B187">
        <v>43855886</v>
      </c>
      <c r="C187">
        <v>94</v>
      </c>
      <c r="D187" t="s">
        <v>14</v>
      </c>
      <c r="E187">
        <v>21</v>
      </c>
      <c r="F187" t="s">
        <v>15</v>
      </c>
      <c r="G187">
        <v>181010</v>
      </c>
      <c r="H187" t="s">
        <v>16</v>
      </c>
      <c r="I187" t="s">
        <v>17</v>
      </c>
      <c r="J187" t="s">
        <v>18</v>
      </c>
      <c r="K187" t="s">
        <v>19</v>
      </c>
      <c r="L187" t="s">
        <v>20</v>
      </c>
      <c r="M187" s="2">
        <v>842776102461</v>
      </c>
      <c r="N187">
        <v>1</v>
      </c>
      <c r="O187">
        <f>COUNTIFS($A$2:$A$1206,"="&amp;A187,$C$2:$C$1206,"="&amp;C187,$M$2:$M$1206,"="&amp;M187)</f>
        <v>55</v>
      </c>
      <c r="P187">
        <f>COUNTIFS($B$2:$B$1206,"="&amp;B187,$M$2:$M$1206,"="&amp;M187)</f>
        <v>1</v>
      </c>
      <c r="Q187">
        <f>SUMIFS($N$2:$N$1206,$B$2:$B$1206,"="&amp;B187,$M$2:$M$1206,"="&amp;M187)</f>
        <v>1</v>
      </c>
      <c r="R187">
        <f>VLOOKUP(A187&amp;C187&amp;M187,販売数計!$A$2:$E$174,5,FALSE)</f>
        <v>56</v>
      </c>
      <c r="S187">
        <f t="shared" si="2"/>
        <v>0</v>
      </c>
    </row>
    <row r="188" spans="1:19" x14ac:dyDescent="0.2">
      <c r="A188" s="1">
        <v>43295</v>
      </c>
      <c r="B188">
        <v>43855934</v>
      </c>
      <c r="C188">
        <v>94</v>
      </c>
      <c r="D188" t="s">
        <v>14</v>
      </c>
      <c r="E188">
        <v>21</v>
      </c>
      <c r="F188" t="s">
        <v>15</v>
      </c>
      <c r="G188">
        <v>181010</v>
      </c>
      <c r="H188" t="s">
        <v>16</v>
      </c>
      <c r="I188" t="s">
        <v>17</v>
      </c>
      <c r="J188" t="s">
        <v>18</v>
      </c>
      <c r="K188" t="s">
        <v>19</v>
      </c>
      <c r="L188" t="s">
        <v>20</v>
      </c>
      <c r="M188" s="2">
        <v>842776102461</v>
      </c>
      <c r="N188">
        <v>1</v>
      </c>
      <c r="O188">
        <f>COUNTIFS($A$2:$A$1206,"="&amp;A188,$C$2:$C$1206,"="&amp;C188,$M$2:$M$1206,"="&amp;M188)</f>
        <v>55</v>
      </c>
      <c r="P188">
        <f>COUNTIFS($B$2:$B$1206,"="&amp;B188,$M$2:$M$1206,"="&amp;M188)</f>
        <v>1</v>
      </c>
      <c r="Q188">
        <f>SUMIFS($N$2:$N$1206,$B$2:$B$1206,"="&amp;B188,$M$2:$M$1206,"="&amp;M188)</f>
        <v>1</v>
      </c>
      <c r="R188">
        <f>VLOOKUP(A188&amp;C188&amp;M188,販売数計!$A$2:$E$174,5,FALSE)</f>
        <v>56</v>
      </c>
      <c r="S188">
        <f t="shared" si="2"/>
        <v>0</v>
      </c>
    </row>
    <row r="189" spans="1:19" x14ac:dyDescent="0.2">
      <c r="A189" s="1">
        <v>43295</v>
      </c>
      <c r="B189">
        <v>43855968</v>
      </c>
      <c r="C189">
        <v>94</v>
      </c>
      <c r="D189" t="s">
        <v>14</v>
      </c>
      <c r="E189">
        <v>21</v>
      </c>
      <c r="F189" t="s">
        <v>15</v>
      </c>
      <c r="G189">
        <v>181010</v>
      </c>
      <c r="H189" t="s">
        <v>16</v>
      </c>
      <c r="I189" t="s">
        <v>17</v>
      </c>
      <c r="J189" t="s">
        <v>18</v>
      </c>
      <c r="K189" t="s">
        <v>19</v>
      </c>
      <c r="L189" t="s">
        <v>20</v>
      </c>
      <c r="M189" s="2">
        <v>842776102461</v>
      </c>
      <c r="N189">
        <v>1</v>
      </c>
      <c r="O189">
        <f>COUNTIFS($A$2:$A$1206,"="&amp;A189,$C$2:$C$1206,"="&amp;C189,$M$2:$M$1206,"="&amp;M189)</f>
        <v>55</v>
      </c>
      <c r="P189">
        <f>COUNTIFS($B$2:$B$1206,"="&amp;B189,$M$2:$M$1206,"="&amp;M189)</f>
        <v>1</v>
      </c>
      <c r="Q189">
        <f>SUMIFS($N$2:$N$1206,$B$2:$B$1206,"="&amp;B189,$M$2:$M$1206,"="&amp;M189)</f>
        <v>1</v>
      </c>
      <c r="R189">
        <f>VLOOKUP(A189&amp;C189&amp;M189,販売数計!$A$2:$E$174,5,FALSE)</f>
        <v>56</v>
      </c>
      <c r="S189">
        <f t="shared" si="2"/>
        <v>0</v>
      </c>
    </row>
    <row r="190" spans="1:19" x14ac:dyDescent="0.2">
      <c r="A190" s="1">
        <v>43295</v>
      </c>
      <c r="B190">
        <v>43856388</v>
      </c>
      <c r="C190">
        <v>94</v>
      </c>
      <c r="D190" t="s">
        <v>14</v>
      </c>
      <c r="E190">
        <v>21</v>
      </c>
      <c r="F190" t="s">
        <v>15</v>
      </c>
      <c r="G190">
        <v>181010</v>
      </c>
      <c r="H190" t="s">
        <v>16</v>
      </c>
      <c r="I190" t="s">
        <v>17</v>
      </c>
      <c r="J190" t="s">
        <v>18</v>
      </c>
      <c r="K190" t="s">
        <v>19</v>
      </c>
      <c r="L190" t="s">
        <v>20</v>
      </c>
      <c r="M190" s="2">
        <v>842776102461</v>
      </c>
      <c r="N190">
        <v>1</v>
      </c>
      <c r="O190">
        <f>COUNTIFS($A$2:$A$1206,"="&amp;A190,$C$2:$C$1206,"="&amp;C190,$M$2:$M$1206,"="&amp;M190)</f>
        <v>55</v>
      </c>
      <c r="P190">
        <f>COUNTIFS($B$2:$B$1206,"="&amp;B190,$M$2:$M$1206,"="&amp;M190)</f>
        <v>1</v>
      </c>
      <c r="Q190">
        <f>SUMIFS($N$2:$N$1206,$B$2:$B$1206,"="&amp;B190,$M$2:$M$1206,"="&amp;M190)</f>
        <v>1</v>
      </c>
      <c r="R190">
        <f>VLOOKUP(A190&amp;C190&amp;M190,販売数計!$A$2:$E$174,5,FALSE)</f>
        <v>56</v>
      </c>
      <c r="S190">
        <f t="shared" si="2"/>
        <v>0</v>
      </c>
    </row>
    <row r="191" spans="1:19" x14ac:dyDescent="0.2">
      <c r="A191" s="1">
        <v>43295</v>
      </c>
      <c r="B191">
        <v>43856418</v>
      </c>
      <c r="C191">
        <v>94</v>
      </c>
      <c r="D191" t="s">
        <v>14</v>
      </c>
      <c r="E191">
        <v>21</v>
      </c>
      <c r="F191" t="s">
        <v>15</v>
      </c>
      <c r="G191">
        <v>181010</v>
      </c>
      <c r="H191" t="s">
        <v>16</v>
      </c>
      <c r="I191" t="s">
        <v>17</v>
      </c>
      <c r="J191" t="s">
        <v>18</v>
      </c>
      <c r="K191" t="s">
        <v>19</v>
      </c>
      <c r="L191" t="s">
        <v>20</v>
      </c>
      <c r="M191" s="2">
        <v>842776102461</v>
      </c>
      <c r="N191">
        <v>1</v>
      </c>
      <c r="O191">
        <f>COUNTIFS($A$2:$A$1206,"="&amp;A191,$C$2:$C$1206,"="&amp;C191,$M$2:$M$1206,"="&amp;M191)</f>
        <v>55</v>
      </c>
      <c r="P191">
        <f>COUNTIFS($B$2:$B$1206,"="&amp;B191,$M$2:$M$1206,"="&amp;M191)</f>
        <v>1</v>
      </c>
      <c r="Q191">
        <f>SUMIFS($N$2:$N$1206,$B$2:$B$1206,"="&amp;B191,$M$2:$M$1206,"="&amp;M191)</f>
        <v>1</v>
      </c>
      <c r="R191">
        <f>VLOOKUP(A191&amp;C191&amp;M191,販売数計!$A$2:$E$174,5,FALSE)</f>
        <v>56</v>
      </c>
      <c r="S191">
        <f t="shared" si="2"/>
        <v>0</v>
      </c>
    </row>
    <row r="192" spans="1:19" x14ac:dyDescent="0.2">
      <c r="A192" s="1">
        <v>43295</v>
      </c>
      <c r="B192">
        <v>43856569</v>
      </c>
      <c r="C192">
        <v>94</v>
      </c>
      <c r="D192" t="s">
        <v>14</v>
      </c>
      <c r="E192">
        <v>21</v>
      </c>
      <c r="F192" t="s">
        <v>15</v>
      </c>
      <c r="G192">
        <v>181010</v>
      </c>
      <c r="H192" t="s">
        <v>16</v>
      </c>
      <c r="I192" t="s">
        <v>17</v>
      </c>
      <c r="J192" t="s">
        <v>18</v>
      </c>
      <c r="K192" t="s">
        <v>19</v>
      </c>
      <c r="L192" t="s">
        <v>20</v>
      </c>
      <c r="M192" s="2">
        <v>842776102461</v>
      </c>
      <c r="N192">
        <v>1</v>
      </c>
      <c r="O192">
        <f>COUNTIFS($A$2:$A$1206,"="&amp;A192,$C$2:$C$1206,"="&amp;C192,$M$2:$M$1206,"="&amp;M192)</f>
        <v>55</v>
      </c>
      <c r="P192">
        <f>COUNTIFS($B$2:$B$1206,"="&amp;B192,$M$2:$M$1206,"="&amp;M192)</f>
        <v>1</v>
      </c>
      <c r="Q192">
        <f>SUMIFS($N$2:$N$1206,$B$2:$B$1206,"="&amp;B192,$M$2:$M$1206,"="&amp;M192)</f>
        <v>1</v>
      </c>
      <c r="R192">
        <f>VLOOKUP(A192&amp;C192&amp;M192,販売数計!$A$2:$E$174,5,FALSE)</f>
        <v>56</v>
      </c>
      <c r="S192">
        <f t="shared" si="2"/>
        <v>0</v>
      </c>
    </row>
    <row r="193" spans="1:19" x14ac:dyDescent="0.2">
      <c r="A193" s="1">
        <v>43295</v>
      </c>
      <c r="B193">
        <v>43856602</v>
      </c>
      <c r="C193">
        <v>94</v>
      </c>
      <c r="D193" t="s">
        <v>14</v>
      </c>
      <c r="E193">
        <v>21</v>
      </c>
      <c r="F193" t="s">
        <v>15</v>
      </c>
      <c r="G193">
        <v>181010</v>
      </c>
      <c r="H193" t="s">
        <v>16</v>
      </c>
      <c r="I193" t="s">
        <v>17</v>
      </c>
      <c r="J193" t="s">
        <v>18</v>
      </c>
      <c r="K193" t="s">
        <v>19</v>
      </c>
      <c r="L193" t="s">
        <v>20</v>
      </c>
      <c r="M193" s="2">
        <v>842776102461</v>
      </c>
      <c r="N193">
        <v>1</v>
      </c>
      <c r="O193">
        <f>COUNTIFS($A$2:$A$1206,"="&amp;A193,$C$2:$C$1206,"="&amp;C193,$M$2:$M$1206,"="&amp;M193)</f>
        <v>55</v>
      </c>
      <c r="P193">
        <f>COUNTIFS($B$2:$B$1206,"="&amp;B193,$M$2:$M$1206,"="&amp;M193)</f>
        <v>1</v>
      </c>
      <c r="Q193">
        <f>SUMIFS($N$2:$N$1206,$B$2:$B$1206,"="&amp;B193,$M$2:$M$1206,"="&amp;M193)</f>
        <v>1</v>
      </c>
      <c r="R193">
        <f>VLOOKUP(A193&amp;C193&amp;M193,販売数計!$A$2:$E$174,5,FALSE)</f>
        <v>56</v>
      </c>
      <c r="S193">
        <f t="shared" si="2"/>
        <v>0</v>
      </c>
    </row>
    <row r="194" spans="1:19" x14ac:dyDescent="0.2">
      <c r="A194" s="1">
        <v>43295</v>
      </c>
      <c r="B194">
        <v>43856650</v>
      </c>
      <c r="C194">
        <v>94</v>
      </c>
      <c r="D194" t="s">
        <v>14</v>
      </c>
      <c r="E194">
        <v>21</v>
      </c>
      <c r="F194" t="s">
        <v>15</v>
      </c>
      <c r="G194">
        <v>181010</v>
      </c>
      <c r="H194" t="s">
        <v>16</v>
      </c>
      <c r="I194" t="s">
        <v>17</v>
      </c>
      <c r="J194" t="s">
        <v>18</v>
      </c>
      <c r="K194" t="s">
        <v>19</v>
      </c>
      <c r="L194" t="s">
        <v>20</v>
      </c>
      <c r="M194" s="2">
        <v>842776102461</v>
      </c>
      <c r="N194">
        <v>1</v>
      </c>
      <c r="O194">
        <f>COUNTIFS($A$2:$A$1206,"="&amp;A194,$C$2:$C$1206,"="&amp;C194,$M$2:$M$1206,"="&amp;M194)</f>
        <v>55</v>
      </c>
      <c r="P194">
        <f>COUNTIFS($B$2:$B$1206,"="&amp;B194,$M$2:$M$1206,"="&amp;M194)</f>
        <v>1</v>
      </c>
      <c r="Q194">
        <f>SUMIFS($N$2:$N$1206,$B$2:$B$1206,"="&amp;B194,$M$2:$M$1206,"="&amp;M194)</f>
        <v>1</v>
      </c>
      <c r="R194">
        <f>VLOOKUP(A194&amp;C194&amp;M194,販売数計!$A$2:$E$174,5,FALSE)</f>
        <v>56</v>
      </c>
      <c r="S194">
        <f t="shared" si="2"/>
        <v>0</v>
      </c>
    </row>
    <row r="195" spans="1:19" x14ac:dyDescent="0.2">
      <c r="A195" s="1">
        <v>43295</v>
      </c>
      <c r="B195">
        <v>43856668</v>
      </c>
      <c r="C195">
        <v>94</v>
      </c>
      <c r="D195" t="s">
        <v>14</v>
      </c>
      <c r="E195">
        <v>21</v>
      </c>
      <c r="F195" t="s">
        <v>15</v>
      </c>
      <c r="G195">
        <v>181010</v>
      </c>
      <c r="H195" t="s">
        <v>16</v>
      </c>
      <c r="I195" t="s">
        <v>17</v>
      </c>
      <c r="J195" t="s">
        <v>18</v>
      </c>
      <c r="K195" t="s">
        <v>19</v>
      </c>
      <c r="L195" t="s">
        <v>20</v>
      </c>
      <c r="M195" s="2">
        <v>842776102461</v>
      </c>
      <c r="N195">
        <v>1</v>
      </c>
      <c r="O195">
        <f>COUNTIFS($A$2:$A$1206,"="&amp;A195,$C$2:$C$1206,"="&amp;C195,$M$2:$M$1206,"="&amp;M195)</f>
        <v>55</v>
      </c>
      <c r="P195">
        <f>COUNTIFS($B$2:$B$1206,"="&amp;B195,$M$2:$M$1206,"="&amp;M195)</f>
        <v>1</v>
      </c>
      <c r="Q195">
        <f>SUMIFS($N$2:$N$1206,$B$2:$B$1206,"="&amp;B195,$M$2:$M$1206,"="&amp;M195)</f>
        <v>1</v>
      </c>
      <c r="R195">
        <f>VLOOKUP(A195&amp;C195&amp;M195,販売数計!$A$2:$E$174,5,FALSE)</f>
        <v>56</v>
      </c>
      <c r="S195">
        <f t="shared" ref="S195:S258" si="3">IF(P195&gt;=2,1,IF(N195&lt;0,1,0))</f>
        <v>0</v>
      </c>
    </row>
    <row r="196" spans="1:19" x14ac:dyDescent="0.2">
      <c r="A196" s="1">
        <v>43295</v>
      </c>
      <c r="B196">
        <v>43856988</v>
      </c>
      <c r="C196">
        <v>94</v>
      </c>
      <c r="D196" t="s">
        <v>14</v>
      </c>
      <c r="E196">
        <v>21</v>
      </c>
      <c r="F196" t="s">
        <v>15</v>
      </c>
      <c r="G196">
        <v>181010</v>
      </c>
      <c r="H196" t="s">
        <v>16</v>
      </c>
      <c r="I196" t="s">
        <v>17</v>
      </c>
      <c r="J196" t="s">
        <v>18</v>
      </c>
      <c r="K196" t="s">
        <v>19</v>
      </c>
      <c r="L196" t="s">
        <v>20</v>
      </c>
      <c r="M196" s="2">
        <v>842776102461</v>
      </c>
      <c r="N196">
        <v>1</v>
      </c>
      <c r="O196">
        <f>COUNTIFS($A$2:$A$1206,"="&amp;A196,$C$2:$C$1206,"="&amp;C196,$M$2:$M$1206,"="&amp;M196)</f>
        <v>55</v>
      </c>
      <c r="P196">
        <f>COUNTIFS($B$2:$B$1206,"="&amp;B196,$M$2:$M$1206,"="&amp;M196)</f>
        <v>1</v>
      </c>
      <c r="Q196">
        <f>SUMIFS($N$2:$N$1206,$B$2:$B$1206,"="&amp;B196,$M$2:$M$1206,"="&amp;M196)</f>
        <v>1</v>
      </c>
      <c r="R196">
        <f>VLOOKUP(A196&amp;C196&amp;M196,販売数計!$A$2:$E$174,5,FALSE)</f>
        <v>56</v>
      </c>
      <c r="S196">
        <f t="shared" si="3"/>
        <v>0</v>
      </c>
    </row>
    <row r="197" spans="1:19" x14ac:dyDescent="0.2">
      <c r="A197" s="1">
        <v>43295</v>
      </c>
      <c r="B197">
        <v>43856996</v>
      </c>
      <c r="C197">
        <v>94</v>
      </c>
      <c r="D197" t="s">
        <v>14</v>
      </c>
      <c r="E197">
        <v>21</v>
      </c>
      <c r="F197" t="s">
        <v>15</v>
      </c>
      <c r="G197">
        <v>181010</v>
      </c>
      <c r="H197" t="s">
        <v>16</v>
      </c>
      <c r="I197" t="s">
        <v>17</v>
      </c>
      <c r="J197" t="s">
        <v>18</v>
      </c>
      <c r="K197" t="s">
        <v>19</v>
      </c>
      <c r="L197" t="s">
        <v>20</v>
      </c>
      <c r="M197" s="2">
        <v>842776102461</v>
      </c>
      <c r="N197">
        <v>1</v>
      </c>
      <c r="O197">
        <f>COUNTIFS($A$2:$A$1206,"="&amp;A197,$C$2:$C$1206,"="&amp;C197,$M$2:$M$1206,"="&amp;M197)</f>
        <v>55</v>
      </c>
      <c r="P197">
        <f>COUNTIFS($B$2:$B$1206,"="&amp;B197,$M$2:$M$1206,"="&amp;M197)</f>
        <v>1</v>
      </c>
      <c r="Q197">
        <f>SUMIFS($N$2:$N$1206,$B$2:$B$1206,"="&amp;B197,$M$2:$M$1206,"="&amp;M197)</f>
        <v>1</v>
      </c>
      <c r="R197">
        <f>VLOOKUP(A197&amp;C197&amp;M197,販売数計!$A$2:$E$174,5,FALSE)</f>
        <v>56</v>
      </c>
      <c r="S197">
        <f t="shared" si="3"/>
        <v>0</v>
      </c>
    </row>
    <row r="198" spans="1:19" x14ac:dyDescent="0.2">
      <c r="A198" s="1">
        <v>43295</v>
      </c>
      <c r="B198">
        <v>43857067</v>
      </c>
      <c r="C198">
        <v>94</v>
      </c>
      <c r="D198" t="s">
        <v>14</v>
      </c>
      <c r="E198">
        <v>21</v>
      </c>
      <c r="F198" t="s">
        <v>15</v>
      </c>
      <c r="G198">
        <v>181010</v>
      </c>
      <c r="H198" t="s">
        <v>16</v>
      </c>
      <c r="I198" t="s">
        <v>17</v>
      </c>
      <c r="J198" t="s">
        <v>18</v>
      </c>
      <c r="K198" t="s">
        <v>19</v>
      </c>
      <c r="L198" t="s">
        <v>20</v>
      </c>
      <c r="M198" s="2">
        <v>842776102461</v>
      </c>
      <c r="N198">
        <v>1</v>
      </c>
      <c r="O198">
        <f>COUNTIFS($A$2:$A$1206,"="&amp;A198,$C$2:$C$1206,"="&amp;C198,$M$2:$M$1206,"="&amp;M198)</f>
        <v>55</v>
      </c>
      <c r="P198">
        <f>COUNTIFS($B$2:$B$1206,"="&amp;B198,$M$2:$M$1206,"="&amp;M198)</f>
        <v>1</v>
      </c>
      <c r="Q198">
        <f>SUMIFS($N$2:$N$1206,$B$2:$B$1206,"="&amp;B198,$M$2:$M$1206,"="&amp;M198)</f>
        <v>1</v>
      </c>
      <c r="R198">
        <f>VLOOKUP(A198&amp;C198&amp;M198,販売数計!$A$2:$E$174,5,FALSE)</f>
        <v>56</v>
      </c>
      <c r="S198">
        <f t="shared" si="3"/>
        <v>0</v>
      </c>
    </row>
    <row r="199" spans="1:19" x14ac:dyDescent="0.2">
      <c r="A199" s="1">
        <v>43295</v>
      </c>
      <c r="B199">
        <v>43857201</v>
      </c>
      <c r="C199">
        <v>94</v>
      </c>
      <c r="D199" t="s">
        <v>14</v>
      </c>
      <c r="E199">
        <v>21</v>
      </c>
      <c r="F199" t="s">
        <v>15</v>
      </c>
      <c r="G199">
        <v>181010</v>
      </c>
      <c r="H199" t="s">
        <v>16</v>
      </c>
      <c r="I199" t="s">
        <v>17</v>
      </c>
      <c r="J199" t="s">
        <v>18</v>
      </c>
      <c r="K199" t="s">
        <v>19</v>
      </c>
      <c r="L199" t="s">
        <v>20</v>
      </c>
      <c r="M199" s="2">
        <v>842776102461</v>
      </c>
      <c r="N199">
        <v>1</v>
      </c>
      <c r="O199">
        <f>COUNTIFS($A$2:$A$1206,"="&amp;A199,$C$2:$C$1206,"="&amp;C199,$M$2:$M$1206,"="&amp;M199)</f>
        <v>55</v>
      </c>
      <c r="P199">
        <f>COUNTIFS($B$2:$B$1206,"="&amp;B199,$M$2:$M$1206,"="&amp;M199)</f>
        <v>1</v>
      </c>
      <c r="Q199">
        <f>SUMIFS($N$2:$N$1206,$B$2:$B$1206,"="&amp;B199,$M$2:$M$1206,"="&amp;M199)</f>
        <v>1</v>
      </c>
      <c r="R199">
        <f>VLOOKUP(A199&amp;C199&amp;M199,販売数計!$A$2:$E$174,5,FALSE)</f>
        <v>56</v>
      </c>
      <c r="S199">
        <f t="shared" si="3"/>
        <v>0</v>
      </c>
    </row>
    <row r="200" spans="1:19" x14ac:dyDescent="0.2">
      <c r="A200" s="1">
        <v>43295</v>
      </c>
      <c r="B200">
        <v>43857203</v>
      </c>
      <c r="C200">
        <v>94</v>
      </c>
      <c r="D200" t="s">
        <v>14</v>
      </c>
      <c r="E200">
        <v>21</v>
      </c>
      <c r="F200" t="s">
        <v>15</v>
      </c>
      <c r="G200">
        <v>181010</v>
      </c>
      <c r="H200" t="s">
        <v>16</v>
      </c>
      <c r="I200" t="s">
        <v>17</v>
      </c>
      <c r="J200" t="s">
        <v>18</v>
      </c>
      <c r="K200" t="s">
        <v>19</v>
      </c>
      <c r="L200" t="s">
        <v>20</v>
      </c>
      <c r="M200" s="2">
        <v>842776102461</v>
      </c>
      <c r="N200">
        <v>1</v>
      </c>
      <c r="O200">
        <f>COUNTIFS($A$2:$A$1206,"="&amp;A200,$C$2:$C$1206,"="&amp;C200,$M$2:$M$1206,"="&amp;M200)</f>
        <v>55</v>
      </c>
      <c r="P200">
        <f>COUNTIFS($B$2:$B$1206,"="&amp;B200,$M$2:$M$1206,"="&amp;M200)</f>
        <v>1</v>
      </c>
      <c r="Q200">
        <f>SUMIFS($N$2:$N$1206,$B$2:$B$1206,"="&amp;B200,$M$2:$M$1206,"="&amp;M200)</f>
        <v>1</v>
      </c>
      <c r="R200">
        <f>VLOOKUP(A200&amp;C200&amp;M200,販売数計!$A$2:$E$174,5,FALSE)</f>
        <v>56</v>
      </c>
      <c r="S200">
        <f t="shared" si="3"/>
        <v>0</v>
      </c>
    </row>
    <row r="201" spans="1:19" x14ac:dyDescent="0.2">
      <c r="A201" s="1">
        <v>43295</v>
      </c>
      <c r="B201">
        <v>43857438</v>
      </c>
      <c r="C201">
        <v>94</v>
      </c>
      <c r="D201" t="s">
        <v>14</v>
      </c>
      <c r="E201">
        <v>21</v>
      </c>
      <c r="F201" t="s">
        <v>15</v>
      </c>
      <c r="G201">
        <v>181010</v>
      </c>
      <c r="H201" t="s">
        <v>16</v>
      </c>
      <c r="I201" t="s">
        <v>17</v>
      </c>
      <c r="J201" t="s">
        <v>18</v>
      </c>
      <c r="K201" t="s">
        <v>19</v>
      </c>
      <c r="L201" t="s">
        <v>20</v>
      </c>
      <c r="M201" s="2">
        <v>842776102461</v>
      </c>
      <c r="N201">
        <v>1</v>
      </c>
      <c r="O201">
        <f>COUNTIFS($A$2:$A$1206,"="&amp;A201,$C$2:$C$1206,"="&amp;C201,$M$2:$M$1206,"="&amp;M201)</f>
        <v>55</v>
      </c>
      <c r="P201">
        <f>COUNTIFS($B$2:$B$1206,"="&amp;B201,$M$2:$M$1206,"="&amp;M201)</f>
        <v>1</v>
      </c>
      <c r="Q201">
        <f>SUMIFS($N$2:$N$1206,$B$2:$B$1206,"="&amp;B201,$M$2:$M$1206,"="&amp;M201)</f>
        <v>1</v>
      </c>
      <c r="R201">
        <f>VLOOKUP(A201&amp;C201&amp;M201,販売数計!$A$2:$E$174,5,FALSE)</f>
        <v>56</v>
      </c>
      <c r="S201">
        <f t="shared" si="3"/>
        <v>0</v>
      </c>
    </row>
    <row r="202" spans="1:19" x14ac:dyDescent="0.2">
      <c r="A202" s="1">
        <v>43295</v>
      </c>
      <c r="B202">
        <v>43857450</v>
      </c>
      <c r="C202">
        <v>94</v>
      </c>
      <c r="D202" t="s">
        <v>14</v>
      </c>
      <c r="E202">
        <v>21</v>
      </c>
      <c r="F202" t="s">
        <v>15</v>
      </c>
      <c r="G202">
        <v>181010</v>
      </c>
      <c r="H202" t="s">
        <v>16</v>
      </c>
      <c r="I202" t="s">
        <v>17</v>
      </c>
      <c r="J202" t="s">
        <v>18</v>
      </c>
      <c r="K202" t="s">
        <v>19</v>
      </c>
      <c r="L202" t="s">
        <v>20</v>
      </c>
      <c r="M202" s="2">
        <v>842776102461</v>
      </c>
      <c r="N202">
        <v>1</v>
      </c>
      <c r="O202">
        <f>COUNTIFS($A$2:$A$1206,"="&amp;A202,$C$2:$C$1206,"="&amp;C202,$M$2:$M$1206,"="&amp;M202)</f>
        <v>55</v>
      </c>
      <c r="P202">
        <f>COUNTIFS($B$2:$B$1206,"="&amp;B202,$M$2:$M$1206,"="&amp;M202)</f>
        <v>1</v>
      </c>
      <c r="Q202">
        <f>SUMIFS($N$2:$N$1206,$B$2:$B$1206,"="&amp;B202,$M$2:$M$1206,"="&amp;M202)</f>
        <v>1</v>
      </c>
      <c r="R202">
        <f>VLOOKUP(A202&amp;C202&amp;M202,販売数計!$A$2:$E$174,5,FALSE)</f>
        <v>56</v>
      </c>
      <c r="S202">
        <f t="shared" si="3"/>
        <v>0</v>
      </c>
    </row>
    <row r="203" spans="1:19" x14ac:dyDescent="0.2">
      <c r="A203" s="1">
        <v>43295</v>
      </c>
      <c r="B203">
        <v>43857496</v>
      </c>
      <c r="C203">
        <v>94</v>
      </c>
      <c r="D203" t="s">
        <v>14</v>
      </c>
      <c r="E203">
        <v>21</v>
      </c>
      <c r="F203" t="s">
        <v>15</v>
      </c>
      <c r="G203">
        <v>181010</v>
      </c>
      <c r="H203" t="s">
        <v>16</v>
      </c>
      <c r="I203" t="s">
        <v>17</v>
      </c>
      <c r="J203" t="s">
        <v>18</v>
      </c>
      <c r="K203" t="s">
        <v>19</v>
      </c>
      <c r="L203" t="s">
        <v>20</v>
      </c>
      <c r="M203" s="2">
        <v>842776102461</v>
      </c>
      <c r="N203">
        <v>1</v>
      </c>
      <c r="O203">
        <f>COUNTIFS($A$2:$A$1206,"="&amp;A203,$C$2:$C$1206,"="&amp;C203,$M$2:$M$1206,"="&amp;M203)</f>
        <v>55</v>
      </c>
      <c r="P203">
        <f>COUNTIFS($B$2:$B$1206,"="&amp;B203,$M$2:$M$1206,"="&amp;M203)</f>
        <v>1</v>
      </c>
      <c r="Q203">
        <f>SUMIFS($N$2:$N$1206,$B$2:$B$1206,"="&amp;B203,$M$2:$M$1206,"="&amp;M203)</f>
        <v>1</v>
      </c>
      <c r="R203">
        <f>VLOOKUP(A203&amp;C203&amp;M203,販売数計!$A$2:$E$174,5,FALSE)</f>
        <v>56</v>
      </c>
      <c r="S203">
        <f t="shared" si="3"/>
        <v>0</v>
      </c>
    </row>
    <row r="204" spans="1:19" x14ac:dyDescent="0.2">
      <c r="A204" s="1">
        <v>43295</v>
      </c>
      <c r="B204">
        <v>43857512</v>
      </c>
      <c r="C204">
        <v>94</v>
      </c>
      <c r="D204" t="s">
        <v>14</v>
      </c>
      <c r="E204">
        <v>21</v>
      </c>
      <c r="F204" t="s">
        <v>15</v>
      </c>
      <c r="G204">
        <v>181010</v>
      </c>
      <c r="H204" t="s">
        <v>16</v>
      </c>
      <c r="I204" t="s">
        <v>17</v>
      </c>
      <c r="J204" t="s">
        <v>18</v>
      </c>
      <c r="K204" t="s">
        <v>19</v>
      </c>
      <c r="L204" t="s">
        <v>20</v>
      </c>
      <c r="M204" s="2">
        <v>842776102461</v>
      </c>
      <c r="N204">
        <v>1</v>
      </c>
      <c r="O204">
        <f>COUNTIFS($A$2:$A$1206,"="&amp;A204,$C$2:$C$1206,"="&amp;C204,$M$2:$M$1206,"="&amp;M204)</f>
        <v>55</v>
      </c>
      <c r="P204">
        <f>COUNTIFS($B$2:$B$1206,"="&amp;B204,$M$2:$M$1206,"="&amp;M204)</f>
        <v>1</v>
      </c>
      <c r="Q204">
        <f>SUMIFS($N$2:$N$1206,$B$2:$B$1206,"="&amp;B204,$M$2:$M$1206,"="&amp;M204)</f>
        <v>1</v>
      </c>
      <c r="R204">
        <f>VLOOKUP(A204&amp;C204&amp;M204,販売数計!$A$2:$E$174,5,FALSE)</f>
        <v>56</v>
      </c>
      <c r="S204">
        <f t="shared" si="3"/>
        <v>0</v>
      </c>
    </row>
    <row r="205" spans="1:19" x14ac:dyDescent="0.2">
      <c r="A205" s="1">
        <v>43295</v>
      </c>
      <c r="B205">
        <v>43857578</v>
      </c>
      <c r="C205">
        <v>94</v>
      </c>
      <c r="D205" t="s">
        <v>14</v>
      </c>
      <c r="E205">
        <v>21</v>
      </c>
      <c r="F205" t="s">
        <v>15</v>
      </c>
      <c r="G205">
        <v>181010</v>
      </c>
      <c r="H205" t="s">
        <v>16</v>
      </c>
      <c r="I205" t="s">
        <v>17</v>
      </c>
      <c r="J205" t="s">
        <v>18</v>
      </c>
      <c r="K205" t="s">
        <v>19</v>
      </c>
      <c r="L205" t="s">
        <v>20</v>
      </c>
      <c r="M205" s="2">
        <v>842776102461</v>
      </c>
      <c r="N205">
        <v>1</v>
      </c>
      <c r="O205">
        <f>COUNTIFS($A$2:$A$1206,"="&amp;A205,$C$2:$C$1206,"="&amp;C205,$M$2:$M$1206,"="&amp;M205)</f>
        <v>55</v>
      </c>
      <c r="P205">
        <f>COUNTIFS($B$2:$B$1206,"="&amp;B205,$M$2:$M$1206,"="&amp;M205)</f>
        <v>1</v>
      </c>
      <c r="Q205">
        <f>SUMIFS($N$2:$N$1206,$B$2:$B$1206,"="&amp;B205,$M$2:$M$1206,"="&amp;M205)</f>
        <v>1</v>
      </c>
      <c r="R205">
        <f>VLOOKUP(A205&amp;C205&amp;M205,販売数計!$A$2:$E$174,5,FALSE)</f>
        <v>56</v>
      </c>
      <c r="S205">
        <f t="shared" si="3"/>
        <v>0</v>
      </c>
    </row>
    <row r="206" spans="1:19" x14ac:dyDescent="0.2">
      <c r="A206" s="1">
        <v>43295</v>
      </c>
      <c r="B206">
        <v>43858437</v>
      </c>
      <c r="C206">
        <v>94</v>
      </c>
      <c r="D206" t="s">
        <v>14</v>
      </c>
      <c r="E206">
        <v>21</v>
      </c>
      <c r="F206" t="s">
        <v>15</v>
      </c>
      <c r="G206">
        <v>181010</v>
      </c>
      <c r="H206" t="s">
        <v>16</v>
      </c>
      <c r="I206" t="s">
        <v>17</v>
      </c>
      <c r="J206" t="s">
        <v>18</v>
      </c>
      <c r="K206" t="s">
        <v>19</v>
      </c>
      <c r="L206" t="s">
        <v>20</v>
      </c>
      <c r="M206" s="2">
        <v>842776102461</v>
      </c>
      <c r="N206">
        <v>1</v>
      </c>
      <c r="O206">
        <f>COUNTIFS($A$2:$A$1206,"="&amp;A206,$C$2:$C$1206,"="&amp;C206,$M$2:$M$1206,"="&amp;M206)</f>
        <v>55</v>
      </c>
      <c r="P206">
        <f>COUNTIFS($B$2:$B$1206,"="&amp;B206,$M$2:$M$1206,"="&amp;M206)</f>
        <v>1</v>
      </c>
      <c r="Q206">
        <f>SUMIFS($N$2:$N$1206,$B$2:$B$1206,"="&amp;B206,$M$2:$M$1206,"="&amp;M206)</f>
        <v>1</v>
      </c>
      <c r="R206">
        <f>VLOOKUP(A206&amp;C206&amp;M206,販売数計!$A$2:$E$174,5,FALSE)</f>
        <v>56</v>
      </c>
      <c r="S206">
        <f t="shared" si="3"/>
        <v>0</v>
      </c>
    </row>
    <row r="207" spans="1:19" x14ac:dyDescent="0.2">
      <c r="A207" s="1">
        <v>43295</v>
      </c>
      <c r="B207">
        <v>43858499</v>
      </c>
      <c r="C207">
        <v>94</v>
      </c>
      <c r="D207" t="s">
        <v>14</v>
      </c>
      <c r="E207">
        <v>21</v>
      </c>
      <c r="F207" t="s">
        <v>15</v>
      </c>
      <c r="G207">
        <v>181010</v>
      </c>
      <c r="H207" t="s">
        <v>16</v>
      </c>
      <c r="I207" t="s">
        <v>17</v>
      </c>
      <c r="J207" t="s">
        <v>18</v>
      </c>
      <c r="K207" t="s">
        <v>19</v>
      </c>
      <c r="L207" t="s">
        <v>20</v>
      </c>
      <c r="M207" s="2">
        <v>842776102461</v>
      </c>
      <c r="N207">
        <v>1</v>
      </c>
      <c r="O207">
        <f>COUNTIFS($A$2:$A$1206,"="&amp;A207,$C$2:$C$1206,"="&amp;C207,$M$2:$M$1206,"="&amp;M207)</f>
        <v>55</v>
      </c>
      <c r="P207">
        <f>COUNTIFS($B$2:$B$1206,"="&amp;B207,$M$2:$M$1206,"="&amp;M207)</f>
        <v>1</v>
      </c>
      <c r="Q207">
        <f>SUMIFS($N$2:$N$1206,$B$2:$B$1206,"="&amp;B207,$M$2:$M$1206,"="&amp;M207)</f>
        <v>1</v>
      </c>
      <c r="R207">
        <f>VLOOKUP(A207&amp;C207&amp;M207,販売数計!$A$2:$E$174,5,FALSE)</f>
        <v>56</v>
      </c>
      <c r="S207">
        <f t="shared" si="3"/>
        <v>0</v>
      </c>
    </row>
    <row r="208" spans="1:19" x14ac:dyDescent="0.2">
      <c r="A208" s="1">
        <v>43295</v>
      </c>
      <c r="B208">
        <v>43858806</v>
      </c>
      <c r="C208">
        <v>94</v>
      </c>
      <c r="D208" t="s">
        <v>14</v>
      </c>
      <c r="E208">
        <v>21</v>
      </c>
      <c r="F208" t="s">
        <v>15</v>
      </c>
      <c r="G208">
        <v>181010</v>
      </c>
      <c r="H208" t="s">
        <v>16</v>
      </c>
      <c r="I208" t="s">
        <v>17</v>
      </c>
      <c r="J208" t="s">
        <v>18</v>
      </c>
      <c r="K208" t="s">
        <v>19</v>
      </c>
      <c r="L208" t="s">
        <v>20</v>
      </c>
      <c r="M208" s="2">
        <v>842776102461</v>
      </c>
      <c r="N208">
        <v>1</v>
      </c>
      <c r="O208">
        <f>COUNTIFS($A$2:$A$1206,"="&amp;A208,$C$2:$C$1206,"="&amp;C208,$M$2:$M$1206,"="&amp;M208)</f>
        <v>55</v>
      </c>
      <c r="P208">
        <f>COUNTIFS($B$2:$B$1206,"="&amp;B208,$M$2:$M$1206,"="&amp;M208)</f>
        <v>1</v>
      </c>
      <c r="Q208">
        <f>SUMIFS($N$2:$N$1206,$B$2:$B$1206,"="&amp;B208,$M$2:$M$1206,"="&amp;M208)</f>
        <v>1</v>
      </c>
      <c r="R208">
        <f>VLOOKUP(A208&amp;C208&amp;M208,販売数計!$A$2:$E$174,5,FALSE)</f>
        <v>56</v>
      </c>
      <c r="S208">
        <f t="shared" si="3"/>
        <v>0</v>
      </c>
    </row>
    <row r="209" spans="1:19" x14ac:dyDescent="0.2">
      <c r="A209" s="1">
        <v>43295</v>
      </c>
      <c r="B209">
        <v>43858923</v>
      </c>
      <c r="C209">
        <v>94</v>
      </c>
      <c r="D209" t="s">
        <v>14</v>
      </c>
      <c r="E209">
        <v>21</v>
      </c>
      <c r="F209" t="s">
        <v>15</v>
      </c>
      <c r="G209">
        <v>181010</v>
      </c>
      <c r="H209" t="s">
        <v>16</v>
      </c>
      <c r="I209" t="s">
        <v>17</v>
      </c>
      <c r="J209" t="s">
        <v>18</v>
      </c>
      <c r="K209" t="s">
        <v>19</v>
      </c>
      <c r="L209" t="s">
        <v>20</v>
      </c>
      <c r="M209" s="2">
        <v>842776102461</v>
      </c>
      <c r="N209">
        <v>1</v>
      </c>
      <c r="O209">
        <f>COUNTIFS($A$2:$A$1206,"="&amp;A209,$C$2:$C$1206,"="&amp;C209,$M$2:$M$1206,"="&amp;M209)</f>
        <v>55</v>
      </c>
      <c r="P209">
        <f>COUNTIFS($B$2:$B$1206,"="&amp;B209,$M$2:$M$1206,"="&amp;M209)</f>
        <v>1</v>
      </c>
      <c r="Q209">
        <f>SUMIFS($N$2:$N$1206,$B$2:$B$1206,"="&amp;B209,$M$2:$M$1206,"="&amp;M209)</f>
        <v>1</v>
      </c>
      <c r="R209">
        <f>VLOOKUP(A209&amp;C209&amp;M209,販売数計!$A$2:$E$174,5,FALSE)</f>
        <v>56</v>
      </c>
      <c r="S209">
        <f t="shared" si="3"/>
        <v>0</v>
      </c>
    </row>
    <row r="210" spans="1:19" x14ac:dyDescent="0.2">
      <c r="A210" s="1">
        <v>43295</v>
      </c>
      <c r="B210">
        <v>43858982</v>
      </c>
      <c r="C210">
        <v>94</v>
      </c>
      <c r="D210" t="s">
        <v>14</v>
      </c>
      <c r="E210">
        <v>21</v>
      </c>
      <c r="F210" t="s">
        <v>15</v>
      </c>
      <c r="G210">
        <v>181010</v>
      </c>
      <c r="H210" t="s">
        <v>16</v>
      </c>
      <c r="I210" t="s">
        <v>17</v>
      </c>
      <c r="J210" t="s">
        <v>18</v>
      </c>
      <c r="K210" t="s">
        <v>19</v>
      </c>
      <c r="L210" t="s">
        <v>20</v>
      </c>
      <c r="M210" s="2">
        <v>842776102461</v>
      </c>
      <c r="N210">
        <v>1</v>
      </c>
      <c r="O210">
        <f>COUNTIFS($A$2:$A$1206,"="&amp;A210,$C$2:$C$1206,"="&amp;C210,$M$2:$M$1206,"="&amp;M210)</f>
        <v>55</v>
      </c>
      <c r="P210">
        <f>COUNTIFS($B$2:$B$1206,"="&amp;B210,$M$2:$M$1206,"="&amp;M210)</f>
        <v>1</v>
      </c>
      <c r="Q210">
        <f>SUMIFS($N$2:$N$1206,$B$2:$B$1206,"="&amp;B210,$M$2:$M$1206,"="&amp;M210)</f>
        <v>1</v>
      </c>
      <c r="R210">
        <f>VLOOKUP(A210&amp;C210&amp;M210,販売数計!$A$2:$E$174,5,FALSE)</f>
        <v>56</v>
      </c>
      <c r="S210">
        <f t="shared" si="3"/>
        <v>0</v>
      </c>
    </row>
    <row r="211" spans="1:19" x14ac:dyDescent="0.2">
      <c r="A211" s="1">
        <v>43295</v>
      </c>
      <c r="B211">
        <v>43859271</v>
      </c>
      <c r="C211">
        <v>94</v>
      </c>
      <c r="D211" t="s">
        <v>14</v>
      </c>
      <c r="E211">
        <v>21</v>
      </c>
      <c r="F211" t="s">
        <v>15</v>
      </c>
      <c r="G211">
        <v>181010</v>
      </c>
      <c r="H211" t="s">
        <v>16</v>
      </c>
      <c r="I211" t="s">
        <v>17</v>
      </c>
      <c r="J211" t="s">
        <v>18</v>
      </c>
      <c r="K211" t="s">
        <v>19</v>
      </c>
      <c r="L211" t="s">
        <v>20</v>
      </c>
      <c r="M211" s="2">
        <v>842776102461</v>
      </c>
      <c r="N211">
        <v>1</v>
      </c>
      <c r="O211">
        <f>COUNTIFS($A$2:$A$1206,"="&amp;A211,$C$2:$C$1206,"="&amp;C211,$M$2:$M$1206,"="&amp;M211)</f>
        <v>55</v>
      </c>
      <c r="P211">
        <f>COUNTIFS($B$2:$B$1206,"="&amp;B211,$M$2:$M$1206,"="&amp;M211)</f>
        <v>1</v>
      </c>
      <c r="Q211">
        <f>SUMIFS($N$2:$N$1206,$B$2:$B$1206,"="&amp;B211,$M$2:$M$1206,"="&amp;M211)</f>
        <v>1</v>
      </c>
      <c r="R211">
        <f>VLOOKUP(A211&amp;C211&amp;M211,販売数計!$A$2:$E$174,5,FALSE)</f>
        <v>56</v>
      </c>
      <c r="S211">
        <f t="shared" si="3"/>
        <v>0</v>
      </c>
    </row>
    <row r="212" spans="1:19" x14ac:dyDescent="0.2">
      <c r="A212" s="1">
        <v>43295</v>
      </c>
      <c r="B212">
        <v>43859453</v>
      </c>
      <c r="C212">
        <v>94</v>
      </c>
      <c r="D212" t="s">
        <v>14</v>
      </c>
      <c r="E212">
        <v>21</v>
      </c>
      <c r="F212" t="s">
        <v>15</v>
      </c>
      <c r="G212">
        <v>181010</v>
      </c>
      <c r="H212" t="s">
        <v>16</v>
      </c>
      <c r="I212" t="s">
        <v>17</v>
      </c>
      <c r="J212" t="s">
        <v>18</v>
      </c>
      <c r="K212" t="s">
        <v>19</v>
      </c>
      <c r="L212" t="s">
        <v>20</v>
      </c>
      <c r="M212" s="2">
        <v>842776102461</v>
      </c>
      <c r="N212">
        <v>1</v>
      </c>
      <c r="O212">
        <f>COUNTIFS($A$2:$A$1206,"="&amp;A212,$C$2:$C$1206,"="&amp;C212,$M$2:$M$1206,"="&amp;M212)</f>
        <v>55</v>
      </c>
      <c r="P212">
        <f>COUNTIFS($B$2:$B$1206,"="&amp;B212,$M$2:$M$1206,"="&amp;M212)</f>
        <v>1</v>
      </c>
      <c r="Q212">
        <f>SUMIFS($N$2:$N$1206,$B$2:$B$1206,"="&amp;B212,$M$2:$M$1206,"="&amp;M212)</f>
        <v>1</v>
      </c>
      <c r="R212">
        <f>VLOOKUP(A212&amp;C212&amp;M212,販売数計!$A$2:$E$174,5,FALSE)</f>
        <v>56</v>
      </c>
      <c r="S212">
        <f t="shared" si="3"/>
        <v>0</v>
      </c>
    </row>
    <row r="213" spans="1:19" x14ac:dyDescent="0.2">
      <c r="A213" s="1">
        <v>43295</v>
      </c>
      <c r="B213">
        <v>43859474</v>
      </c>
      <c r="C213">
        <v>94</v>
      </c>
      <c r="D213" t="s">
        <v>14</v>
      </c>
      <c r="E213">
        <v>21</v>
      </c>
      <c r="F213" t="s">
        <v>15</v>
      </c>
      <c r="G213">
        <v>181010</v>
      </c>
      <c r="H213" t="s">
        <v>16</v>
      </c>
      <c r="I213" t="s">
        <v>17</v>
      </c>
      <c r="J213" t="s">
        <v>18</v>
      </c>
      <c r="K213" t="s">
        <v>19</v>
      </c>
      <c r="L213" t="s">
        <v>20</v>
      </c>
      <c r="M213" s="2">
        <v>842776102461</v>
      </c>
      <c r="N213">
        <v>1</v>
      </c>
      <c r="O213">
        <f>COUNTIFS($A$2:$A$1206,"="&amp;A213,$C$2:$C$1206,"="&amp;C213,$M$2:$M$1206,"="&amp;M213)</f>
        <v>55</v>
      </c>
      <c r="P213">
        <f>COUNTIFS($B$2:$B$1206,"="&amp;B213,$M$2:$M$1206,"="&amp;M213)</f>
        <v>1</v>
      </c>
      <c r="Q213">
        <f>SUMIFS($N$2:$N$1206,$B$2:$B$1206,"="&amp;B213,$M$2:$M$1206,"="&amp;M213)</f>
        <v>1</v>
      </c>
      <c r="R213">
        <f>VLOOKUP(A213&amp;C213&amp;M213,販売数計!$A$2:$E$174,5,FALSE)</f>
        <v>56</v>
      </c>
      <c r="S213">
        <f t="shared" si="3"/>
        <v>0</v>
      </c>
    </row>
    <row r="214" spans="1:19" x14ac:dyDescent="0.2">
      <c r="A214" s="1">
        <v>43295</v>
      </c>
      <c r="B214">
        <v>43859694</v>
      </c>
      <c r="C214">
        <v>94</v>
      </c>
      <c r="D214" t="s">
        <v>14</v>
      </c>
      <c r="E214">
        <v>21</v>
      </c>
      <c r="F214" t="s">
        <v>15</v>
      </c>
      <c r="G214">
        <v>181010</v>
      </c>
      <c r="H214" t="s">
        <v>16</v>
      </c>
      <c r="I214" t="s">
        <v>17</v>
      </c>
      <c r="J214" t="s">
        <v>18</v>
      </c>
      <c r="K214" t="s">
        <v>19</v>
      </c>
      <c r="L214" t="s">
        <v>20</v>
      </c>
      <c r="M214" s="2">
        <v>842776102461</v>
      </c>
      <c r="N214">
        <v>1</v>
      </c>
      <c r="O214">
        <f>COUNTIFS($A$2:$A$1206,"="&amp;A214,$C$2:$C$1206,"="&amp;C214,$M$2:$M$1206,"="&amp;M214)</f>
        <v>55</v>
      </c>
      <c r="P214">
        <f>COUNTIFS($B$2:$B$1206,"="&amp;B214,$M$2:$M$1206,"="&amp;M214)</f>
        <v>1</v>
      </c>
      <c r="Q214">
        <f>SUMIFS($N$2:$N$1206,$B$2:$B$1206,"="&amp;B214,$M$2:$M$1206,"="&amp;M214)</f>
        <v>1</v>
      </c>
      <c r="R214">
        <f>VLOOKUP(A214&amp;C214&amp;M214,販売数計!$A$2:$E$174,5,FALSE)</f>
        <v>56</v>
      </c>
      <c r="S214">
        <f t="shared" si="3"/>
        <v>0</v>
      </c>
    </row>
    <row r="215" spans="1:19" x14ac:dyDescent="0.2">
      <c r="A215" s="1">
        <v>43295</v>
      </c>
      <c r="B215">
        <v>43859704</v>
      </c>
      <c r="C215">
        <v>94</v>
      </c>
      <c r="D215" t="s">
        <v>14</v>
      </c>
      <c r="E215">
        <v>21</v>
      </c>
      <c r="F215" t="s">
        <v>15</v>
      </c>
      <c r="G215">
        <v>181010</v>
      </c>
      <c r="H215" t="s">
        <v>16</v>
      </c>
      <c r="I215" t="s">
        <v>17</v>
      </c>
      <c r="J215" t="s">
        <v>18</v>
      </c>
      <c r="K215" t="s">
        <v>19</v>
      </c>
      <c r="L215" t="s">
        <v>20</v>
      </c>
      <c r="M215" s="2">
        <v>842776102461</v>
      </c>
      <c r="N215">
        <v>1</v>
      </c>
      <c r="O215">
        <f>COUNTIFS($A$2:$A$1206,"="&amp;A215,$C$2:$C$1206,"="&amp;C215,$M$2:$M$1206,"="&amp;M215)</f>
        <v>55</v>
      </c>
      <c r="P215">
        <f>COUNTIFS($B$2:$B$1206,"="&amp;B215,$M$2:$M$1206,"="&amp;M215)</f>
        <v>1</v>
      </c>
      <c r="Q215">
        <f>SUMIFS($N$2:$N$1206,$B$2:$B$1206,"="&amp;B215,$M$2:$M$1206,"="&amp;M215)</f>
        <v>1</v>
      </c>
      <c r="R215">
        <f>VLOOKUP(A215&amp;C215&amp;M215,販売数計!$A$2:$E$174,5,FALSE)</f>
        <v>56</v>
      </c>
      <c r="S215">
        <f t="shared" si="3"/>
        <v>0</v>
      </c>
    </row>
    <row r="216" spans="1:19" x14ac:dyDescent="0.2">
      <c r="A216" s="1">
        <v>43295</v>
      </c>
      <c r="B216">
        <v>43859830</v>
      </c>
      <c r="C216">
        <v>94</v>
      </c>
      <c r="D216" t="s">
        <v>14</v>
      </c>
      <c r="E216">
        <v>21</v>
      </c>
      <c r="F216" t="s">
        <v>15</v>
      </c>
      <c r="G216">
        <v>181010</v>
      </c>
      <c r="H216" t="s">
        <v>16</v>
      </c>
      <c r="I216" t="s">
        <v>17</v>
      </c>
      <c r="J216" t="s">
        <v>18</v>
      </c>
      <c r="K216" t="s">
        <v>19</v>
      </c>
      <c r="L216" t="s">
        <v>20</v>
      </c>
      <c r="M216" s="2">
        <v>842776102461</v>
      </c>
      <c r="N216">
        <v>1</v>
      </c>
      <c r="O216">
        <f>COUNTIFS($A$2:$A$1206,"="&amp;A216,$C$2:$C$1206,"="&amp;C216,$M$2:$M$1206,"="&amp;M216)</f>
        <v>55</v>
      </c>
      <c r="P216">
        <f>COUNTIFS($B$2:$B$1206,"="&amp;B216,$M$2:$M$1206,"="&amp;M216)</f>
        <v>1</v>
      </c>
      <c r="Q216">
        <f>SUMIFS($N$2:$N$1206,$B$2:$B$1206,"="&amp;B216,$M$2:$M$1206,"="&amp;M216)</f>
        <v>1</v>
      </c>
      <c r="R216">
        <f>VLOOKUP(A216&amp;C216&amp;M216,販売数計!$A$2:$E$174,5,FALSE)</f>
        <v>56</v>
      </c>
      <c r="S216">
        <f t="shared" si="3"/>
        <v>0</v>
      </c>
    </row>
    <row r="217" spans="1:19" x14ac:dyDescent="0.2">
      <c r="A217" s="1">
        <v>43295</v>
      </c>
      <c r="B217">
        <v>43859953</v>
      </c>
      <c r="C217">
        <v>94</v>
      </c>
      <c r="D217" t="s">
        <v>14</v>
      </c>
      <c r="E217">
        <v>21</v>
      </c>
      <c r="F217" t="s">
        <v>15</v>
      </c>
      <c r="G217">
        <v>181010</v>
      </c>
      <c r="H217" t="s">
        <v>16</v>
      </c>
      <c r="I217" t="s">
        <v>17</v>
      </c>
      <c r="J217" t="s">
        <v>18</v>
      </c>
      <c r="K217" t="s">
        <v>19</v>
      </c>
      <c r="L217" t="s">
        <v>20</v>
      </c>
      <c r="M217" s="2">
        <v>842776102461</v>
      </c>
      <c r="N217">
        <v>1</v>
      </c>
      <c r="O217">
        <f>COUNTIFS($A$2:$A$1206,"="&amp;A217,$C$2:$C$1206,"="&amp;C217,$M$2:$M$1206,"="&amp;M217)</f>
        <v>55</v>
      </c>
      <c r="P217">
        <f>COUNTIFS($B$2:$B$1206,"="&amp;B217,$M$2:$M$1206,"="&amp;M217)</f>
        <v>1</v>
      </c>
      <c r="Q217">
        <f>SUMIFS($N$2:$N$1206,$B$2:$B$1206,"="&amp;B217,$M$2:$M$1206,"="&amp;M217)</f>
        <v>1</v>
      </c>
      <c r="R217">
        <f>VLOOKUP(A217&amp;C217&amp;M217,販売数計!$A$2:$E$174,5,FALSE)</f>
        <v>56</v>
      </c>
      <c r="S217">
        <f t="shared" si="3"/>
        <v>0</v>
      </c>
    </row>
    <row r="218" spans="1:19" x14ac:dyDescent="0.2">
      <c r="A218" s="1">
        <v>43295</v>
      </c>
      <c r="B218">
        <v>43860220</v>
      </c>
      <c r="C218">
        <v>94</v>
      </c>
      <c r="D218" t="s">
        <v>14</v>
      </c>
      <c r="E218">
        <v>21</v>
      </c>
      <c r="F218" t="s">
        <v>15</v>
      </c>
      <c r="G218">
        <v>181010</v>
      </c>
      <c r="H218" t="s">
        <v>16</v>
      </c>
      <c r="I218" t="s">
        <v>17</v>
      </c>
      <c r="J218" t="s">
        <v>18</v>
      </c>
      <c r="K218" t="s">
        <v>19</v>
      </c>
      <c r="L218" t="s">
        <v>20</v>
      </c>
      <c r="M218" s="2">
        <v>842776102461</v>
      </c>
      <c r="N218">
        <v>1</v>
      </c>
      <c r="O218">
        <f>COUNTIFS($A$2:$A$1206,"="&amp;A218,$C$2:$C$1206,"="&amp;C218,$M$2:$M$1206,"="&amp;M218)</f>
        <v>55</v>
      </c>
      <c r="P218">
        <f>COUNTIFS($B$2:$B$1206,"="&amp;B218,$M$2:$M$1206,"="&amp;M218)</f>
        <v>1</v>
      </c>
      <c r="Q218">
        <f>SUMIFS($N$2:$N$1206,$B$2:$B$1206,"="&amp;B218,$M$2:$M$1206,"="&amp;M218)</f>
        <v>1</v>
      </c>
      <c r="R218">
        <f>VLOOKUP(A218&amp;C218&amp;M218,販売数計!$A$2:$E$174,5,FALSE)</f>
        <v>56</v>
      </c>
      <c r="S218">
        <f t="shared" si="3"/>
        <v>0</v>
      </c>
    </row>
    <row r="219" spans="1:19" x14ac:dyDescent="0.2">
      <c r="A219" s="1">
        <v>43295</v>
      </c>
      <c r="B219">
        <v>43860712</v>
      </c>
      <c r="C219">
        <v>94</v>
      </c>
      <c r="D219" t="s">
        <v>14</v>
      </c>
      <c r="E219">
        <v>21</v>
      </c>
      <c r="F219" t="s">
        <v>15</v>
      </c>
      <c r="G219">
        <v>181010</v>
      </c>
      <c r="H219" t="s">
        <v>16</v>
      </c>
      <c r="I219" t="s">
        <v>17</v>
      </c>
      <c r="J219" t="s">
        <v>18</v>
      </c>
      <c r="K219" t="s">
        <v>19</v>
      </c>
      <c r="L219" t="s">
        <v>20</v>
      </c>
      <c r="M219" s="2">
        <v>842776102461</v>
      </c>
      <c r="N219">
        <v>1</v>
      </c>
      <c r="O219">
        <f>COUNTIFS($A$2:$A$1206,"="&amp;A219,$C$2:$C$1206,"="&amp;C219,$M$2:$M$1206,"="&amp;M219)</f>
        <v>55</v>
      </c>
      <c r="P219">
        <f>COUNTIFS($B$2:$B$1206,"="&amp;B219,$M$2:$M$1206,"="&amp;M219)</f>
        <v>1</v>
      </c>
      <c r="Q219">
        <f>SUMIFS($N$2:$N$1206,$B$2:$B$1206,"="&amp;B219,$M$2:$M$1206,"="&amp;M219)</f>
        <v>1</v>
      </c>
      <c r="R219">
        <f>VLOOKUP(A219&amp;C219&amp;M219,販売数計!$A$2:$E$174,5,FALSE)</f>
        <v>56</v>
      </c>
      <c r="S219">
        <f t="shared" si="3"/>
        <v>0</v>
      </c>
    </row>
    <row r="220" spans="1:19" x14ac:dyDescent="0.2">
      <c r="A220" s="1">
        <v>43295</v>
      </c>
      <c r="B220">
        <v>43860811</v>
      </c>
      <c r="C220">
        <v>94</v>
      </c>
      <c r="D220" t="s">
        <v>14</v>
      </c>
      <c r="E220">
        <v>21</v>
      </c>
      <c r="F220" t="s">
        <v>15</v>
      </c>
      <c r="G220">
        <v>181010</v>
      </c>
      <c r="H220" t="s">
        <v>16</v>
      </c>
      <c r="I220" t="s">
        <v>17</v>
      </c>
      <c r="J220" t="s">
        <v>18</v>
      </c>
      <c r="K220" t="s">
        <v>19</v>
      </c>
      <c r="L220" t="s">
        <v>20</v>
      </c>
      <c r="M220" s="2">
        <v>842776102461</v>
      </c>
      <c r="N220">
        <v>1</v>
      </c>
      <c r="O220">
        <f>COUNTIFS($A$2:$A$1206,"="&amp;A220,$C$2:$C$1206,"="&amp;C220,$M$2:$M$1206,"="&amp;M220)</f>
        <v>55</v>
      </c>
      <c r="P220">
        <f>COUNTIFS($B$2:$B$1206,"="&amp;B220,$M$2:$M$1206,"="&amp;M220)</f>
        <v>1</v>
      </c>
      <c r="Q220">
        <f>SUMIFS($N$2:$N$1206,$B$2:$B$1206,"="&amp;B220,$M$2:$M$1206,"="&amp;M220)</f>
        <v>1</v>
      </c>
      <c r="R220">
        <f>VLOOKUP(A220&amp;C220&amp;M220,販売数計!$A$2:$E$174,5,FALSE)</f>
        <v>56</v>
      </c>
      <c r="S220">
        <f t="shared" si="3"/>
        <v>0</v>
      </c>
    </row>
    <row r="221" spans="1:19" x14ac:dyDescent="0.2">
      <c r="A221" s="1">
        <v>43295</v>
      </c>
      <c r="B221">
        <v>43861021</v>
      </c>
      <c r="C221">
        <v>94</v>
      </c>
      <c r="D221" t="s">
        <v>14</v>
      </c>
      <c r="E221">
        <v>21</v>
      </c>
      <c r="F221" t="s">
        <v>15</v>
      </c>
      <c r="G221">
        <v>181010</v>
      </c>
      <c r="H221" t="s">
        <v>16</v>
      </c>
      <c r="I221" t="s">
        <v>17</v>
      </c>
      <c r="J221" t="s">
        <v>18</v>
      </c>
      <c r="K221" t="s">
        <v>19</v>
      </c>
      <c r="L221" t="s">
        <v>20</v>
      </c>
      <c r="M221" s="2">
        <v>842776102461</v>
      </c>
      <c r="N221">
        <v>1</v>
      </c>
      <c r="O221">
        <f>COUNTIFS($A$2:$A$1206,"="&amp;A221,$C$2:$C$1206,"="&amp;C221,$M$2:$M$1206,"="&amp;M221)</f>
        <v>55</v>
      </c>
      <c r="P221">
        <f>COUNTIFS($B$2:$B$1206,"="&amp;B221,$M$2:$M$1206,"="&amp;M221)</f>
        <v>1</v>
      </c>
      <c r="Q221">
        <f>SUMIFS($N$2:$N$1206,$B$2:$B$1206,"="&amp;B221,$M$2:$M$1206,"="&amp;M221)</f>
        <v>1</v>
      </c>
      <c r="R221">
        <f>VLOOKUP(A221&amp;C221&amp;M221,販売数計!$A$2:$E$174,5,FALSE)</f>
        <v>56</v>
      </c>
      <c r="S221">
        <f t="shared" si="3"/>
        <v>0</v>
      </c>
    </row>
    <row r="222" spans="1:19" x14ac:dyDescent="0.2">
      <c r="A222" s="1">
        <v>43295</v>
      </c>
      <c r="B222">
        <v>43849784</v>
      </c>
      <c r="C222">
        <v>842</v>
      </c>
      <c r="D222" t="s">
        <v>26</v>
      </c>
      <c r="E222">
        <v>21</v>
      </c>
      <c r="F222" t="s">
        <v>15</v>
      </c>
      <c r="G222">
        <v>181010</v>
      </c>
      <c r="H222" t="s">
        <v>16</v>
      </c>
      <c r="I222" t="s">
        <v>17</v>
      </c>
      <c r="J222" t="s">
        <v>18</v>
      </c>
      <c r="K222" t="s">
        <v>19</v>
      </c>
      <c r="L222" t="s">
        <v>20</v>
      </c>
      <c r="M222" s="2">
        <v>842776102461</v>
      </c>
      <c r="N222">
        <v>1</v>
      </c>
      <c r="O222">
        <f>COUNTIFS($A$2:$A$1206,"="&amp;A222,$C$2:$C$1206,"="&amp;C222,$M$2:$M$1206,"="&amp;M222)</f>
        <v>58</v>
      </c>
      <c r="P222">
        <f>COUNTIFS($B$2:$B$1206,"="&amp;B222,$M$2:$M$1206,"="&amp;M222)</f>
        <v>1</v>
      </c>
      <c r="Q222">
        <f>SUMIFS($N$2:$N$1206,$B$2:$B$1206,"="&amp;B222,$M$2:$M$1206,"="&amp;M222)</f>
        <v>1</v>
      </c>
      <c r="R222">
        <f>VLOOKUP(A222&amp;C222&amp;M222,販売数計!$A$2:$E$174,5,FALSE)</f>
        <v>59</v>
      </c>
      <c r="S222">
        <f t="shared" si="3"/>
        <v>0</v>
      </c>
    </row>
    <row r="223" spans="1:19" x14ac:dyDescent="0.2">
      <c r="A223" s="1">
        <v>43295</v>
      </c>
      <c r="B223">
        <v>43850319</v>
      </c>
      <c r="C223">
        <v>842</v>
      </c>
      <c r="D223" t="s">
        <v>26</v>
      </c>
      <c r="E223">
        <v>21</v>
      </c>
      <c r="F223" t="s">
        <v>15</v>
      </c>
      <c r="G223">
        <v>181010</v>
      </c>
      <c r="H223" t="s">
        <v>16</v>
      </c>
      <c r="I223" t="s">
        <v>17</v>
      </c>
      <c r="J223" t="s">
        <v>18</v>
      </c>
      <c r="K223" t="s">
        <v>19</v>
      </c>
      <c r="L223" t="s">
        <v>20</v>
      </c>
      <c r="M223" s="2">
        <v>842776102461</v>
      </c>
      <c r="N223">
        <v>1</v>
      </c>
      <c r="O223">
        <f>COUNTIFS($A$2:$A$1206,"="&amp;A223,$C$2:$C$1206,"="&amp;C223,$M$2:$M$1206,"="&amp;M223)</f>
        <v>58</v>
      </c>
      <c r="P223">
        <f>COUNTIFS($B$2:$B$1206,"="&amp;B223,$M$2:$M$1206,"="&amp;M223)</f>
        <v>1</v>
      </c>
      <c r="Q223">
        <f>SUMIFS($N$2:$N$1206,$B$2:$B$1206,"="&amp;B223,$M$2:$M$1206,"="&amp;M223)</f>
        <v>1</v>
      </c>
      <c r="R223">
        <f>VLOOKUP(A223&amp;C223&amp;M223,販売数計!$A$2:$E$174,5,FALSE)</f>
        <v>59</v>
      </c>
      <c r="S223">
        <f t="shared" si="3"/>
        <v>0</v>
      </c>
    </row>
    <row r="224" spans="1:19" x14ac:dyDescent="0.2">
      <c r="A224" s="1">
        <v>43295</v>
      </c>
      <c r="B224">
        <v>43850385</v>
      </c>
      <c r="C224">
        <v>842</v>
      </c>
      <c r="D224" t="s">
        <v>26</v>
      </c>
      <c r="E224">
        <v>32</v>
      </c>
      <c r="F224" t="s">
        <v>21</v>
      </c>
      <c r="G224">
        <v>253230</v>
      </c>
      <c r="H224" t="s">
        <v>22</v>
      </c>
      <c r="I224" t="s">
        <v>23</v>
      </c>
      <c r="J224" t="s">
        <v>24</v>
      </c>
      <c r="L224" t="s">
        <v>25</v>
      </c>
      <c r="M224" s="2">
        <v>4550084118970</v>
      </c>
      <c r="N224">
        <v>1</v>
      </c>
      <c r="O224">
        <f>COUNTIFS($A$2:$A$1206,"="&amp;A224,$C$2:$C$1206,"="&amp;C224,$M$2:$M$1206,"="&amp;M224)</f>
        <v>2</v>
      </c>
      <c r="P224">
        <f>COUNTIFS($B$2:$B$1206,"="&amp;B224,$M$2:$M$1206,"="&amp;M224)</f>
        <v>1</v>
      </c>
      <c r="Q224">
        <f>SUMIFS($N$2:$N$1206,$B$2:$B$1206,"="&amp;B224,$M$2:$M$1206,"="&amp;M224)</f>
        <v>1</v>
      </c>
      <c r="R224">
        <f>VLOOKUP(A224&amp;C224&amp;M224,販売数計!$A$2:$E$174,5,FALSE)</f>
        <v>2</v>
      </c>
      <c r="S224">
        <f t="shared" si="3"/>
        <v>0</v>
      </c>
    </row>
    <row r="225" spans="1:19" x14ac:dyDescent="0.2">
      <c r="A225" s="1">
        <v>43295</v>
      </c>
      <c r="B225">
        <v>43850394</v>
      </c>
      <c r="C225">
        <v>842</v>
      </c>
      <c r="D225" t="s">
        <v>26</v>
      </c>
      <c r="E225">
        <v>21</v>
      </c>
      <c r="F225" t="s">
        <v>15</v>
      </c>
      <c r="G225">
        <v>181010</v>
      </c>
      <c r="H225" t="s">
        <v>16</v>
      </c>
      <c r="I225" t="s">
        <v>17</v>
      </c>
      <c r="J225" t="s">
        <v>18</v>
      </c>
      <c r="K225" t="s">
        <v>19</v>
      </c>
      <c r="L225" t="s">
        <v>20</v>
      </c>
      <c r="M225" s="2">
        <v>842776102461</v>
      </c>
      <c r="N225">
        <v>1</v>
      </c>
      <c r="O225">
        <f>COUNTIFS($A$2:$A$1206,"="&amp;A225,$C$2:$C$1206,"="&amp;C225,$M$2:$M$1206,"="&amp;M225)</f>
        <v>58</v>
      </c>
      <c r="P225">
        <f>COUNTIFS($B$2:$B$1206,"="&amp;B225,$M$2:$M$1206,"="&amp;M225)</f>
        <v>1</v>
      </c>
      <c r="Q225">
        <f>SUMIFS($N$2:$N$1206,$B$2:$B$1206,"="&amp;B225,$M$2:$M$1206,"="&amp;M225)</f>
        <v>1</v>
      </c>
      <c r="R225">
        <f>VLOOKUP(A225&amp;C225&amp;M225,販売数計!$A$2:$E$174,5,FALSE)</f>
        <v>59</v>
      </c>
      <c r="S225">
        <f t="shared" si="3"/>
        <v>0</v>
      </c>
    </row>
    <row r="226" spans="1:19" x14ac:dyDescent="0.2">
      <c r="A226" s="1">
        <v>43295</v>
      </c>
      <c r="B226">
        <v>43851493</v>
      </c>
      <c r="C226">
        <v>842</v>
      </c>
      <c r="D226" t="s">
        <v>26</v>
      </c>
      <c r="E226">
        <v>21</v>
      </c>
      <c r="F226" t="s">
        <v>15</v>
      </c>
      <c r="G226">
        <v>181010</v>
      </c>
      <c r="H226" t="s">
        <v>16</v>
      </c>
      <c r="I226" t="s">
        <v>17</v>
      </c>
      <c r="J226" t="s">
        <v>18</v>
      </c>
      <c r="K226" t="s">
        <v>19</v>
      </c>
      <c r="L226" t="s">
        <v>20</v>
      </c>
      <c r="M226" s="2">
        <v>842776102461</v>
      </c>
      <c r="N226">
        <v>1</v>
      </c>
      <c r="O226">
        <f>COUNTIFS($A$2:$A$1206,"="&amp;A226,$C$2:$C$1206,"="&amp;C226,$M$2:$M$1206,"="&amp;M226)</f>
        <v>58</v>
      </c>
      <c r="P226">
        <f>COUNTIFS($B$2:$B$1206,"="&amp;B226,$M$2:$M$1206,"="&amp;M226)</f>
        <v>1</v>
      </c>
      <c r="Q226">
        <f>SUMIFS($N$2:$N$1206,$B$2:$B$1206,"="&amp;B226,$M$2:$M$1206,"="&amp;M226)</f>
        <v>1</v>
      </c>
      <c r="R226">
        <f>VLOOKUP(A226&amp;C226&amp;M226,販売数計!$A$2:$E$174,5,FALSE)</f>
        <v>59</v>
      </c>
      <c r="S226">
        <f t="shared" si="3"/>
        <v>0</v>
      </c>
    </row>
    <row r="227" spans="1:19" x14ac:dyDescent="0.2">
      <c r="A227" s="1">
        <v>43295</v>
      </c>
      <c r="B227">
        <v>43851819</v>
      </c>
      <c r="C227">
        <v>842</v>
      </c>
      <c r="D227" t="s">
        <v>26</v>
      </c>
      <c r="E227">
        <v>21</v>
      </c>
      <c r="F227" t="s">
        <v>15</v>
      </c>
      <c r="G227">
        <v>181010</v>
      </c>
      <c r="H227" t="s">
        <v>16</v>
      </c>
      <c r="I227" t="s">
        <v>17</v>
      </c>
      <c r="J227" t="s">
        <v>18</v>
      </c>
      <c r="K227" t="s">
        <v>19</v>
      </c>
      <c r="L227" t="s">
        <v>20</v>
      </c>
      <c r="M227" s="2">
        <v>842776102461</v>
      </c>
      <c r="N227">
        <v>2</v>
      </c>
      <c r="O227">
        <f>COUNTIFS($A$2:$A$1206,"="&amp;A227,$C$2:$C$1206,"="&amp;C227,$M$2:$M$1206,"="&amp;M227)</f>
        <v>58</v>
      </c>
      <c r="P227">
        <f>COUNTIFS($B$2:$B$1206,"="&amp;B227,$M$2:$M$1206,"="&amp;M227)</f>
        <v>1</v>
      </c>
      <c r="Q227">
        <f>SUMIFS($N$2:$N$1206,$B$2:$B$1206,"="&amp;B227,$M$2:$M$1206,"="&amp;M227)</f>
        <v>2</v>
      </c>
      <c r="R227">
        <f>VLOOKUP(A227&amp;C227&amp;M227,販売数計!$A$2:$E$174,5,FALSE)</f>
        <v>59</v>
      </c>
      <c r="S227">
        <f t="shared" si="3"/>
        <v>0</v>
      </c>
    </row>
    <row r="228" spans="1:19" x14ac:dyDescent="0.2">
      <c r="A228" s="1">
        <v>43295</v>
      </c>
      <c r="B228">
        <v>43852155</v>
      </c>
      <c r="C228">
        <v>842</v>
      </c>
      <c r="D228" t="s">
        <v>26</v>
      </c>
      <c r="E228">
        <v>21</v>
      </c>
      <c r="F228" t="s">
        <v>15</v>
      </c>
      <c r="G228">
        <v>181010</v>
      </c>
      <c r="H228" t="s">
        <v>16</v>
      </c>
      <c r="I228" t="s">
        <v>17</v>
      </c>
      <c r="J228" t="s">
        <v>18</v>
      </c>
      <c r="K228" t="s">
        <v>19</v>
      </c>
      <c r="L228" t="s">
        <v>20</v>
      </c>
      <c r="M228" s="2">
        <v>842776102461</v>
      </c>
      <c r="N228">
        <v>1</v>
      </c>
      <c r="O228">
        <f>COUNTIFS($A$2:$A$1206,"="&amp;A228,$C$2:$C$1206,"="&amp;C228,$M$2:$M$1206,"="&amp;M228)</f>
        <v>58</v>
      </c>
      <c r="P228">
        <f>COUNTIFS($B$2:$B$1206,"="&amp;B228,$M$2:$M$1206,"="&amp;M228)</f>
        <v>1</v>
      </c>
      <c r="Q228">
        <f>SUMIFS($N$2:$N$1206,$B$2:$B$1206,"="&amp;B228,$M$2:$M$1206,"="&amp;M228)</f>
        <v>1</v>
      </c>
      <c r="R228">
        <f>VLOOKUP(A228&amp;C228&amp;M228,販売数計!$A$2:$E$174,5,FALSE)</f>
        <v>59</v>
      </c>
      <c r="S228">
        <f t="shared" si="3"/>
        <v>0</v>
      </c>
    </row>
    <row r="229" spans="1:19" x14ac:dyDescent="0.2">
      <c r="A229" s="1">
        <v>43295</v>
      </c>
      <c r="B229">
        <v>43852218</v>
      </c>
      <c r="C229">
        <v>842</v>
      </c>
      <c r="D229" t="s">
        <v>26</v>
      </c>
      <c r="E229">
        <v>21</v>
      </c>
      <c r="F229" t="s">
        <v>15</v>
      </c>
      <c r="G229">
        <v>181010</v>
      </c>
      <c r="H229" t="s">
        <v>16</v>
      </c>
      <c r="I229" t="s">
        <v>17</v>
      </c>
      <c r="J229" t="s">
        <v>18</v>
      </c>
      <c r="K229" t="s">
        <v>19</v>
      </c>
      <c r="L229" t="s">
        <v>20</v>
      </c>
      <c r="M229" s="2">
        <v>842776102461</v>
      </c>
      <c r="N229">
        <v>1</v>
      </c>
      <c r="O229">
        <f>COUNTIFS($A$2:$A$1206,"="&amp;A229,$C$2:$C$1206,"="&amp;C229,$M$2:$M$1206,"="&amp;M229)</f>
        <v>58</v>
      </c>
      <c r="P229">
        <f>COUNTIFS($B$2:$B$1206,"="&amp;B229,$M$2:$M$1206,"="&amp;M229)</f>
        <v>1</v>
      </c>
      <c r="Q229">
        <f>SUMIFS($N$2:$N$1206,$B$2:$B$1206,"="&amp;B229,$M$2:$M$1206,"="&amp;M229)</f>
        <v>1</v>
      </c>
      <c r="R229">
        <f>VLOOKUP(A229&amp;C229&amp;M229,販売数計!$A$2:$E$174,5,FALSE)</f>
        <v>59</v>
      </c>
      <c r="S229">
        <f t="shared" si="3"/>
        <v>0</v>
      </c>
    </row>
    <row r="230" spans="1:19" x14ac:dyDescent="0.2">
      <c r="A230" s="1">
        <v>43295</v>
      </c>
      <c r="B230">
        <v>43852519</v>
      </c>
      <c r="C230">
        <v>842</v>
      </c>
      <c r="D230" t="s">
        <v>26</v>
      </c>
      <c r="E230">
        <v>21</v>
      </c>
      <c r="F230" t="s">
        <v>15</v>
      </c>
      <c r="G230">
        <v>181010</v>
      </c>
      <c r="H230" t="s">
        <v>16</v>
      </c>
      <c r="I230" t="s">
        <v>17</v>
      </c>
      <c r="J230" t="s">
        <v>18</v>
      </c>
      <c r="K230" t="s">
        <v>19</v>
      </c>
      <c r="L230" t="s">
        <v>20</v>
      </c>
      <c r="M230" s="2">
        <v>842776102461</v>
      </c>
      <c r="N230">
        <v>1</v>
      </c>
      <c r="O230">
        <f>COUNTIFS($A$2:$A$1206,"="&amp;A230,$C$2:$C$1206,"="&amp;C230,$M$2:$M$1206,"="&amp;M230)</f>
        <v>58</v>
      </c>
      <c r="P230">
        <f>COUNTIFS($B$2:$B$1206,"="&amp;B230,$M$2:$M$1206,"="&amp;M230)</f>
        <v>1</v>
      </c>
      <c r="Q230">
        <f>SUMIFS($N$2:$N$1206,$B$2:$B$1206,"="&amp;B230,$M$2:$M$1206,"="&amp;M230)</f>
        <v>1</v>
      </c>
      <c r="R230">
        <f>VLOOKUP(A230&amp;C230&amp;M230,販売数計!$A$2:$E$174,5,FALSE)</f>
        <v>59</v>
      </c>
      <c r="S230">
        <f t="shared" si="3"/>
        <v>0</v>
      </c>
    </row>
    <row r="231" spans="1:19" x14ac:dyDescent="0.2">
      <c r="A231" s="1">
        <v>43295</v>
      </c>
      <c r="B231">
        <v>43853506</v>
      </c>
      <c r="C231">
        <v>842</v>
      </c>
      <c r="D231" t="s">
        <v>26</v>
      </c>
      <c r="E231">
        <v>21</v>
      </c>
      <c r="F231" t="s">
        <v>15</v>
      </c>
      <c r="G231">
        <v>181010</v>
      </c>
      <c r="H231" t="s">
        <v>16</v>
      </c>
      <c r="I231" t="s">
        <v>17</v>
      </c>
      <c r="J231" t="s">
        <v>18</v>
      </c>
      <c r="K231" t="s">
        <v>19</v>
      </c>
      <c r="L231" t="s">
        <v>20</v>
      </c>
      <c r="M231" s="2">
        <v>842776102461</v>
      </c>
      <c r="N231">
        <v>1</v>
      </c>
      <c r="O231">
        <f>COUNTIFS($A$2:$A$1206,"="&amp;A231,$C$2:$C$1206,"="&amp;C231,$M$2:$M$1206,"="&amp;M231)</f>
        <v>58</v>
      </c>
      <c r="P231">
        <f>COUNTIFS($B$2:$B$1206,"="&amp;B231,$M$2:$M$1206,"="&amp;M231)</f>
        <v>1</v>
      </c>
      <c r="Q231">
        <f>SUMIFS($N$2:$N$1206,$B$2:$B$1206,"="&amp;B231,$M$2:$M$1206,"="&amp;M231)</f>
        <v>1</v>
      </c>
      <c r="R231">
        <f>VLOOKUP(A231&amp;C231&amp;M231,販売数計!$A$2:$E$174,5,FALSE)</f>
        <v>59</v>
      </c>
      <c r="S231">
        <f t="shared" si="3"/>
        <v>0</v>
      </c>
    </row>
    <row r="232" spans="1:19" x14ac:dyDescent="0.2">
      <c r="A232" s="1">
        <v>43295</v>
      </c>
      <c r="B232">
        <v>43853705</v>
      </c>
      <c r="C232">
        <v>842</v>
      </c>
      <c r="D232" t="s">
        <v>26</v>
      </c>
      <c r="E232">
        <v>21</v>
      </c>
      <c r="F232" t="s">
        <v>15</v>
      </c>
      <c r="G232">
        <v>181010</v>
      </c>
      <c r="H232" t="s">
        <v>16</v>
      </c>
      <c r="I232" t="s">
        <v>17</v>
      </c>
      <c r="J232" t="s">
        <v>18</v>
      </c>
      <c r="K232" t="s">
        <v>19</v>
      </c>
      <c r="L232" t="s">
        <v>20</v>
      </c>
      <c r="M232" s="2">
        <v>842776102461</v>
      </c>
      <c r="N232">
        <v>1</v>
      </c>
      <c r="O232">
        <f>COUNTIFS($A$2:$A$1206,"="&amp;A232,$C$2:$C$1206,"="&amp;C232,$M$2:$M$1206,"="&amp;M232)</f>
        <v>58</v>
      </c>
      <c r="P232">
        <f>COUNTIFS($B$2:$B$1206,"="&amp;B232,$M$2:$M$1206,"="&amp;M232)</f>
        <v>1</v>
      </c>
      <c r="Q232">
        <f>SUMIFS($N$2:$N$1206,$B$2:$B$1206,"="&amp;B232,$M$2:$M$1206,"="&amp;M232)</f>
        <v>1</v>
      </c>
      <c r="R232">
        <f>VLOOKUP(A232&amp;C232&amp;M232,販売数計!$A$2:$E$174,5,FALSE)</f>
        <v>59</v>
      </c>
      <c r="S232">
        <f t="shared" si="3"/>
        <v>0</v>
      </c>
    </row>
    <row r="233" spans="1:19" x14ac:dyDescent="0.2">
      <c r="A233" s="1">
        <v>43295</v>
      </c>
      <c r="B233">
        <v>43854266</v>
      </c>
      <c r="C233">
        <v>842</v>
      </c>
      <c r="D233" t="s">
        <v>26</v>
      </c>
      <c r="E233">
        <v>21</v>
      </c>
      <c r="F233" t="s">
        <v>15</v>
      </c>
      <c r="G233">
        <v>181010</v>
      </c>
      <c r="H233" t="s">
        <v>16</v>
      </c>
      <c r="I233" t="s">
        <v>17</v>
      </c>
      <c r="J233" t="s">
        <v>18</v>
      </c>
      <c r="K233" t="s">
        <v>19</v>
      </c>
      <c r="L233" t="s">
        <v>20</v>
      </c>
      <c r="M233" s="2">
        <v>842776102461</v>
      </c>
      <c r="N233">
        <v>1</v>
      </c>
      <c r="O233">
        <f>COUNTIFS($A$2:$A$1206,"="&amp;A233,$C$2:$C$1206,"="&amp;C233,$M$2:$M$1206,"="&amp;M233)</f>
        <v>58</v>
      </c>
      <c r="P233">
        <f>COUNTIFS($B$2:$B$1206,"="&amp;B233,$M$2:$M$1206,"="&amp;M233)</f>
        <v>1</v>
      </c>
      <c r="Q233">
        <f>SUMIFS($N$2:$N$1206,$B$2:$B$1206,"="&amp;B233,$M$2:$M$1206,"="&amp;M233)</f>
        <v>1</v>
      </c>
      <c r="R233">
        <f>VLOOKUP(A233&amp;C233&amp;M233,販売数計!$A$2:$E$174,5,FALSE)</f>
        <v>59</v>
      </c>
      <c r="S233">
        <f t="shared" si="3"/>
        <v>0</v>
      </c>
    </row>
    <row r="234" spans="1:19" x14ac:dyDescent="0.2">
      <c r="A234" s="1">
        <v>43295</v>
      </c>
      <c r="B234">
        <v>43854317</v>
      </c>
      <c r="C234">
        <v>842</v>
      </c>
      <c r="D234" t="s">
        <v>26</v>
      </c>
      <c r="E234">
        <v>21</v>
      </c>
      <c r="F234" t="s">
        <v>15</v>
      </c>
      <c r="G234">
        <v>181010</v>
      </c>
      <c r="H234" t="s">
        <v>16</v>
      </c>
      <c r="I234" t="s">
        <v>17</v>
      </c>
      <c r="J234" t="s">
        <v>18</v>
      </c>
      <c r="K234" t="s">
        <v>19</v>
      </c>
      <c r="L234" t="s">
        <v>20</v>
      </c>
      <c r="M234" s="2">
        <v>842776102461</v>
      </c>
      <c r="N234">
        <v>1</v>
      </c>
      <c r="O234">
        <f>COUNTIFS($A$2:$A$1206,"="&amp;A234,$C$2:$C$1206,"="&amp;C234,$M$2:$M$1206,"="&amp;M234)</f>
        <v>58</v>
      </c>
      <c r="P234">
        <f>COUNTIFS($B$2:$B$1206,"="&amp;B234,$M$2:$M$1206,"="&amp;M234)</f>
        <v>1</v>
      </c>
      <c r="Q234">
        <f>SUMIFS($N$2:$N$1206,$B$2:$B$1206,"="&amp;B234,$M$2:$M$1206,"="&amp;M234)</f>
        <v>1</v>
      </c>
      <c r="R234">
        <f>VLOOKUP(A234&amp;C234&amp;M234,販売数計!$A$2:$E$174,5,FALSE)</f>
        <v>59</v>
      </c>
      <c r="S234">
        <f t="shared" si="3"/>
        <v>0</v>
      </c>
    </row>
    <row r="235" spans="1:19" x14ac:dyDescent="0.2">
      <c r="A235" s="1">
        <v>43295</v>
      </c>
      <c r="B235">
        <v>43854354</v>
      </c>
      <c r="C235">
        <v>842</v>
      </c>
      <c r="D235" t="s">
        <v>26</v>
      </c>
      <c r="E235">
        <v>12</v>
      </c>
      <c r="F235" t="s">
        <v>27</v>
      </c>
      <c r="G235">
        <v>77120</v>
      </c>
      <c r="H235" t="s">
        <v>28</v>
      </c>
      <c r="I235" t="s">
        <v>29</v>
      </c>
      <c r="J235" t="s">
        <v>30</v>
      </c>
      <c r="L235" t="s">
        <v>31</v>
      </c>
      <c r="M235" s="2">
        <v>4549980046388</v>
      </c>
      <c r="N235">
        <v>1</v>
      </c>
      <c r="O235">
        <f>COUNTIFS($A$2:$A$1206,"="&amp;A235,$C$2:$C$1206,"="&amp;C235,$M$2:$M$1206,"="&amp;M235)</f>
        <v>2</v>
      </c>
      <c r="P235">
        <f>COUNTIFS($B$2:$B$1206,"="&amp;B235,$M$2:$M$1206,"="&amp;M235)</f>
        <v>1</v>
      </c>
      <c r="Q235">
        <f>SUMIFS($N$2:$N$1206,$B$2:$B$1206,"="&amp;B235,$M$2:$M$1206,"="&amp;M235)</f>
        <v>1</v>
      </c>
      <c r="R235">
        <f>VLOOKUP(A235&amp;C235&amp;M235,販売数計!$A$2:$E$174,5,FALSE)</f>
        <v>2</v>
      </c>
      <c r="S235">
        <f t="shared" si="3"/>
        <v>0</v>
      </c>
    </row>
    <row r="236" spans="1:19" x14ac:dyDescent="0.2">
      <c r="A236" s="1">
        <v>43295</v>
      </c>
      <c r="B236">
        <v>43855208</v>
      </c>
      <c r="C236">
        <v>842</v>
      </c>
      <c r="D236" t="s">
        <v>26</v>
      </c>
      <c r="E236">
        <v>21</v>
      </c>
      <c r="F236" t="s">
        <v>15</v>
      </c>
      <c r="G236">
        <v>181010</v>
      </c>
      <c r="H236" t="s">
        <v>16</v>
      </c>
      <c r="I236" t="s">
        <v>17</v>
      </c>
      <c r="J236" t="s">
        <v>18</v>
      </c>
      <c r="K236" t="s">
        <v>19</v>
      </c>
      <c r="L236" t="s">
        <v>20</v>
      </c>
      <c r="M236" s="2">
        <v>842776102461</v>
      </c>
      <c r="N236">
        <v>1</v>
      </c>
      <c r="O236">
        <f>COUNTIFS($A$2:$A$1206,"="&amp;A236,$C$2:$C$1206,"="&amp;C236,$M$2:$M$1206,"="&amp;M236)</f>
        <v>58</v>
      </c>
      <c r="P236">
        <f>COUNTIFS($B$2:$B$1206,"="&amp;B236,$M$2:$M$1206,"="&amp;M236)</f>
        <v>1</v>
      </c>
      <c r="Q236">
        <f>SUMIFS($N$2:$N$1206,$B$2:$B$1206,"="&amp;B236,$M$2:$M$1206,"="&amp;M236)</f>
        <v>1</v>
      </c>
      <c r="R236">
        <f>VLOOKUP(A236&amp;C236&amp;M236,販売数計!$A$2:$E$174,5,FALSE)</f>
        <v>59</v>
      </c>
      <c r="S236">
        <f t="shared" si="3"/>
        <v>0</v>
      </c>
    </row>
    <row r="237" spans="1:19" x14ac:dyDescent="0.2">
      <c r="A237" s="1">
        <v>43295</v>
      </c>
      <c r="B237">
        <v>43855522</v>
      </c>
      <c r="C237">
        <v>842</v>
      </c>
      <c r="D237" t="s">
        <v>26</v>
      </c>
      <c r="E237">
        <v>21</v>
      </c>
      <c r="F237" t="s">
        <v>15</v>
      </c>
      <c r="G237">
        <v>181010</v>
      </c>
      <c r="H237" t="s">
        <v>16</v>
      </c>
      <c r="I237" t="s">
        <v>17</v>
      </c>
      <c r="J237" t="s">
        <v>18</v>
      </c>
      <c r="K237" t="s">
        <v>19</v>
      </c>
      <c r="L237" t="s">
        <v>20</v>
      </c>
      <c r="M237" s="2">
        <v>842776102461</v>
      </c>
      <c r="N237">
        <v>1</v>
      </c>
      <c r="O237">
        <f>COUNTIFS($A$2:$A$1206,"="&amp;A237,$C$2:$C$1206,"="&amp;C237,$M$2:$M$1206,"="&amp;M237)</f>
        <v>58</v>
      </c>
      <c r="P237">
        <f>COUNTIFS($B$2:$B$1206,"="&amp;B237,$M$2:$M$1206,"="&amp;M237)</f>
        <v>1</v>
      </c>
      <c r="Q237">
        <f>SUMIFS($N$2:$N$1206,$B$2:$B$1206,"="&amp;B237,$M$2:$M$1206,"="&amp;M237)</f>
        <v>1</v>
      </c>
      <c r="R237">
        <f>VLOOKUP(A237&amp;C237&amp;M237,販売数計!$A$2:$E$174,5,FALSE)</f>
        <v>59</v>
      </c>
      <c r="S237">
        <f t="shared" si="3"/>
        <v>0</v>
      </c>
    </row>
    <row r="238" spans="1:19" x14ac:dyDescent="0.2">
      <c r="A238" s="1">
        <v>43295</v>
      </c>
      <c r="B238">
        <v>43855707</v>
      </c>
      <c r="C238">
        <v>842</v>
      </c>
      <c r="D238" t="s">
        <v>26</v>
      </c>
      <c r="E238">
        <v>21</v>
      </c>
      <c r="F238" t="s">
        <v>15</v>
      </c>
      <c r="G238">
        <v>181010</v>
      </c>
      <c r="H238" t="s">
        <v>16</v>
      </c>
      <c r="I238" t="s">
        <v>17</v>
      </c>
      <c r="J238" t="s">
        <v>18</v>
      </c>
      <c r="K238" t="s">
        <v>19</v>
      </c>
      <c r="L238" t="s">
        <v>20</v>
      </c>
      <c r="M238" s="2">
        <v>842776102461</v>
      </c>
      <c r="N238">
        <v>1</v>
      </c>
      <c r="O238">
        <f>COUNTIFS($A$2:$A$1206,"="&amp;A238,$C$2:$C$1206,"="&amp;C238,$M$2:$M$1206,"="&amp;M238)</f>
        <v>58</v>
      </c>
      <c r="P238">
        <f>COUNTIFS($B$2:$B$1206,"="&amp;B238,$M$2:$M$1206,"="&amp;M238)</f>
        <v>1</v>
      </c>
      <c r="Q238">
        <f>SUMIFS($N$2:$N$1206,$B$2:$B$1206,"="&amp;B238,$M$2:$M$1206,"="&amp;M238)</f>
        <v>1</v>
      </c>
      <c r="R238">
        <f>VLOOKUP(A238&amp;C238&amp;M238,販売数計!$A$2:$E$174,5,FALSE)</f>
        <v>59</v>
      </c>
      <c r="S238">
        <f t="shared" si="3"/>
        <v>0</v>
      </c>
    </row>
    <row r="239" spans="1:19" x14ac:dyDescent="0.2">
      <c r="A239" s="1">
        <v>43295</v>
      </c>
      <c r="B239">
        <v>43855856</v>
      </c>
      <c r="C239">
        <v>842</v>
      </c>
      <c r="D239" t="s">
        <v>26</v>
      </c>
      <c r="E239">
        <v>21</v>
      </c>
      <c r="F239" t="s">
        <v>15</v>
      </c>
      <c r="G239">
        <v>181010</v>
      </c>
      <c r="H239" t="s">
        <v>16</v>
      </c>
      <c r="I239" t="s">
        <v>17</v>
      </c>
      <c r="J239" t="s">
        <v>18</v>
      </c>
      <c r="K239" t="s">
        <v>19</v>
      </c>
      <c r="L239" t="s">
        <v>20</v>
      </c>
      <c r="M239" s="2">
        <v>842776102461</v>
      </c>
      <c r="N239">
        <v>1</v>
      </c>
      <c r="O239">
        <f>COUNTIFS($A$2:$A$1206,"="&amp;A239,$C$2:$C$1206,"="&amp;C239,$M$2:$M$1206,"="&amp;M239)</f>
        <v>58</v>
      </c>
      <c r="P239">
        <f>COUNTIFS($B$2:$B$1206,"="&amp;B239,$M$2:$M$1206,"="&amp;M239)</f>
        <v>1</v>
      </c>
      <c r="Q239">
        <f>SUMIFS($N$2:$N$1206,$B$2:$B$1206,"="&amp;B239,$M$2:$M$1206,"="&amp;M239)</f>
        <v>1</v>
      </c>
      <c r="R239">
        <f>VLOOKUP(A239&amp;C239&amp;M239,販売数計!$A$2:$E$174,5,FALSE)</f>
        <v>59</v>
      </c>
      <c r="S239">
        <f t="shared" si="3"/>
        <v>0</v>
      </c>
    </row>
    <row r="240" spans="1:19" x14ac:dyDescent="0.2">
      <c r="A240" s="1">
        <v>43295</v>
      </c>
      <c r="B240">
        <v>43856041</v>
      </c>
      <c r="C240">
        <v>842</v>
      </c>
      <c r="D240" t="s">
        <v>26</v>
      </c>
      <c r="E240">
        <v>21</v>
      </c>
      <c r="F240" t="s">
        <v>15</v>
      </c>
      <c r="G240">
        <v>181010</v>
      </c>
      <c r="H240" t="s">
        <v>16</v>
      </c>
      <c r="I240" t="s">
        <v>17</v>
      </c>
      <c r="J240" t="s">
        <v>18</v>
      </c>
      <c r="K240" t="s">
        <v>19</v>
      </c>
      <c r="L240" t="s">
        <v>20</v>
      </c>
      <c r="M240" s="2">
        <v>842776102461</v>
      </c>
      <c r="N240">
        <v>1</v>
      </c>
      <c r="O240">
        <f>COUNTIFS($A$2:$A$1206,"="&amp;A240,$C$2:$C$1206,"="&amp;C240,$M$2:$M$1206,"="&amp;M240)</f>
        <v>58</v>
      </c>
      <c r="P240">
        <f>COUNTIFS($B$2:$B$1206,"="&amp;B240,$M$2:$M$1206,"="&amp;M240)</f>
        <v>1</v>
      </c>
      <c r="Q240">
        <f>SUMIFS($N$2:$N$1206,$B$2:$B$1206,"="&amp;B240,$M$2:$M$1206,"="&amp;M240)</f>
        <v>1</v>
      </c>
      <c r="R240">
        <f>VLOOKUP(A240&amp;C240&amp;M240,販売数計!$A$2:$E$174,5,FALSE)</f>
        <v>59</v>
      </c>
      <c r="S240">
        <f t="shared" si="3"/>
        <v>0</v>
      </c>
    </row>
    <row r="241" spans="1:19" x14ac:dyDescent="0.2">
      <c r="A241" s="1">
        <v>43295</v>
      </c>
      <c r="B241">
        <v>43856093</v>
      </c>
      <c r="C241">
        <v>842</v>
      </c>
      <c r="D241" t="s">
        <v>26</v>
      </c>
      <c r="E241">
        <v>21</v>
      </c>
      <c r="F241" t="s">
        <v>15</v>
      </c>
      <c r="G241">
        <v>181010</v>
      </c>
      <c r="H241" t="s">
        <v>16</v>
      </c>
      <c r="I241" t="s">
        <v>17</v>
      </c>
      <c r="J241" t="s">
        <v>18</v>
      </c>
      <c r="K241" t="s">
        <v>19</v>
      </c>
      <c r="L241" t="s">
        <v>20</v>
      </c>
      <c r="M241" s="2">
        <v>842776102461</v>
      </c>
      <c r="N241">
        <v>1</v>
      </c>
      <c r="O241">
        <f>COUNTIFS($A$2:$A$1206,"="&amp;A241,$C$2:$C$1206,"="&amp;C241,$M$2:$M$1206,"="&amp;M241)</f>
        <v>58</v>
      </c>
      <c r="P241">
        <f>COUNTIFS($B$2:$B$1206,"="&amp;B241,$M$2:$M$1206,"="&amp;M241)</f>
        <v>1</v>
      </c>
      <c r="Q241">
        <f>SUMIFS($N$2:$N$1206,$B$2:$B$1206,"="&amp;B241,$M$2:$M$1206,"="&amp;M241)</f>
        <v>1</v>
      </c>
      <c r="R241">
        <f>VLOOKUP(A241&amp;C241&amp;M241,販売数計!$A$2:$E$174,5,FALSE)</f>
        <v>59</v>
      </c>
      <c r="S241">
        <f t="shared" si="3"/>
        <v>0</v>
      </c>
    </row>
    <row r="242" spans="1:19" x14ac:dyDescent="0.2">
      <c r="A242" s="1">
        <v>43295</v>
      </c>
      <c r="B242">
        <v>43856448</v>
      </c>
      <c r="C242">
        <v>842</v>
      </c>
      <c r="D242" t="s">
        <v>26</v>
      </c>
      <c r="E242">
        <v>21</v>
      </c>
      <c r="F242" t="s">
        <v>15</v>
      </c>
      <c r="G242">
        <v>181010</v>
      </c>
      <c r="H242" t="s">
        <v>16</v>
      </c>
      <c r="I242" t="s">
        <v>17</v>
      </c>
      <c r="J242" t="s">
        <v>18</v>
      </c>
      <c r="K242" t="s">
        <v>19</v>
      </c>
      <c r="L242" t="s">
        <v>20</v>
      </c>
      <c r="M242" s="2">
        <v>842776102461</v>
      </c>
      <c r="N242">
        <v>1</v>
      </c>
      <c r="O242">
        <f>COUNTIFS($A$2:$A$1206,"="&amp;A242,$C$2:$C$1206,"="&amp;C242,$M$2:$M$1206,"="&amp;M242)</f>
        <v>58</v>
      </c>
      <c r="P242">
        <f>COUNTIFS($B$2:$B$1206,"="&amp;B242,$M$2:$M$1206,"="&amp;M242)</f>
        <v>1</v>
      </c>
      <c r="Q242">
        <f>SUMIFS($N$2:$N$1206,$B$2:$B$1206,"="&amp;B242,$M$2:$M$1206,"="&amp;M242)</f>
        <v>1</v>
      </c>
      <c r="R242">
        <f>VLOOKUP(A242&amp;C242&amp;M242,販売数計!$A$2:$E$174,5,FALSE)</f>
        <v>59</v>
      </c>
      <c r="S242">
        <f t="shared" si="3"/>
        <v>0</v>
      </c>
    </row>
    <row r="243" spans="1:19" x14ac:dyDescent="0.2">
      <c r="A243" s="1">
        <v>43295</v>
      </c>
      <c r="B243">
        <v>43856639</v>
      </c>
      <c r="C243">
        <v>842</v>
      </c>
      <c r="D243" t="s">
        <v>26</v>
      </c>
      <c r="E243">
        <v>21</v>
      </c>
      <c r="F243" t="s">
        <v>15</v>
      </c>
      <c r="G243">
        <v>181010</v>
      </c>
      <c r="H243" t="s">
        <v>16</v>
      </c>
      <c r="I243" t="s">
        <v>17</v>
      </c>
      <c r="J243" t="s">
        <v>18</v>
      </c>
      <c r="K243" t="s">
        <v>19</v>
      </c>
      <c r="L243" t="s">
        <v>20</v>
      </c>
      <c r="M243" s="2">
        <v>842776102461</v>
      </c>
      <c r="N243">
        <v>1</v>
      </c>
      <c r="O243">
        <f>COUNTIFS($A$2:$A$1206,"="&amp;A243,$C$2:$C$1206,"="&amp;C243,$M$2:$M$1206,"="&amp;M243)</f>
        <v>58</v>
      </c>
      <c r="P243">
        <f>COUNTIFS($B$2:$B$1206,"="&amp;B243,$M$2:$M$1206,"="&amp;M243)</f>
        <v>1</v>
      </c>
      <c r="Q243">
        <f>SUMIFS($N$2:$N$1206,$B$2:$B$1206,"="&amp;B243,$M$2:$M$1206,"="&amp;M243)</f>
        <v>1</v>
      </c>
      <c r="R243">
        <f>VLOOKUP(A243&amp;C243&amp;M243,販売数計!$A$2:$E$174,5,FALSE)</f>
        <v>59</v>
      </c>
      <c r="S243">
        <f t="shared" si="3"/>
        <v>0</v>
      </c>
    </row>
    <row r="244" spans="1:19" x14ac:dyDescent="0.2">
      <c r="A244" s="1">
        <v>43295</v>
      </c>
      <c r="B244">
        <v>43856659</v>
      </c>
      <c r="C244">
        <v>842</v>
      </c>
      <c r="D244" t="s">
        <v>26</v>
      </c>
      <c r="E244">
        <v>21</v>
      </c>
      <c r="F244" t="s">
        <v>15</v>
      </c>
      <c r="G244">
        <v>181010</v>
      </c>
      <c r="H244" t="s">
        <v>16</v>
      </c>
      <c r="I244" t="s">
        <v>17</v>
      </c>
      <c r="J244" t="s">
        <v>18</v>
      </c>
      <c r="K244" t="s">
        <v>19</v>
      </c>
      <c r="L244" t="s">
        <v>20</v>
      </c>
      <c r="M244" s="2">
        <v>842776102461</v>
      </c>
      <c r="N244">
        <v>1</v>
      </c>
      <c r="O244">
        <f>COUNTIFS($A$2:$A$1206,"="&amp;A244,$C$2:$C$1206,"="&amp;C244,$M$2:$M$1206,"="&amp;M244)</f>
        <v>58</v>
      </c>
      <c r="P244">
        <f>COUNTIFS($B$2:$B$1206,"="&amp;B244,$M$2:$M$1206,"="&amp;M244)</f>
        <v>1</v>
      </c>
      <c r="Q244">
        <f>SUMIFS($N$2:$N$1206,$B$2:$B$1206,"="&amp;B244,$M$2:$M$1206,"="&amp;M244)</f>
        <v>1</v>
      </c>
      <c r="R244">
        <f>VLOOKUP(A244&amp;C244&amp;M244,販売数計!$A$2:$E$174,5,FALSE)</f>
        <v>59</v>
      </c>
      <c r="S244">
        <f t="shared" si="3"/>
        <v>0</v>
      </c>
    </row>
    <row r="245" spans="1:19" x14ac:dyDescent="0.2">
      <c r="A245" s="1">
        <v>43295</v>
      </c>
      <c r="B245">
        <v>43856661</v>
      </c>
      <c r="C245">
        <v>842</v>
      </c>
      <c r="D245" t="s">
        <v>26</v>
      </c>
      <c r="E245">
        <v>21</v>
      </c>
      <c r="F245" t="s">
        <v>15</v>
      </c>
      <c r="G245">
        <v>181010</v>
      </c>
      <c r="H245" t="s">
        <v>16</v>
      </c>
      <c r="I245" t="s">
        <v>17</v>
      </c>
      <c r="J245" t="s">
        <v>18</v>
      </c>
      <c r="K245" t="s">
        <v>19</v>
      </c>
      <c r="L245" t="s">
        <v>20</v>
      </c>
      <c r="M245" s="2">
        <v>842776102461</v>
      </c>
      <c r="N245">
        <v>1</v>
      </c>
      <c r="O245">
        <f>COUNTIFS($A$2:$A$1206,"="&amp;A245,$C$2:$C$1206,"="&amp;C245,$M$2:$M$1206,"="&amp;M245)</f>
        <v>58</v>
      </c>
      <c r="P245">
        <f>COUNTIFS($B$2:$B$1206,"="&amp;B245,$M$2:$M$1206,"="&amp;M245)</f>
        <v>1</v>
      </c>
      <c r="Q245">
        <f>SUMIFS($N$2:$N$1206,$B$2:$B$1206,"="&amp;B245,$M$2:$M$1206,"="&amp;M245)</f>
        <v>1</v>
      </c>
      <c r="R245">
        <f>VLOOKUP(A245&amp;C245&amp;M245,販売数計!$A$2:$E$174,5,FALSE)</f>
        <v>59</v>
      </c>
      <c r="S245">
        <f t="shared" si="3"/>
        <v>0</v>
      </c>
    </row>
    <row r="246" spans="1:19" x14ac:dyDescent="0.2">
      <c r="A246" s="1">
        <v>43295</v>
      </c>
      <c r="B246">
        <v>43856683</v>
      </c>
      <c r="C246">
        <v>842</v>
      </c>
      <c r="D246" t="s">
        <v>26</v>
      </c>
      <c r="E246">
        <v>21</v>
      </c>
      <c r="F246" t="s">
        <v>15</v>
      </c>
      <c r="G246">
        <v>181010</v>
      </c>
      <c r="H246" t="s">
        <v>16</v>
      </c>
      <c r="I246" t="s">
        <v>17</v>
      </c>
      <c r="J246" t="s">
        <v>18</v>
      </c>
      <c r="K246" t="s">
        <v>19</v>
      </c>
      <c r="L246" t="s">
        <v>20</v>
      </c>
      <c r="M246" s="2">
        <v>842776102461</v>
      </c>
      <c r="N246">
        <v>1</v>
      </c>
      <c r="O246">
        <f>COUNTIFS($A$2:$A$1206,"="&amp;A246,$C$2:$C$1206,"="&amp;C246,$M$2:$M$1206,"="&amp;M246)</f>
        <v>58</v>
      </c>
      <c r="P246">
        <f>COUNTIFS($B$2:$B$1206,"="&amp;B246,$M$2:$M$1206,"="&amp;M246)</f>
        <v>1</v>
      </c>
      <c r="Q246">
        <f>SUMIFS($N$2:$N$1206,$B$2:$B$1206,"="&amp;B246,$M$2:$M$1206,"="&amp;M246)</f>
        <v>1</v>
      </c>
      <c r="R246">
        <f>VLOOKUP(A246&amp;C246&amp;M246,販売数計!$A$2:$E$174,5,FALSE)</f>
        <v>59</v>
      </c>
      <c r="S246">
        <f t="shared" si="3"/>
        <v>0</v>
      </c>
    </row>
    <row r="247" spans="1:19" x14ac:dyDescent="0.2">
      <c r="A247" s="1">
        <v>43295</v>
      </c>
      <c r="B247">
        <v>43856726</v>
      </c>
      <c r="C247">
        <v>842</v>
      </c>
      <c r="D247" t="s">
        <v>26</v>
      </c>
      <c r="E247">
        <v>21</v>
      </c>
      <c r="F247" t="s">
        <v>15</v>
      </c>
      <c r="G247">
        <v>181010</v>
      </c>
      <c r="H247" t="s">
        <v>16</v>
      </c>
      <c r="I247" t="s">
        <v>17</v>
      </c>
      <c r="J247" t="s">
        <v>18</v>
      </c>
      <c r="K247" t="s">
        <v>19</v>
      </c>
      <c r="L247" t="s">
        <v>20</v>
      </c>
      <c r="M247" s="2">
        <v>842776102461</v>
      </c>
      <c r="N247">
        <v>1</v>
      </c>
      <c r="O247">
        <f>COUNTIFS($A$2:$A$1206,"="&amp;A247,$C$2:$C$1206,"="&amp;C247,$M$2:$M$1206,"="&amp;M247)</f>
        <v>58</v>
      </c>
      <c r="P247">
        <f>COUNTIFS($B$2:$B$1206,"="&amp;B247,$M$2:$M$1206,"="&amp;M247)</f>
        <v>1</v>
      </c>
      <c r="Q247">
        <f>SUMIFS($N$2:$N$1206,$B$2:$B$1206,"="&amp;B247,$M$2:$M$1206,"="&amp;M247)</f>
        <v>1</v>
      </c>
      <c r="R247">
        <f>VLOOKUP(A247&amp;C247&amp;M247,販売数計!$A$2:$E$174,5,FALSE)</f>
        <v>59</v>
      </c>
      <c r="S247">
        <f t="shared" si="3"/>
        <v>0</v>
      </c>
    </row>
    <row r="248" spans="1:19" x14ac:dyDescent="0.2">
      <c r="A248" s="1">
        <v>43295</v>
      </c>
      <c r="B248">
        <v>43856747</v>
      </c>
      <c r="C248">
        <v>842</v>
      </c>
      <c r="D248" t="s">
        <v>26</v>
      </c>
      <c r="E248">
        <v>21</v>
      </c>
      <c r="F248" t="s">
        <v>15</v>
      </c>
      <c r="G248">
        <v>181010</v>
      </c>
      <c r="H248" t="s">
        <v>16</v>
      </c>
      <c r="I248" t="s">
        <v>17</v>
      </c>
      <c r="J248" t="s">
        <v>18</v>
      </c>
      <c r="K248" t="s">
        <v>19</v>
      </c>
      <c r="L248" t="s">
        <v>20</v>
      </c>
      <c r="M248" s="2">
        <v>842776102461</v>
      </c>
      <c r="N248">
        <v>1</v>
      </c>
      <c r="O248">
        <f>COUNTIFS($A$2:$A$1206,"="&amp;A248,$C$2:$C$1206,"="&amp;C248,$M$2:$M$1206,"="&amp;M248)</f>
        <v>58</v>
      </c>
      <c r="P248">
        <f>COUNTIFS($B$2:$B$1206,"="&amp;B248,$M$2:$M$1206,"="&amp;M248)</f>
        <v>1</v>
      </c>
      <c r="Q248">
        <f>SUMIFS($N$2:$N$1206,$B$2:$B$1206,"="&amp;B248,$M$2:$M$1206,"="&amp;M248)</f>
        <v>1</v>
      </c>
      <c r="R248">
        <f>VLOOKUP(A248&amp;C248&amp;M248,販売数計!$A$2:$E$174,5,FALSE)</f>
        <v>59</v>
      </c>
      <c r="S248">
        <f t="shared" si="3"/>
        <v>0</v>
      </c>
    </row>
    <row r="249" spans="1:19" x14ac:dyDescent="0.2">
      <c r="A249" s="1">
        <v>43295</v>
      </c>
      <c r="B249">
        <v>43857105</v>
      </c>
      <c r="C249">
        <v>842</v>
      </c>
      <c r="D249" t="s">
        <v>26</v>
      </c>
      <c r="E249">
        <v>21</v>
      </c>
      <c r="F249" t="s">
        <v>15</v>
      </c>
      <c r="G249">
        <v>181010</v>
      </c>
      <c r="H249" t="s">
        <v>16</v>
      </c>
      <c r="I249" t="s">
        <v>17</v>
      </c>
      <c r="J249" t="s">
        <v>18</v>
      </c>
      <c r="K249" t="s">
        <v>19</v>
      </c>
      <c r="L249" t="s">
        <v>20</v>
      </c>
      <c r="M249" s="2">
        <v>842776102461</v>
      </c>
      <c r="N249">
        <v>1</v>
      </c>
      <c r="O249">
        <f>COUNTIFS($A$2:$A$1206,"="&amp;A249,$C$2:$C$1206,"="&amp;C249,$M$2:$M$1206,"="&amp;M249)</f>
        <v>58</v>
      </c>
      <c r="P249">
        <f>COUNTIFS($B$2:$B$1206,"="&amp;B249,$M$2:$M$1206,"="&amp;M249)</f>
        <v>1</v>
      </c>
      <c r="Q249">
        <f>SUMIFS($N$2:$N$1206,$B$2:$B$1206,"="&amp;B249,$M$2:$M$1206,"="&amp;M249)</f>
        <v>1</v>
      </c>
      <c r="R249">
        <f>VLOOKUP(A249&amp;C249&amp;M249,販売数計!$A$2:$E$174,5,FALSE)</f>
        <v>59</v>
      </c>
      <c r="S249">
        <f t="shared" si="3"/>
        <v>0</v>
      </c>
    </row>
    <row r="250" spans="1:19" x14ac:dyDescent="0.2">
      <c r="A250" s="1">
        <v>43295</v>
      </c>
      <c r="B250">
        <v>43857150</v>
      </c>
      <c r="C250">
        <v>842</v>
      </c>
      <c r="D250" t="s">
        <v>26</v>
      </c>
      <c r="E250">
        <v>21</v>
      </c>
      <c r="F250" t="s">
        <v>15</v>
      </c>
      <c r="G250">
        <v>181010</v>
      </c>
      <c r="H250" t="s">
        <v>16</v>
      </c>
      <c r="I250" t="s">
        <v>17</v>
      </c>
      <c r="J250" t="s">
        <v>18</v>
      </c>
      <c r="K250" t="s">
        <v>19</v>
      </c>
      <c r="L250" t="s">
        <v>20</v>
      </c>
      <c r="M250" s="2">
        <v>842776102461</v>
      </c>
      <c r="N250">
        <v>1</v>
      </c>
      <c r="O250">
        <f>COUNTIFS($A$2:$A$1206,"="&amp;A250,$C$2:$C$1206,"="&amp;C250,$M$2:$M$1206,"="&amp;M250)</f>
        <v>58</v>
      </c>
      <c r="P250">
        <f>COUNTIFS($B$2:$B$1206,"="&amp;B250,$M$2:$M$1206,"="&amp;M250)</f>
        <v>1</v>
      </c>
      <c r="Q250">
        <f>SUMIFS($N$2:$N$1206,$B$2:$B$1206,"="&amp;B250,$M$2:$M$1206,"="&amp;M250)</f>
        <v>1</v>
      </c>
      <c r="R250">
        <f>VLOOKUP(A250&amp;C250&amp;M250,販売数計!$A$2:$E$174,5,FALSE)</f>
        <v>59</v>
      </c>
      <c r="S250">
        <f t="shared" si="3"/>
        <v>0</v>
      </c>
    </row>
    <row r="251" spans="1:19" x14ac:dyDescent="0.2">
      <c r="A251" s="1">
        <v>43295</v>
      </c>
      <c r="B251">
        <v>43857151</v>
      </c>
      <c r="C251">
        <v>842</v>
      </c>
      <c r="D251" t="s">
        <v>26</v>
      </c>
      <c r="E251">
        <v>21</v>
      </c>
      <c r="F251" t="s">
        <v>15</v>
      </c>
      <c r="G251">
        <v>181010</v>
      </c>
      <c r="H251" t="s">
        <v>16</v>
      </c>
      <c r="I251" t="s">
        <v>17</v>
      </c>
      <c r="J251" t="s">
        <v>18</v>
      </c>
      <c r="K251" t="s">
        <v>19</v>
      </c>
      <c r="L251" t="s">
        <v>20</v>
      </c>
      <c r="M251" s="2">
        <v>842776102461</v>
      </c>
      <c r="N251">
        <v>1</v>
      </c>
      <c r="O251">
        <f>COUNTIFS($A$2:$A$1206,"="&amp;A251,$C$2:$C$1206,"="&amp;C251,$M$2:$M$1206,"="&amp;M251)</f>
        <v>58</v>
      </c>
      <c r="P251">
        <f>COUNTIFS($B$2:$B$1206,"="&amp;B251,$M$2:$M$1206,"="&amp;M251)</f>
        <v>1</v>
      </c>
      <c r="Q251">
        <f>SUMIFS($N$2:$N$1206,$B$2:$B$1206,"="&amp;B251,$M$2:$M$1206,"="&amp;M251)</f>
        <v>1</v>
      </c>
      <c r="R251">
        <f>VLOOKUP(A251&amp;C251&amp;M251,販売数計!$A$2:$E$174,5,FALSE)</f>
        <v>59</v>
      </c>
      <c r="S251">
        <f t="shared" si="3"/>
        <v>0</v>
      </c>
    </row>
    <row r="252" spans="1:19" x14ac:dyDescent="0.2">
      <c r="A252" s="1">
        <v>43295</v>
      </c>
      <c r="B252">
        <v>43857251</v>
      </c>
      <c r="C252">
        <v>842</v>
      </c>
      <c r="D252" t="s">
        <v>26</v>
      </c>
      <c r="E252">
        <v>21</v>
      </c>
      <c r="F252" t="s">
        <v>15</v>
      </c>
      <c r="G252">
        <v>181010</v>
      </c>
      <c r="H252" t="s">
        <v>16</v>
      </c>
      <c r="I252" t="s">
        <v>17</v>
      </c>
      <c r="J252" t="s">
        <v>18</v>
      </c>
      <c r="K252" t="s">
        <v>19</v>
      </c>
      <c r="L252" t="s">
        <v>20</v>
      </c>
      <c r="M252" s="2">
        <v>842776102461</v>
      </c>
      <c r="N252">
        <v>1</v>
      </c>
      <c r="O252">
        <f>COUNTIFS($A$2:$A$1206,"="&amp;A252,$C$2:$C$1206,"="&amp;C252,$M$2:$M$1206,"="&amp;M252)</f>
        <v>58</v>
      </c>
      <c r="P252">
        <f>COUNTIFS($B$2:$B$1206,"="&amp;B252,$M$2:$M$1206,"="&amp;M252)</f>
        <v>1</v>
      </c>
      <c r="Q252">
        <f>SUMIFS($N$2:$N$1206,$B$2:$B$1206,"="&amp;B252,$M$2:$M$1206,"="&amp;M252)</f>
        <v>1</v>
      </c>
      <c r="R252">
        <f>VLOOKUP(A252&amp;C252&amp;M252,販売数計!$A$2:$E$174,5,FALSE)</f>
        <v>59</v>
      </c>
      <c r="S252">
        <f t="shared" si="3"/>
        <v>0</v>
      </c>
    </row>
    <row r="253" spans="1:19" x14ac:dyDescent="0.2">
      <c r="A253" s="1">
        <v>43295</v>
      </c>
      <c r="B253">
        <v>43857291</v>
      </c>
      <c r="C253">
        <v>842</v>
      </c>
      <c r="D253" t="s">
        <v>26</v>
      </c>
      <c r="E253">
        <v>21</v>
      </c>
      <c r="F253" t="s">
        <v>15</v>
      </c>
      <c r="G253">
        <v>181010</v>
      </c>
      <c r="H253" t="s">
        <v>16</v>
      </c>
      <c r="I253" t="s">
        <v>17</v>
      </c>
      <c r="J253" t="s">
        <v>18</v>
      </c>
      <c r="K253" t="s">
        <v>19</v>
      </c>
      <c r="L253" t="s">
        <v>20</v>
      </c>
      <c r="M253" s="2">
        <v>842776102461</v>
      </c>
      <c r="N253">
        <v>1</v>
      </c>
      <c r="O253">
        <f>COUNTIFS($A$2:$A$1206,"="&amp;A253,$C$2:$C$1206,"="&amp;C253,$M$2:$M$1206,"="&amp;M253)</f>
        <v>58</v>
      </c>
      <c r="P253">
        <f>COUNTIFS($B$2:$B$1206,"="&amp;B253,$M$2:$M$1206,"="&amp;M253)</f>
        <v>1</v>
      </c>
      <c r="Q253">
        <f>SUMIFS($N$2:$N$1206,$B$2:$B$1206,"="&amp;B253,$M$2:$M$1206,"="&amp;M253)</f>
        <v>1</v>
      </c>
      <c r="R253">
        <f>VLOOKUP(A253&amp;C253&amp;M253,販売数計!$A$2:$E$174,5,FALSE)</f>
        <v>59</v>
      </c>
      <c r="S253">
        <f t="shared" si="3"/>
        <v>0</v>
      </c>
    </row>
    <row r="254" spans="1:19" x14ac:dyDescent="0.2">
      <c r="A254" s="1">
        <v>43295</v>
      </c>
      <c r="B254">
        <v>43857334</v>
      </c>
      <c r="C254">
        <v>842</v>
      </c>
      <c r="D254" t="s">
        <v>26</v>
      </c>
      <c r="E254">
        <v>21</v>
      </c>
      <c r="F254" t="s">
        <v>15</v>
      </c>
      <c r="G254">
        <v>181010</v>
      </c>
      <c r="H254" t="s">
        <v>16</v>
      </c>
      <c r="I254" t="s">
        <v>17</v>
      </c>
      <c r="J254" t="s">
        <v>18</v>
      </c>
      <c r="K254" t="s">
        <v>19</v>
      </c>
      <c r="L254" t="s">
        <v>20</v>
      </c>
      <c r="M254" s="2">
        <v>842776102461</v>
      </c>
      <c r="N254">
        <v>1</v>
      </c>
      <c r="O254">
        <f>COUNTIFS($A$2:$A$1206,"="&amp;A254,$C$2:$C$1206,"="&amp;C254,$M$2:$M$1206,"="&amp;M254)</f>
        <v>58</v>
      </c>
      <c r="P254">
        <f>COUNTIFS($B$2:$B$1206,"="&amp;B254,$M$2:$M$1206,"="&amp;M254)</f>
        <v>1</v>
      </c>
      <c r="Q254">
        <f>SUMIFS($N$2:$N$1206,$B$2:$B$1206,"="&amp;B254,$M$2:$M$1206,"="&amp;M254)</f>
        <v>1</v>
      </c>
      <c r="R254">
        <f>VLOOKUP(A254&amp;C254&amp;M254,販売数計!$A$2:$E$174,5,FALSE)</f>
        <v>59</v>
      </c>
      <c r="S254">
        <f t="shared" si="3"/>
        <v>0</v>
      </c>
    </row>
    <row r="255" spans="1:19" x14ac:dyDescent="0.2">
      <c r="A255" s="1">
        <v>43295</v>
      </c>
      <c r="B255">
        <v>43857351</v>
      </c>
      <c r="C255">
        <v>842</v>
      </c>
      <c r="D255" t="s">
        <v>26</v>
      </c>
      <c r="E255">
        <v>21</v>
      </c>
      <c r="F255" t="s">
        <v>15</v>
      </c>
      <c r="G255">
        <v>181010</v>
      </c>
      <c r="H255" t="s">
        <v>16</v>
      </c>
      <c r="I255" t="s">
        <v>17</v>
      </c>
      <c r="J255" t="s">
        <v>18</v>
      </c>
      <c r="K255" t="s">
        <v>19</v>
      </c>
      <c r="L255" t="s">
        <v>20</v>
      </c>
      <c r="M255" s="2">
        <v>842776102461</v>
      </c>
      <c r="N255">
        <v>1</v>
      </c>
      <c r="O255">
        <f>COUNTIFS($A$2:$A$1206,"="&amp;A255,$C$2:$C$1206,"="&amp;C255,$M$2:$M$1206,"="&amp;M255)</f>
        <v>58</v>
      </c>
      <c r="P255">
        <f>COUNTIFS($B$2:$B$1206,"="&amp;B255,$M$2:$M$1206,"="&amp;M255)</f>
        <v>1</v>
      </c>
      <c r="Q255">
        <f>SUMIFS($N$2:$N$1206,$B$2:$B$1206,"="&amp;B255,$M$2:$M$1206,"="&amp;M255)</f>
        <v>1</v>
      </c>
      <c r="R255">
        <f>VLOOKUP(A255&amp;C255&amp;M255,販売数計!$A$2:$E$174,5,FALSE)</f>
        <v>59</v>
      </c>
      <c r="S255">
        <f t="shared" si="3"/>
        <v>0</v>
      </c>
    </row>
    <row r="256" spans="1:19" x14ac:dyDescent="0.2">
      <c r="A256" s="1">
        <v>43295</v>
      </c>
      <c r="B256">
        <v>43857364</v>
      </c>
      <c r="C256">
        <v>842</v>
      </c>
      <c r="D256" t="s">
        <v>26</v>
      </c>
      <c r="E256">
        <v>21</v>
      </c>
      <c r="F256" t="s">
        <v>15</v>
      </c>
      <c r="G256">
        <v>181010</v>
      </c>
      <c r="H256" t="s">
        <v>16</v>
      </c>
      <c r="I256" t="s">
        <v>17</v>
      </c>
      <c r="J256" t="s">
        <v>18</v>
      </c>
      <c r="K256" t="s">
        <v>19</v>
      </c>
      <c r="L256" t="s">
        <v>20</v>
      </c>
      <c r="M256" s="2">
        <v>842776102461</v>
      </c>
      <c r="N256">
        <v>1</v>
      </c>
      <c r="O256">
        <f>COUNTIFS($A$2:$A$1206,"="&amp;A256,$C$2:$C$1206,"="&amp;C256,$M$2:$M$1206,"="&amp;M256)</f>
        <v>58</v>
      </c>
      <c r="P256">
        <f>COUNTIFS($B$2:$B$1206,"="&amp;B256,$M$2:$M$1206,"="&amp;M256)</f>
        <v>1</v>
      </c>
      <c r="Q256">
        <f>SUMIFS($N$2:$N$1206,$B$2:$B$1206,"="&amp;B256,$M$2:$M$1206,"="&amp;M256)</f>
        <v>1</v>
      </c>
      <c r="R256">
        <f>VLOOKUP(A256&amp;C256&amp;M256,販売数計!$A$2:$E$174,5,FALSE)</f>
        <v>59</v>
      </c>
      <c r="S256">
        <f t="shared" si="3"/>
        <v>0</v>
      </c>
    </row>
    <row r="257" spans="1:19" x14ac:dyDescent="0.2">
      <c r="A257" s="1">
        <v>43295</v>
      </c>
      <c r="B257">
        <v>43857379</v>
      </c>
      <c r="C257">
        <v>842</v>
      </c>
      <c r="D257" t="s">
        <v>26</v>
      </c>
      <c r="E257">
        <v>21</v>
      </c>
      <c r="F257" t="s">
        <v>15</v>
      </c>
      <c r="G257">
        <v>181010</v>
      </c>
      <c r="H257" t="s">
        <v>16</v>
      </c>
      <c r="I257" t="s">
        <v>17</v>
      </c>
      <c r="J257" t="s">
        <v>18</v>
      </c>
      <c r="K257" t="s">
        <v>19</v>
      </c>
      <c r="L257" t="s">
        <v>20</v>
      </c>
      <c r="M257" s="2">
        <v>842776102461</v>
      </c>
      <c r="N257">
        <v>1</v>
      </c>
      <c r="O257">
        <f>COUNTIFS($A$2:$A$1206,"="&amp;A257,$C$2:$C$1206,"="&amp;C257,$M$2:$M$1206,"="&amp;M257)</f>
        <v>58</v>
      </c>
      <c r="P257">
        <f>COUNTIFS($B$2:$B$1206,"="&amp;B257,$M$2:$M$1206,"="&amp;M257)</f>
        <v>1</v>
      </c>
      <c r="Q257">
        <f>SUMIFS($N$2:$N$1206,$B$2:$B$1206,"="&amp;B257,$M$2:$M$1206,"="&amp;M257)</f>
        <v>1</v>
      </c>
      <c r="R257">
        <f>VLOOKUP(A257&amp;C257&amp;M257,販売数計!$A$2:$E$174,5,FALSE)</f>
        <v>59</v>
      </c>
      <c r="S257">
        <f t="shared" si="3"/>
        <v>0</v>
      </c>
    </row>
    <row r="258" spans="1:19" x14ac:dyDescent="0.2">
      <c r="A258" s="1">
        <v>43295</v>
      </c>
      <c r="B258">
        <v>43857444</v>
      </c>
      <c r="C258">
        <v>842</v>
      </c>
      <c r="D258" t="s">
        <v>26</v>
      </c>
      <c r="E258">
        <v>21</v>
      </c>
      <c r="F258" t="s">
        <v>15</v>
      </c>
      <c r="G258">
        <v>181010</v>
      </c>
      <c r="H258" t="s">
        <v>16</v>
      </c>
      <c r="I258" t="s">
        <v>17</v>
      </c>
      <c r="J258" t="s">
        <v>18</v>
      </c>
      <c r="K258" t="s">
        <v>19</v>
      </c>
      <c r="L258" t="s">
        <v>20</v>
      </c>
      <c r="M258" s="2">
        <v>842776102461</v>
      </c>
      <c r="N258">
        <v>1</v>
      </c>
      <c r="O258">
        <f>COUNTIFS($A$2:$A$1206,"="&amp;A258,$C$2:$C$1206,"="&amp;C258,$M$2:$M$1206,"="&amp;M258)</f>
        <v>58</v>
      </c>
      <c r="P258">
        <f>COUNTIFS($B$2:$B$1206,"="&amp;B258,$M$2:$M$1206,"="&amp;M258)</f>
        <v>1</v>
      </c>
      <c r="Q258">
        <f>SUMIFS($N$2:$N$1206,$B$2:$B$1206,"="&amp;B258,$M$2:$M$1206,"="&amp;M258)</f>
        <v>1</v>
      </c>
      <c r="R258">
        <f>VLOOKUP(A258&amp;C258&amp;M258,販売数計!$A$2:$E$174,5,FALSE)</f>
        <v>59</v>
      </c>
      <c r="S258">
        <f t="shared" si="3"/>
        <v>0</v>
      </c>
    </row>
    <row r="259" spans="1:19" x14ac:dyDescent="0.2">
      <c r="A259" s="1">
        <v>43295</v>
      </c>
      <c r="B259">
        <v>43857760</v>
      </c>
      <c r="C259">
        <v>842</v>
      </c>
      <c r="D259" t="s">
        <v>26</v>
      </c>
      <c r="E259">
        <v>21</v>
      </c>
      <c r="F259" t="s">
        <v>15</v>
      </c>
      <c r="G259">
        <v>181010</v>
      </c>
      <c r="H259" t="s">
        <v>16</v>
      </c>
      <c r="I259" t="s">
        <v>17</v>
      </c>
      <c r="J259" t="s">
        <v>18</v>
      </c>
      <c r="K259" t="s">
        <v>19</v>
      </c>
      <c r="L259" t="s">
        <v>20</v>
      </c>
      <c r="M259" s="2">
        <v>842776102461</v>
      </c>
      <c r="N259">
        <v>1</v>
      </c>
      <c r="O259">
        <f>COUNTIFS($A$2:$A$1206,"="&amp;A259,$C$2:$C$1206,"="&amp;C259,$M$2:$M$1206,"="&amp;M259)</f>
        <v>58</v>
      </c>
      <c r="P259">
        <f>COUNTIFS($B$2:$B$1206,"="&amp;B259,$M$2:$M$1206,"="&amp;M259)</f>
        <v>1</v>
      </c>
      <c r="Q259">
        <f>SUMIFS($N$2:$N$1206,$B$2:$B$1206,"="&amp;B259,$M$2:$M$1206,"="&amp;M259)</f>
        <v>1</v>
      </c>
      <c r="R259">
        <f>VLOOKUP(A259&amp;C259&amp;M259,販売数計!$A$2:$E$174,5,FALSE)</f>
        <v>59</v>
      </c>
      <c r="S259">
        <f t="shared" ref="S259:S322" si="4">IF(P259&gt;=2,1,IF(N259&lt;0,1,0))</f>
        <v>0</v>
      </c>
    </row>
    <row r="260" spans="1:19" x14ac:dyDescent="0.2">
      <c r="A260" s="1">
        <v>43295</v>
      </c>
      <c r="B260">
        <v>43857927</v>
      </c>
      <c r="C260">
        <v>842</v>
      </c>
      <c r="D260" t="s">
        <v>26</v>
      </c>
      <c r="E260">
        <v>21</v>
      </c>
      <c r="F260" t="s">
        <v>15</v>
      </c>
      <c r="G260">
        <v>181010</v>
      </c>
      <c r="H260" t="s">
        <v>16</v>
      </c>
      <c r="I260" t="s">
        <v>17</v>
      </c>
      <c r="J260" t="s">
        <v>18</v>
      </c>
      <c r="K260" t="s">
        <v>19</v>
      </c>
      <c r="L260" t="s">
        <v>20</v>
      </c>
      <c r="M260" s="2">
        <v>842776102461</v>
      </c>
      <c r="N260">
        <v>1</v>
      </c>
      <c r="O260">
        <f>COUNTIFS($A$2:$A$1206,"="&amp;A260,$C$2:$C$1206,"="&amp;C260,$M$2:$M$1206,"="&amp;M260)</f>
        <v>58</v>
      </c>
      <c r="P260">
        <f>COUNTIFS($B$2:$B$1206,"="&amp;B260,$M$2:$M$1206,"="&amp;M260)</f>
        <v>1</v>
      </c>
      <c r="Q260">
        <f>SUMIFS($N$2:$N$1206,$B$2:$B$1206,"="&amp;B260,$M$2:$M$1206,"="&amp;M260)</f>
        <v>1</v>
      </c>
      <c r="R260">
        <f>VLOOKUP(A260&amp;C260&amp;M260,販売数計!$A$2:$E$174,5,FALSE)</f>
        <v>59</v>
      </c>
      <c r="S260">
        <f t="shared" si="4"/>
        <v>0</v>
      </c>
    </row>
    <row r="261" spans="1:19" x14ac:dyDescent="0.2">
      <c r="A261" s="1">
        <v>43295</v>
      </c>
      <c r="B261">
        <v>43858529</v>
      </c>
      <c r="C261">
        <v>842</v>
      </c>
      <c r="D261" t="s">
        <v>26</v>
      </c>
      <c r="E261">
        <v>21</v>
      </c>
      <c r="F261" t="s">
        <v>15</v>
      </c>
      <c r="G261">
        <v>181010</v>
      </c>
      <c r="H261" t="s">
        <v>16</v>
      </c>
      <c r="I261" t="s">
        <v>17</v>
      </c>
      <c r="J261" t="s">
        <v>18</v>
      </c>
      <c r="K261" t="s">
        <v>19</v>
      </c>
      <c r="L261" t="s">
        <v>20</v>
      </c>
      <c r="M261" s="2">
        <v>842776102461</v>
      </c>
      <c r="N261">
        <v>1</v>
      </c>
      <c r="O261">
        <f>COUNTIFS($A$2:$A$1206,"="&amp;A261,$C$2:$C$1206,"="&amp;C261,$M$2:$M$1206,"="&amp;M261)</f>
        <v>58</v>
      </c>
      <c r="P261">
        <f>COUNTIFS($B$2:$B$1206,"="&amp;B261,$M$2:$M$1206,"="&amp;M261)</f>
        <v>1</v>
      </c>
      <c r="Q261">
        <f>SUMIFS($N$2:$N$1206,$B$2:$B$1206,"="&amp;B261,$M$2:$M$1206,"="&amp;M261)</f>
        <v>1</v>
      </c>
      <c r="R261">
        <f>VLOOKUP(A261&amp;C261&amp;M261,販売数計!$A$2:$E$174,5,FALSE)</f>
        <v>59</v>
      </c>
      <c r="S261">
        <f t="shared" si="4"/>
        <v>0</v>
      </c>
    </row>
    <row r="262" spans="1:19" x14ac:dyDescent="0.2">
      <c r="A262" s="1">
        <v>43295</v>
      </c>
      <c r="B262">
        <v>43858574</v>
      </c>
      <c r="C262">
        <v>842</v>
      </c>
      <c r="D262" t="s">
        <v>26</v>
      </c>
      <c r="E262">
        <v>21</v>
      </c>
      <c r="F262" t="s">
        <v>15</v>
      </c>
      <c r="G262">
        <v>181010</v>
      </c>
      <c r="H262" t="s">
        <v>16</v>
      </c>
      <c r="I262" t="s">
        <v>17</v>
      </c>
      <c r="J262" t="s">
        <v>18</v>
      </c>
      <c r="K262" t="s">
        <v>19</v>
      </c>
      <c r="L262" t="s">
        <v>20</v>
      </c>
      <c r="M262" s="2">
        <v>842776102461</v>
      </c>
      <c r="N262">
        <v>1</v>
      </c>
      <c r="O262">
        <f>COUNTIFS($A$2:$A$1206,"="&amp;A262,$C$2:$C$1206,"="&amp;C262,$M$2:$M$1206,"="&amp;M262)</f>
        <v>58</v>
      </c>
      <c r="P262">
        <f>COUNTIFS($B$2:$B$1206,"="&amp;B262,$M$2:$M$1206,"="&amp;M262)</f>
        <v>1</v>
      </c>
      <c r="Q262">
        <f>SUMIFS($N$2:$N$1206,$B$2:$B$1206,"="&amp;B262,$M$2:$M$1206,"="&amp;M262)</f>
        <v>1</v>
      </c>
      <c r="R262">
        <f>VLOOKUP(A262&amp;C262&amp;M262,販売数計!$A$2:$E$174,5,FALSE)</f>
        <v>59</v>
      </c>
      <c r="S262">
        <f t="shared" si="4"/>
        <v>0</v>
      </c>
    </row>
    <row r="263" spans="1:19" x14ac:dyDescent="0.2">
      <c r="A263" s="1">
        <v>43295</v>
      </c>
      <c r="B263">
        <v>43858626</v>
      </c>
      <c r="C263">
        <v>842</v>
      </c>
      <c r="D263" t="s">
        <v>26</v>
      </c>
      <c r="E263">
        <v>32</v>
      </c>
      <c r="F263" t="s">
        <v>21</v>
      </c>
      <c r="G263">
        <v>253230</v>
      </c>
      <c r="H263" t="s">
        <v>22</v>
      </c>
      <c r="I263" t="s">
        <v>23</v>
      </c>
      <c r="J263" t="s">
        <v>24</v>
      </c>
      <c r="L263" t="s">
        <v>25</v>
      </c>
      <c r="M263" s="2">
        <v>4550084118970</v>
      </c>
      <c r="N263">
        <v>1</v>
      </c>
      <c r="O263">
        <f>COUNTIFS($A$2:$A$1206,"="&amp;A263,$C$2:$C$1206,"="&amp;C263,$M$2:$M$1206,"="&amp;M263)</f>
        <v>2</v>
      </c>
      <c r="P263">
        <f>COUNTIFS($B$2:$B$1206,"="&amp;B263,$M$2:$M$1206,"="&amp;M263)</f>
        <v>1</v>
      </c>
      <c r="Q263">
        <f>SUMIFS($N$2:$N$1206,$B$2:$B$1206,"="&amp;B263,$M$2:$M$1206,"="&amp;M263)</f>
        <v>1</v>
      </c>
      <c r="R263">
        <f>VLOOKUP(A263&amp;C263&amp;M263,販売数計!$A$2:$E$174,5,FALSE)</f>
        <v>2</v>
      </c>
      <c r="S263">
        <f t="shared" si="4"/>
        <v>0</v>
      </c>
    </row>
    <row r="264" spans="1:19" x14ac:dyDescent="0.2">
      <c r="A264" s="1">
        <v>43295</v>
      </c>
      <c r="B264">
        <v>43858735</v>
      </c>
      <c r="C264">
        <v>842</v>
      </c>
      <c r="D264" t="s">
        <v>26</v>
      </c>
      <c r="E264">
        <v>21</v>
      </c>
      <c r="F264" t="s">
        <v>15</v>
      </c>
      <c r="G264">
        <v>181010</v>
      </c>
      <c r="H264" t="s">
        <v>16</v>
      </c>
      <c r="I264" t="s">
        <v>17</v>
      </c>
      <c r="J264" t="s">
        <v>18</v>
      </c>
      <c r="K264" t="s">
        <v>19</v>
      </c>
      <c r="L264" t="s">
        <v>20</v>
      </c>
      <c r="M264" s="2">
        <v>842776102461</v>
      </c>
      <c r="N264">
        <v>1</v>
      </c>
      <c r="O264">
        <f>COUNTIFS($A$2:$A$1206,"="&amp;A264,$C$2:$C$1206,"="&amp;C264,$M$2:$M$1206,"="&amp;M264)</f>
        <v>58</v>
      </c>
      <c r="P264">
        <f>COUNTIFS($B$2:$B$1206,"="&amp;B264,$M$2:$M$1206,"="&amp;M264)</f>
        <v>1</v>
      </c>
      <c r="Q264">
        <f>SUMIFS($N$2:$N$1206,$B$2:$B$1206,"="&amp;B264,$M$2:$M$1206,"="&amp;M264)</f>
        <v>1</v>
      </c>
      <c r="R264">
        <f>VLOOKUP(A264&amp;C264&amp;M264,販売数計!$A$2:$E$174,5,FALSE)</f>
        <v>59</v>
      </c>
      <c r="S264">
        <f t="shared" si="4"/>
        <v>0</v>
      </c>
    </row>
    <row r="265" spans="1:19" x14ac:dyDescent="0.2">
      <c r="A265" s="1">
        <v>43295</v>
      </c>
      <c r="B265">
        <v>43858822</v>
      </c>
      <c r="C265">
        <v>842</v>
      </c>
      <c r="D265" t="s">
        <v>26</v>
      </c>
      <c r="E265">
        <v>21</v>
      </c>
      <c r="F265" t="s">
        <v>15</v>
      </c>
      <c r="G265">
        <v>181010</v>
      </c>
      <c r="H265" t="s">
        <v>16</v>
      </c>
      <c r="I265" t="s">
        <v>17</v>
      </c>
      <c r="J265" t="s">
        <v>18</v>
      </c>
      <c r="K265" t="s">
        <v>19</v>
      </c>
      <c r="L265" t="s">
        <v>20</v>
      </c>
      <c r="M265" s="2">
        <v>842776102461</v>
      </c>
      <c r="N265">
        <v>1</v>
      </c>
      <c r="O265">
        <f>COUNTIFS($A$2:$A$1206,"="&amp;A265,$C$2:$C$1206,"="&amp;C265,$M$2:$M$1206,"="&amp;M265)</f>
        <v>58</v>
      </c>
      <c r="P265">
        <f>COUNTIFS($B$2:$B$1206,"="&amp;B265,$M$2:$M$1206,"="&amp;M265)</f>
        <v>1</v>
      </c>
      <c r="Q265">
        <f>SUMIFS($N$2:$N$1206,$B$2:$B$1206,"="&amp;B265,$M$2:$M$1206,"="&amp;M265)</f>
        <v>1</v>
      </c>
      <c r="R265">
        <f>VLOOKUP(A265&amp;C265&amp;M265,販売数計!$A$2:$E$174,5,FALSE)</f>
        <v>59</v>
      </c>
      <c r="S265">
        <f t="shared" si="4"/>
        <v>0</v>
      </c>
    </row>
    <row r="266" spans="1:19" x14ac:dyDescent="0.2">
      <c r="A266" s="1">
        <v>43295</v>
      </c>
      <c r="B266">
        <v>43858972</v>
      </c>
      <c r="C266">
        <v>842</v>
      </c>
      <c r="D266" t="s">
        <v>26</v>
      </c>
      <c r="E266">
        <v>21</v>
      </c>
      <c r="F266" t="s">
        <v>15</v>
      </c>
      <c r="G266">
        <v>181010</v>
      </c>
      <c r="H266" t="s">
        <v>16</v>
      </c>
      <c r="I266" t="s">
        <v>17</v>
      </c>
      <c r="J266" t="s">
        <v>18</v>
      </c>
      <c r="K266" t="s">
        <v>19</v>
      </c>
      <c r="L266" t="s">
        <v>20</v>
      </c>
      <c r="M266" s="2">
        <v>842776102461</v>
      </c>
      <c r="N266">
        <v>1</v>
      </c>
      <c r="O266">
        <f>COUNTIFS($A$2:$A$1206,"="&amp;A266,$C$2:$C$1206,"="&amp;C266,$M$2:$M$1206,"="&amp;M266)</f>
        <v>58</v>
      </c>
      <c r="P266">
        <f>COUNTIFS($B$2:$B$1206,"="&amp;B266,$M$2:$M$1206,"="&amp;M266)</f>
        <v>1</v>
      </c>
      <c r="Q266">
        <f>SUMIFS($N$2:$N$1206,$B$2:$B$1206,"="&amp;B266,$M$2:$M$1206,"="&amp;M266)</f>
        <v>1</v>
      </c>
      <c r="R266">
        <f>VLOOKUP(A266&amp;C266&amp;M266,販売数計!$A$2:$E$174,5,FALSE)</f>
        <v>59</v>
      </c>
      <c r="S266">
        <f t="shared" si="4"/>
        <v>0</v>
      </c>
    </row>
    <row r="267" spans="1:19" x14ac:dyDescent="0.2">
      <c r="A267" s="1">
        <v>43295</v>
      </c>
      <c r="B267">
        <v>43859074</v>
      </c>
      <c r="C267">
        <v>842</v>
      </c>
      <c r="D267" t="s">
        <v>26</v>
      </c>
      <c r="E267">
        <v>21</v>
      </c>
      <c r="F267" t="s">
        <v>15</v>
      </c>
      <c r="G267">
        <v>181010</v>
      </c>
      <c r="H267" t="s">
        <v>16</v>
      </c>
      <c r="I267" t="s">
        <v>17</v>
      </c>
      <c r="J267" t="s">
        <v>18</v>
      </c>
      <c r="K267" t="s">
        <v>19</v>
      </c>
      <c r="L267" t="s">
        <v>20</v>
      </c>
      <c r="M267" s="2">
        <v>842776102461</v>
      </c>
      <c r="N267">
        <v>1</v>
      </c>
      <c r="O267">
        <f>COUNTIFS($A$2:$A$1206,"="&amp;A267,$C$2:$C$1206,"="&amp;C267,$M$2:$M$1206,"="&amp;M267)</f>
        <v>58</v>
      </c>
      <c r="P267">
        <f>COUNTIFS($B$2:$B$1206,"="&amp;B267,$M$2:$M$1206,"="&amp;M267)</f>
        <v>1</v>
      </c>
      <c r="Q267">
        <f>SUMIFS($N$2:$N$1206,$B$2:$B$1206,"="&amp;B267,$M$2:$M$1206,"="&amp;M267)</f>
        <v>1</v>
      </c>
      <c r="R267">
        <f>VLOOKUP(A267&amp;C267&amp;M267,販売数計!$A$2:$E$174,5,FALSE)</f>
        <v>59</v>
      </c>
      <c r="S267">
        <f t="shared" si="4"/>
        <v>0</v>
      </c>
    </row>
    <row r="268" spans="1:19" x14ac:dyDescent="0.2">
      <c r="A268" s="1">
        <v>43295</v>
      </c>
      <c r="B268">
        <v>43859143</v>
      </c>
      <c r="C268">
        <v>842</v>
      </c>
      <c r="D268" t="s">
        <v>26</v>
      </c>
      <c r="E268">
        <v>12</v>
      </c>
      <c r="F268" t="s">
        <v>27</v>
      </c>
      <c r="G268">
        <v>77120</v>
      </c>
      <c r="H268" t="s">
        <v>28</v>
      </c>
      <c r="I268" t="s">
        <v>29</v>
      </c>
      <c r="J268" t="s">
        <v>30</v>
      </c>
      <c r="L268" t="s">
        <v>31</v>
      </c>
      <c r="M268" s="2">
        <v>4549980046388</v>
      </c>
      <c r="N268">
        <v>1</v>
      </c>
      <c r="O268">
        <f>COUNTIFS($A$2:$A$1206,"="&amp;A268,$C$2:$C$1206,"="&amp;C268,$M$2:$M$1206,"="&amp;M268)</f>
        <v>2</v>
      </c>
      <c r="P268">
        <f>COUNTIFS($B$2:$B$1206,"="&amp;B268,$M$2:$M$1206,"="&amp;M268)</f>
        <v>1</v>
      </c>
      <c r="Q268">
        <f>SUMIFS($N$2:$N$1206,$B$2:$B$1206,"="&amp;B268,$M$2:$M$1206,"="&amp;M268)</f>
        <v>1</v>
      </c>
      <c r="R268">
        <f>VLOOKUP(A268&amp;C268&amp;M268,販売数計!$A$2:$E$174,5,FALSE)</f>
        <v>2</v>
      </c>
      <c r="S268">
        <f t="shared" si="4"/>
        <v>0</v>
      </c>
    </row>
    <row r="269" spans="1:19" x14ac:dyDescent="0.2">
      <c r="A269" s="1">
        <v>43295</v>
      </c>
      <c r="B269">
        <v>43859393</v>
      </c>
      <c r="C269">
        <v>842</v>
      </c>
      <c r="D269" t="s">
        <v>26</v>
      </c>
      <c r="E269">
        <v>21</v>
      </c>
      <c r="F269" t="s">
        <v>15</v>
      </c>
      <c r="G269">
        <v>181010</v>
      </c>
      <c r="H269" t="s">
        <v>16</v>
      </c>
      <c r="I269" t="s">
        <v>17</v>
      </c>
      <c r="J269" t="s">
        <v>18</v>
      </c>
      <c r="K269" t="s">
        <v>19</v>
      </c>
      <c r="L269" t="s">
        <v>20</v>
      </c>
      <c r="M269" s="2">
        <v>842776102461</v>
      </c>
      <c r="N269">
        <v>1</v>
      </c>
      <c r="O269">
        <f>COUNTIFS($A$2:$A$1206,"="&amp;A269,$C$2:$C$1206,"="&amp;C269,$M$2:$M$1206,"="&amp;M269)</f>
        <v>58</v>
      </c>
      <c r="P269">
        <f>COUNTIFS($B$2:$B$1206,"="&amp;B269,$M$2:$M$1206,"="&amp;M269)</f>
        <v>1</v>
      </c>
      <c r="Q269">
        <f>SUMIFS($N$2:$N$1206,$B$2:$B$1206,"="&amp;B269,$M$2:$M$1206,"="&amp;M269)</f>
        <v>1</v>
      </c>
      <c r="R269">
        <f>VLOOKUP(A269&amp;C269&amp;M269,販売数計!$A$2:$E$174,5,FALSE)</f>
        <v>59</v>
      </c>
      <c r="S269">
        <f t="shared" si="4"/>
        <v>0</v>
      </c>
    </row>
    <row r="270" spans="1:19" x14ac:dyDescent="0.2">
      <c r="A270" s="1">
        <v>43295</v>
      </c>
      <c r="B270">
        <v>43859484</v>
      </c>
      <c r="C270">
        <v>842</v>
      </c>
      <c r="D270" t="s">
        <v>26</v>
      </c>
      <c r="E270">
        <v>21</v>
      </c>
      <c r="F270" t="s">
        <v>15</v>
      </c>
      <c r="G270">
        <v>181010</v>
      </c>
      <c r="H270" t="s">
        <v>16</v>
      </c>
      <c r="I270" t="s">
        <v>17</v>
      </c>
      <c r="J270" t="s">
        <v>18</v>
      </c>
      <c r="K270" t="s">
        <v>19</v>
      </c>
      <c r="L270" t="s">
        <v>20</v>
      </c>
      <c r="M270" s="2">
        <v>842776102461</v>
      </c>
      <c r="N270">
        <v>1</v>
      </c>
      <c r="O270">
        <f>COUNTIFS($A$2:$A$1206,"="&amp;A270,$C$2:$C$1206,"="&amp;C270,$M$2:$M$1206,"="&amp;M270)</f>
        <v>58</v>
      </c>
      <c r="P270">
        <f>COUNTIFS($B$2:$B$1206,"="&amp;B270,$M$2:$M$1206,"="&amp;M270)</f>
        <v>1</v>
      </c>
      <c r="Q270">
        <f>SUMIFS($N$2:$N$1206,$B$2:$B$1206,"="&amp;B270,$M$2:$M$1206,"="&amp;M270)</f>
        <v>1</v>
      </c>
      <c r="R270">
        <f>VLOOKUP(A270&amp;C270&amp;M270,販売数計!$A$2:$E$174,5,FALSE)</f>
        <v>59</v>
      </c>
      <c r="S270">
        <f t="shared" si="4"/>
        <v>0</v>
      </c>
    </row>
    <row r="271" spans="1:19" x14ac:dyDescent="0.2">
      <c r="A271" s="1">
        <v>43295</v>
      </c>
      <c r="B271">
        <v>43859514</v>
      </c>
      <c r="C271">
        <v>842</v>
      </c>
      <c r="D271" t="s">
        <v>26</v>
      </c>
      <c r="E271">
        <v>21</v>
      </c>
      <c r="F271" t="s">
        <v>15</v>
      </c>
      <c r="G271">
        <v>181010</v>
      </c>
      <c r="H271" t="s">
        <v>16</v>
      </c>
      <c r="I271" t="s">
        <v>17</v>
      </c>
      <c r="J271" t="s">
        <v>18</v>
      </c>
      <c r="K271" t="s">
        <v>19</v>
      </c>
      <c r="L271" t="s">
        <v>20</v>
      </c>
      <c r="M271" s="2">
        <v>842776102461</v>
      </c>
      <c r="N271">
        <v>1</v>
      </c>
      <c r="O271">
        <f>COUNTIFS($A$2:$A$1206,"="&amp;A271,$C$2:$C$1206,"="&amp;C271,$M$2:$M$1206,"="&amp;M271)</f>
        <v>58</v>
      </c>
      <c r="P271">
        <f>COUNTIFS($B$2:$B$1206,"="&amp;B271,$M$2:$M$1206,"="&amp;M271)</f>
        <v>1</v>
      </c>
      <c r="Q271">
        <f>SUMIFS($N$2:$N$1206,$B$2:$B$1206,"="&amp;B271,$M$2:$M$1206,"="&amp;M271)</f>
        <v>1</v>
      </c>
      <c r="R271">
        <f>VLOOKUP(A271&amp;C271&amp;M271,販売数計!$A$2:$E$174,5,FALSE)</f>
        <v>59</v>
      </c>
      <c r="S271">
        <f t="shared" si="4"/>
        <v>0</v>
      </c>
    </row>
    <row r="272" spans="1:19" x14ac:dyDescent="0.2">
      <c r="A272" s="1">
        <v>43295</v>
      </c>
      <c r="B272">
        <v>43859637</v>
      </c>
      <c r="C272">
        <v>842</v>
      </c>
      <c r="D272" t="s">
        <v>26</v>
      </c>
      <c r="E272">
        <v>21</v>
      </c>
      <c r="F272" t="s">
        <v>15</v>
      </c>
      <c r="G272">
        <v>181010</v>
      </c>
      <c r="H272" t="s">
        <v>16</v>
      </c>
      <c r="I272" t="s">
        <v>17</v>
      </c>
      <c r="J272" t="s">
        <v>18</v>
      </c>
      <c r="K272" t="s">
        <v>19</v>
      </c>
      <c r="L272" t="s">
        <v>20</v>
      </c>
      <c r="M272" s="2">
        <v>842776102461</v>
      </c>
      <c r="N272">
        <v>1</v>
      </c>
      <c r="O272">
        <f>COUNTIFS($A$2:$A$1206,"="&amp;A272,$C$2:$C$1206,"="&amp;C272,$M$2:$M$1206,"="&amp;M272)</f>
        <v>58</v>
      </c>
      <c r="P272">
        <f>COUNTIFS($B$2:$B$1206,"="&amp;B272,$M$2:$M$1206,"="&amp;M272)</f>
        <v>1</v>
      </c>
      <c r="Q272">
        <f>SUMIFS($N$2:$N$1206,$B$2:$B$1206,"="&amp;B272,$M$2:$M$1206,"="&amp;M272)</f>
        <v>1</v>
      </c>
      <c r="R272">
        <f>VLOOKUP(A272&amp;C272&amp;M272,販売数計!$A$2:$E$174,5,FALSE)</f>
        <v>59</v>
      </c>
      <c r="S272">
        <f t="shared" si="4"/>
        <v>0</v>
      </c>
    </row>
    <row r="273" spans="1:19" x14ac:dyDescent="0.2">
      <c r="A273" s="1">
        <v>43295</v>
      </c>
      <c r="B273">
        <v>43859638</v>
      </c>
      <c r="C273">
        <v>842</v>
      </c>
      <c r="D273" t="s">
        <v>26</v>
      </c>
      <c r="E273">
        <v>21</v>
      </c>
      <c r="F273" t="s">
        <v>15</v>
      </c>
      <c r="G273">
        <v>181010</v>
      </c>
      <c r="H273" t="s">
        <v>16</v>
      </c>
      <c r="I273" t="s">
        <v>17</v>
      </c>
      <c r="J273" t="s">
        <v>18</v>
      </c>
      <c r="K273" t="s">
        <v>19</v>
      </c>
      <c r="L273" t="s">
        <v>20</v>
      </c>
      <c r="M273" s="2">
        <v>842776102461</v>
      </c>
      <c r="N273">
        <v>1</v>
      </c>
      <c r="O273">
        <f>COUNTIFS($A$2:$A$1206,"="&amp;A273,$C$2:$C$1206,"="&amp;C273,$M$2:$M$1206,"="&amp;M273)</f>
        <v>58</v>
      </c>
      <c r="P273">
        <f>COUNTIFS($B$2:$B$1206,"="&amp;B273,$M$2:$M$1206,"="&amp;M273)</f>
        <v>1</v>
      </c>
      <c r="Q273">
        <f>SUMIFS($N$2:$N$1206,$B$2:$B$1206,"="&amp;B273,$M$2:$M$1206,"="&amp;M273)</f>
        <v>1</v>
      </c>
      <c r="R273">
        <f>VLOOKUP(A273&amp;C273&amp;M273,販売数計!$A$2:$E$174,5,FALSE)</f>
        <v>59</v>
      </c>
      <c r="S273">
        <f t="shared" si="4"/>
        <v>0</v>
      </c>
    </row>
    <row r="274" spans="1:19" x14ac:dyDescent="0.2">
      <c r="A274" s="1">
        <v>43295</v>
      </c>
      <c r="B274">
        <v>43859783</v>
      </c>
      <c r="C274">
        <v>842</v>
      </c>
      <c r="D274" t="s">
        <v>26</v>
      </c>
      <c r="E274">
        <v>21</v>
      </c>
      <c r="F274" t="s">
        <v>15</v>
      </c>
      <c r="G274">
        <v>181010</v>
      </c>
      <c r="H274" t="s">
        <v>16</v>
      </c>
      <c r="I274" t="s">
        <v>17</v>
      </c>
      <c r="J274" t="s">
        <v>18</v>
      </c>
      <c r="K274" t="s">
        <v>19</v>
      </c>
      <c r="L274" t="s">
        <v>20</v>
      </c>
      <c r="M274" s="2">
        <v>842776102461</v>
      </c>
      <c r="N274">
        <v>1</v>
      </c>
      <c r="O274">
        <f>COUNTIFS($A$2:$A$1206,"="&amp;A274,$C$2:$C$1206,"="&amp;C274,$M$2:$M$1206,"="&amp;M274)</f>
        <v>58</v>
      </c>
      <c r="P274">
        <f>COUNTIFS($B$2:$B$1206,"="&amp;B274,$M$2:$M$1206,"="&amp;M274)</f>
        <v>1</v>
      </c>
      <c r="Q274">
        <f>SUMIFS($N$2:$N$1206,$B$2:$B$1206,"="&amp;B274,$M$2:$M$1206,"="&amp;M274)</f>
        <v>1</v>
      </c>
      <c r="R274">
        <f>VLOOKUP(A274&amp;C274&amp;M274,販売数計!$A$2:$E$174,5,FALSE)</f>
        <v>59</v>
      </c>
      <c r="S274">
        <f t="shared" si="4"/>
        <v>0</v>
      </c>
    </row>
    <row r="275" spans="1:19" x14ac:dyDescent="0.2">
      <c r="A275" s="1">
        <v>43295</v>
      </c>
      <c r="B275">
        <v>43859867</v>
      </c>
      <c r="C275">
        <v>842</v>
      </c>
      <c r="D275" t="s">
        <v>26</v>
      </c>
      <c r="E275">
        <v>21</v>
      </c>
      <c r="F275" t="s">
        <v>15</v>
      </c>
      <c r="G275">
        <v>181010</v>
      </c>
      <c r="H275" t="s">
        <v>16</v>
      </c>
      <c r="I275" t="s">
        <v>17</v>
      </c>
      <c r="J275" t="s">
        <v>18</v>
      </c>
      <c r="K275" t="s">
        <v>19</v>
      </c>
      <c r="L275" t="s">
        <v>20</v>
      </c>
      <c r="M275" s="2">
        <v>842776102461</v>
      </c>
      <c r="N275">
        <v>1</v>
      </c>
      <c r="O275">
        <f>COUNTIFS($A$2:$A$1206,"="&amp;A275,$C$2:$C$1206,"="&amp;C275,$M$2:$M$1206,"="&amp;M275)</f>
        <v>58</v>
      </c>
      <c r="P275">
        <f>COUNTIFS($B$2:$B$1206,"="&amp;B275,$M$2:$M$1206,"="&amp;M275)</f>
        <v>1</v>
      </c>
      <c r="Q275">
        <f>SUMIFS($N$2:$N$1206,$B$2:$B$1206,"="&amp;B275,$M$2:$M$1206,"="&amp;M275)</f>
        <v>1</v>
      </c>
      <c r="R275">
        <f>VLOOKUP(A275&amp;C275&amp;M275,販売数計!$A$2:$E$174,5,FALSE)</f>
        <v>59</v>
      </c>
      <c r="S275">
        <f t="shared" si="4"/>
        <v>0</v>
      </c>
    </row>
    <row r="276" spans="1:19" x14ac:dyDescent="0.2">
      <c r="A276" s="1">
        <v>43295</v>
      </c>
      <c r="B276">
        <v>43860104</v>
      </c>
      <c r="C276">
        <v>842</v>
      </c>
      <c r="D276" t="s">
        <v>26</v>
      </c>
      <c r="E276">
        <v>21</v>
      </c>
      <c r="F276" t="s">
        <v>15</v>
      </c>
      <c r="G276">
        <v>181010</v>
      </c>
      <c r="H276" t="s">
        <v>16</v>
      </c>
      <c r="I276" t="s">
        <v>17</v>
      </c>
      <c r="J276" t="s">
        <v>18</v>
      </c>
      <c r="K276" t="s">
        <v>19</v>
      </c>
      <c r="L276" t="s">
        <v>20</v>
      </c>
      <c r="M276" s="2">
        <v>842776102461</v>
      </c>
      <c r="N276">
        <v>1</v>
      </c>
      <c r="O276">
        <f>COUNTIFS($A$2:$A$1206,"="&amp;A276,$C$2:$C$1206,"="&amp;C276,$M$2:$M$1206,"="&amp;M276)</f>
        <v>58</v>
      </c>
      <c r="P276">
        <f>COUNTIFS($B$2:$B$1206,"="&amp;B276,$M$2:$M$1206,"="&amp;M276)</f>
        <v>1</v>
      </c>
      <c r="Q276">
        <f>SUMIFS($N$2:$N$1206,$B$2:$B$1206,"="&amp;B276,$M$2:$M$1206,"="&amp;M276)</f>
        <v>1</v>
      </c>
      <c r="R276">
        <f>VLOOKUP(A276&amp;C276&amp;M276,販売数計!$A$2:$E$174,5,FALSE)</f>
        <v>59</v>
      </c>
      <c r="S276">
        <f t="shared" si="4"/>
        <v>0</v>
      </c>
    </row>
    <row r="277" spans="1:19" x14ac:dyDescent="0.2">
      <c r="A277" s="1">
        <v>43295</v>
      </c>
      <c r="B277">
        <v>43860260</v>
      </c>
      <c r="C277">
        <v>842</v>
      </c>
      <c r="D277" t="s">
        <v>26</v>
      </c>
      <c r="E277">
        <v>21</v>
      </c>
      <c r="F277" t="s">
        <v>15</v>
      </c>
      <c r="G277">
        <v>181010</v>
      </c>
      <c r="H277" t="s">
        <v>16</v>
      </c>
      <c r="I277" t="s">
        <v>17</v>
      </c>
      <c r="J277" t="s">
        <v>18</v>
      </c>
      <c r="K277" t="s">
        <v>19</v>
      </c>
      <c r="L277" t="s">
        <v>20</v>
      </c>
      <c r="M277" s="2">
        <v>842776102461</v>
      </c>
      <c r="N277">
        <v>1</v>
      </c>
      <c r="O277">
        <f>COUNTIFS($A$2:$A$1206,"="&amp;A277,$C$2:$C$1206,"="&amp;C277,$M$2:$M$1206,"="&amp;M277)</f>
        <v>58</v>
      </c>
      <c r="P277">
        <f>COUNTIFS($B$2:$B$1206,"="&amp;B277,$M$2:$M$1206,"="&amp;M277)</f>
        <v>1</v>
      </c>
      <c r="Q277">
        <f>SUMIFS($N$2:$N$1206,$B$2:$B$1206,"="&amp;B277,$M$2:$M$1206,"="&amp;M277)</f>
        <v>1</v>
      </c>
      <c r="R277">
        <f>VLOOKUP(A277&amp;C277&amp;M277,販売数計!$A$2:$E$174,5,FALSE)</f>
        <v>59</v>
      </c>
      <c r="S277">
        <f t="shared" si="4"/>
        <v>0</v>
      </c>
    </row>
    <row r="278" spans="1:19" x14ac:dyDescent="0.2">
      <c r="A278" s="1">
        <v>43295</v>
      </c>
      <c r="B278">
        <v>43860278</v>
      </c>
      <c r="C278">
        <v>842</v>
      </c>
      <c r="D278" t="s">
        <v>26</v>
      </c>
      <c r="E278">
        <v>21</v>
      </c>
      <c r="F278" t="s">
        <v>15</v>
      </c>
      <c r="G278">
        <v>181010</v>
      </c>
      <c r="H278" t="s">
        <v>16</v>
      </c>
      <c r="I278" t="s">
        <v>17</v>
      </c>
      <c r="J278" t="s">
        <v>18</v>
      </c>
      <c r="K278" t="s">
        <v>19</v>
      </c>
      <c r="L278" t="s">
        <v>20</v>
      </c>
      <c r="M278" s="2">
        <v>842776102461</v>
      </c>
      <c r="N278">
        <v>1</v>
      </c>
      <c r="O278">
        <f>COUNTIFS($A$2:$A$1206,"="&amp;A278,$C$2:$C$1206,"="&amp;C278,$M$2:$M$1206,"="&amp;M278)</f>
        <v>58</v>
      </c>
      <c r="P278">
        <f>COUNTIFS($B$2:$B$1206,"="&amp;B278,$M$2:$M$1206,"="&amp;M278)</f>
        <v>1</v>
      </c>
      <c r="Q278">
        <f>SUMIFS($N$2:$N$1206,$B$2:$B$1206,"="&amp;B278,$M$2:$M$1206,"="&amp;M278)</f>
        <v>1</v>
      </c>
      <c r="R278">
        <f>VLOOKUP(A278&amp;C278&amp;M278,販売数計!$A$2:$E$174,5,FALSE)</f>
        <v>59</v>
      </c>
      <c r="S278">
        <f t="shared" si="4"/>
        <v>0</v>
      </c>
    </row>
    <row r="279" spans="1:19" x14ac:dyDescent="0.2">
      <c r="A279" s="1">
        <v>43295</v>
      </c>
      <c r="B279">
        <v>43860279</v>
      </c>
      <c r="C279">
        <v>842</v>
      </c>
      <c r="D279" t="s">
        <v>26</v>
      </c>
      <c r="E279">
        <v>21</v>
      </c>
      <c r="F279" t="s">
        <v>15</v>
      </c>
      <c r="G279">
        <v>181010</v>
      </c>
      <c r="H279" t="s">
        <v>16</v>
      </c>
      <c r="I279" t="s">
        <v>17</v>
      </c>
      <c r="J279" t="s">
        <v>18</v>
      </c>
      <c r="K279" t="s">
        <v>19</v>
      </c>
      <c r="L279" t="s">
        <v>20</v>
      </c>
      <c r="M279" s="2">
        <v>842776102461</v>
      </c>
      <c r="N279">
        <v>1</v>
      </c>
      <c r="O279">
        <f>COUNTIFS($A$2:$A$1206,"="&amp;A279,$C$2:$C$1206,"="&amp;C279,$M$2:$M$1206,"="&amp;M279)</f>
        <v>58</v>
      </c>
      <c r="P279">
        <f>COUNTIFS($B$2:$B$1206,"="&amp;B279,$M$2:$M$1206,"="&amp;M279)</f>
        <v>1</v>
      </c>
      <c r="Q279">
        <f>SUMIFS($N$2:$N$1206,$B$2:$B$1206,"="&amp;B279,$M$2:$M$1206,"="&amp;M279)</f>
        <v>1</v>
      </c>
      <c r="R279">
        <f>VLOOKUP(A279&amp;C279&amp;M279,販売数計!$A$2:$E$174,5,FALSE)</f>
        <v>59</v>
      </c>
      <c r="S279">
        <f t="shared" si="4"/>
        <v>0</v>
      </c>
    </row>
    <row r="280" spans="1:19" x14ac:dyDescent="0.2">
      <c r="A280" s="1">
        <v>43295</v>
      </c>
      <c r="B280">
        <v>43860441</v>
      </c>
      <c r="C280">
        <v>842</v>
      </c>
      <c r="D280" t="s">
        <v>26</v>
      </c>
      <c r="E280">
        <v>21</v>
      </c>
      <c r="F280" t="s">
        <v>15</v>
      </c>
      <c r="G280">
        <v>181010</v>
      </c>
      <c r="H280" t="s">
        <v>16</v>
      </c>
      <c r="I280" t="s">
        <v>17</v>
      </c>
      <c r="J280" t="s">
        <v>18</v>
      </c>
      <c r="K280" t="s">
        <v>19</v>
      </c>
      <c r="L280" t="s">
        <v>20</v>
      </c>
      <c r="M280" s="2">
        <v>842776102461</v>
      </c>
      <c r="N280">
        <v>1</v>
      </c>
      <c r="O280">
        <f>COUNTIFS($A$2:$A$1206,"="&amp;A280,$C$2:$C$1206,"="&amp;C280,$M$2:$M$1206,"="&amp;M280)</f>
        <v>58</v>
      </c>
      <c r="P280">
        <f>COUNTIFS($B$2:$B$1206,"="&amp;B280,$M$2:$M$1206,"="&amp;M280)</f>
        <v>1</v>
      </c>
      <c r="Q280">
        <f>SUMIFS($N$2:$N$1206,$B$2:$B$1206,"="&amp;B280,$M$2:$M$1206,"="&amp;M280)</f>
        <v>1</v>
      </c>
      <c r="R280">
        <f>VLOOKUP(A280&amp;C280&amp;M280,販売数計!$A$2:$E$174,5,FALSE)</f>
        <v>59</v>
      </c>
      <c r="S280">
        <f t="shared" si="4"/>
        <v>0</v>
      </c>
    </row>
    <row r="281" spans="1:19" x14ac:dyDescent="0.2">
      <c r="A281" s="1">
        <v>43295</v>
      </c>
      <c r="B281">
        <v>43860893</v>
      </c>
      <c r="C281">
        <v>842</v>
      </c>
      <c r="D281" t="s">
        <v>26</v>
      </c>
      <c r="E281">
        <v>21</v>
      </c>
      <c r="F281" t="s">
        <v>15</v>
      </c>
      <c r="G281">
        <v>181010</v>
      </c>
      <c r="H281" t="s">
        <v>16</v>
      </c>
      <c r="I281" t="s">
        <v>17</v>
      </c>
      <c r="J281" t="s">
        <v>18</v>
      </c>
      <c r="K281" t="s">
        <v>19</v>
      </c>
      <c r="L281" t="s">
        <v>20</v>
      </c>
      <c r="M281" s="2">
        <v>842776102461</v>
      </c>
      <c r="N281">
        <v>1</v>
      </c>
      <c r="O281">
        <f>COUNTIFS($A$2:$A$1206,"="&amp;A281,$C$2:$C$1206,"="&amp;C281,$M$2:$M$1206,"="&amp;M281)</f>
        <v>58</v>
      </c>
      <c r="P281">
        <f>COUNTIFS($B$2:$B$1206,"="&amp;B281,$M$2:$M$1206,"="&amp;M281)</f>
        <v>2</v>
      </c>
      <c r="Q281">
        <f>SUMIFS($N$2:$N$1206,$B$2:$B$1206,"="&amp;B281,$M$2:$M$1206,"="&amp;M281)</f>
        <v>0</v>
      </c>
      <c r="R281">
        <f>VLOOKUP(A281&amp;C281&amp;M281,販売数計!$A$2:$E$174,5,FALSE)</f>
        <v>59</v>
      </c>
      <c r="S281">
        <f t="shared" si="4"/>
        <v>1</v>
      </c>
    </row>
    <row r="282" spans="1:19" x14ac:dyDescent="0.2">
      <c r="A282" s="1">
        <v>43295</v>
      </c>
      <c r="B282">
        <v>43860902</v>
      </c>
      <c r="C282">
        <v>842</v>
      </c>
      <c r="D282" t="s">
        <v>26</v>
      </c>
      <c r="E282">
        <v>21</v>
      </c>
      <c r="F282" t="s">
        <v>15</v>
      </c>
      <c r="G282">
        <v>181010</v>
      </c>
      <c r="H282" t="s">
        <v>16</v>
      </c>
      <c r="I282" t="s">
        <v>17</v>
      </c>
      <c r="J282" t="s">
        <v>18</v>
      </c>
      <c r="K282" t="s">
        <v>19</v>
      </c>
      <c r="L282" t="s">
        <v>20</v>
      </c>
      <c r="M282" s="2">
        <v>842776102461</v>
      </c>
      <c r="N282">
        <v>1</v>
      </c>
      <c r="O282">
        <f>COUNTIFS($A$2:$A$1206,"="&amp;A282,$C$2:$C$1206,"="&amp;C282,$M$2:$M$1206,"="&amp;M282)</f>
        <v>58</v>
      </c>
      <c r="P282">
        <f>COUNTIFS($B$2:$B$1206,"="&amp;B282,$M$2:$M$1206,"="&amp;M282)</f>
        <v>1</v>
      </c>
      <c r="Q282">
        <f>SUMIFS($N$2:$N$1206,$B$2:$B$1206,"="&amp;B282,$M$2:$M$1206,"="&amp;M282)</f>
        <v>1</v>
      </c>
      <c r="R282">
        <f>VLOOKUP(A282&amp;C282&amp;M282,販売数計!$A$2:$E$174,5,FALSE)</f>
        <v>59</v>
      </c>
      <c r="S282">
        <f t="shared" si="4"/>
        <v>0</v>
      </c>
    </row>
    <row r="283" spans="1:19" x14ac:dyDescent="0.2">
      <c r="A283" s="1">
        <v>43295</v>
      </c>
      <c r="B283">
        <v>43860974</v>
      </c>
      <c r="C283">
        <v>842</v>
      </c>
      <c r="D283" t="s">
        <v>26</v>
      </c>
      <c r="E283">
        <v>21</v>
      </c>
      <c r="F283" t="s">
        <v>15</v>
      </c>
      <c r="G283">
        <v>181010</v>
      </c>
      <c r="H283" t="s">
        <v>16</v>
      </c>
      <c r="I283" t="s">
        <v>17</v>
      </c>
      <c r="J283" t="s">
        <v>18</v>
      </c>
      <c r="K283" t="s">
        <v>19</v>
      </c>
      <c r="L283" t="s">
        <v>20</v>
      </c>
      <c r="M283" s="2">
        <v>842776102461</v>
      </c>
      <c r="N283">
        <v>1</v>
      </c>
      <c r="O283">
        <f>COUNTIFS($A$2:$A$1206,"="&amp;A283,$C$2:$C$1206,"="&amp;C283,$M$2:$M$1206,"="&amp;M283)</f>
        <v>58</v>
      </c>
      <c r="P283">
        <f>COUNTIFS($B$2:$B$1206,"="&amp;B283,$M$2:$M$1206,"="&amp;M283)</f>
        <v>1</v>
      </c>
      <c r="Q283">
        <f>SUMIFS($N$2:$N$1206,$B$2:$B$1206,"="&amp;B283,$M$2:$M$1206,"="&amp;M283)</f>
        <v>1</v>
      </c>
      <c r="R283">
        <f>VLOOKUP(A283&amp;C283&amp;M283,販売数計!$A$2:$E$174,5,FALSE)</f>
        <v>59</v>
      </c>
      <c r="S283">
        <f t="shared" si="4"/>
        <v>0</v>
      </c>
    </row>
    <row r="284" spans="1:19" x14ac:dyDescent="0.2">
      <c r="A284" s="1">
        <v>43296</v>
      </c>
      <c r="B284">
        <v>43858679</v>
      </c>
      <c r="C284">
        <v>94</v>
      </c>
      <c r="D284" t="s">
        <v>14</v>
      </c>
      <c r="E284">
        <v>21</v>
      </c>
      <c r="F284" t="s">
        <v>15</v>
      </c>
      <c r="G284">
        <v>181010</v>
      </c>
      <c r="H284" t="s">
        <v>16</v>
      </c>
      <c r="I284" t="s">
        <v>17</v>
      </c>
      <c r="J284" t="s">
        <v>18</v>
      </c>
      <c r="K284" t="s">
        <v>19</v>
      </c>
      <c r="L284" t="s">
        <v>20</v>
      </c>
      <c r="M284" s="2">
        <v>842776102461</v>
      </c>
      <c r="N284">
        <v>1</v>
      </c>
      <c r="O284">
        <f>COUNTIFS($A$2:$A$1206,"="&amp;A284,$C$2:$C$1206,"="&amp;C284,$M$2:$M$1206,"="&amp;M284)</f>
        <v>59</v>
      </c>
      <c r="P284">
        <f>COUNTIFS($B$2:$B$1206,"="&amp;B284,$M$2:$M$1206,"="&amp;M284)</f>
        <v>1</v>
      </c>
      <c r="Q284">
        <f>SUMIFS($N$2:$N$1206,$B$2:$B$1206,"="&amp;B284,$M$2:$M$1206,"="&amp;M284)</f>
        <v>1</v>
      </c>
      <c r="R284">
        <f>VLOOKUP(A284&amp;C284&amp;M284,販売数計!$A$2:$E$174,5,FALSE)</f>
        <v>59</v>
      </c>
      <c r="S284">
        <f t="shared" si="4"/>
        <v>0</v>
      </c>
    </row>
    <row r="285" spans="1:19" x14ac:dyDescent="0.2">
      <c r="A285" s="1">
        <v>43296</v>
      </c>
      <c r="B285">
        <v>43861226</v>
      </c>
      <c r="C285">
        <v>94</v>
      </c>
      <c r="D285" t="s">
        <v>14</v>
      </c>
      <c r="E285">
        <v>21</v>
      </c>
      <c r="F285" t="s">
        <v>15</v>
      </c>
      <c r="G285">
        <v>181010</v>
      </c>
      <c r="H285" t="s">
        <v>16</v>
      </c>
      <c r="I285" t="s">
        <v>17</v>
      </c>
      <c r="J285" t="s">
        <v>18</v>
      </c>
      <c r="K285" t="s">
        <v>19</v>
      </c>
      <c r="L285" t="s">
        <v>20</v>
      </c>
      <c r="M285" s="2">
        <v>842776102461</v>
      </c>
      <c r="N285">
        <v>1</v>
      </c>
      <c r="O285">
        <f>COUNTIFS($A$2:$A$1206,"="&amp;A285,$C$2:$C$1206,"="&amp;C285,$M$2:$M$1206,"="&amp;M285)</f>
        <v>59</v>
      </c>
      <c r="P285">
        <f>COUNTIFS($B$2:$B$1206,"="&amp;B285,$M$2:$M$1206,"="&amp;M285)</f>
        <v>1</v>
      </c>
      <c r="Q285">
        <f>SUMIFS($N$2:$N$1206,$B$2:$B$1206,"="&amp;B285,$M$2:$M$1206,"="&amp;M285)</f>
        <v>1</v>
      </c>
      <c r="R285">
        <f>VLOOKUP(A285&amp;C285&amp;M285,販売数計!$A$2:$E$174,5,FALSE)</f>
        <v>59</v>
      </c>
      <c r="S285">
        <f t="shared" si="4"/>
        <v>0</v>
      </c>
    </row>
    <row r="286" spans="1:19" x14ac:dyDescent="0.2">
      <c r="A286" s="1">
        <v>43296</v>
      </c>
      <c r="B286">
        <v>43861460</v>
      </c>
      <c r="C286">
        <v>94</v>
      </c>
      <c r="D286" t="s">
        <v>14</v>
      </c>
      <c r="E286">
        <v>21</v>
      </c>
      <c r="F286" t="s">
        <v>15</v>
      </c>
      <c r="G286">
        <v>181010</v>
      </c>
      <c r="H286" t="s">
        <v>16</v>
      </c>
      <c r="I286" t="s">
        <v>17</v>
      </c>
      <c r="J286" t="s">
        <v>18</v>
      </c>
      <c r="K286" t="s">
        <v>19</v>
      </c>
      <c r="L286" t="s">
        <v>20</v>
      </c>
      <c r="M286" s="2">
        <v>842776102461</v>
      </c>
      <c r="N286">
        <v>1</v>
      </c>
      <c r="O286">
        <f>COUNTIFS($A$2:$A$1206,"="&amp;A286,$C$2:$C$1206,"="&amp;C286,$M$2:$M$1206,"="&amp;M286)</f>
        <v>59</v>
      </c>
      <c r="P286">
        <f>COUNTIFS($B$2:$B$1206,"="&amp;B286,$M$2:$M$1206,"="&amp;M286)</f>
        <v>1</v>
      </c>
      <c r="Q286">
        <f>SUMIFS($N$2:$N$1206,$B$2:$B$1206,"="&amp;B286,$M$2:$M$1206,"="&amp;M286)</f>
        <v>1</v>
      </c>
      <c r="R286">
        <f>VLOOKUP(A286&amp;C286&amp;M286,販売数計!$A$2:$E$174,5,FALSE)</f>
        <v>59</v>
      </c>
      <c r="S286">
        <f t="shared" si="4"/>
        <v>0</v>
      </c>
    </row>
    <row r="287" spans="1:19" x14ac:dyDescent="0.2">
      <c r="A287" s="1">
        <v>43296</v>
      </c>
      <c r="B287">
        <v>43861584</v>
      </c>
      <c r="C287">
        <v>94</v>
      </c>
      <c r="D287" t="s">
        <v>14</v>
      </c>
      <c r="E287">
        <v>12</v>
      </c>
      <c r="F287" t="s">
        <v>27</v>
      </c>
      <c r="G287">
        <v>77120</v>
      </c>
      <c r="H287" t="s">
        <v>28</v>
      </c>
      <c r="I287" t="s">
        <v>29</v>
      </c>
      <c r="J287" t="s">
        <v>30</v>
      </c>
      <c r="L287" t="s">
        <v>31</v>
      </c>
      <c r="M287" s="2">
        <v>4549980046388</v>
      </c>
      <c r="N287">
        <v>1</v>
      </c>
      <c r="O287">
        <f>COUNTIFS($A$2:$A$1206,"="&amp;A287,$C$2:$C$1206,"="&amp;C287,$M$2:$M$1206,"="&amp;M287)</f>
        <v>5</v>
      </c>
      <c r="P287">
        <f>COUNTIFS($B$2:$B$1206,"="&amp;B287,$M$2:$M$1206,"="&amp;M287)</f>
        <v>1</v>
      </c>
      <c r="Q287">
        <f>SUMIFS($N$2:$N$1206,$B$2:$B$1206,"="&amp;B287,$M$2:$M$1206,"="&amp;M287)</f>
        <v>1</v>
      </c>
      <c r="R287">
        <f>VLOOKUP(A287&amp;C287&amp;M287,販売数計!$A$2:$E$174,5,FALSE)</f>
        <v>5</v>
      </c>
      <c r="S287">
        <f t="shared" si="4"/>
        <v>0</v>
      </c>
    </row>
    <row r="288" spans="1:19" x14ac:dyDescent="0.2">
      <c r="A288" s="1">
        <v>43296</v>
      </c>
      <c r="B288">
        <v>43862170</v>
      </c>
      <c r="C288">
        <v>94</v>
      </c>
      <c r="D288" t="s">
        <v>14</v>
      </c>
      <c r="E288">
        <v>21</v>
      </c>
      <c r="F288" t="s">
        <v>15</v>
      </c>
      <c r="G288">
        <v>181010</v>
      </c>
      <c r="H288" t="s">
        <v>16</v>
      </c>
      <c r="I288" t="s">
        <v>17</v>
      </c>
      <c r="J288" t="s">
        <v>18</v>
      </c>
      <c r="K288" t="s">
        <v>19</v>
      </c>
      <c r="L288" t="s">
        <v>20</v>
      </c>
      <c r="M288" s="2">
        <v>842776102461</v>
      </c>
      <c r="N288">
        <v>1</v>
      </c>
      <c r="O288">
        <f>COUNTIFS($A$2:$A$1206,"="&amp;A288,$C$2:$C$1206,"="&amp;C288,$M$2:$M$1206,"="&amp;M288)</f>
        <v>59</v>
      </c>
      <c r="P288">
        <f>COUNTIFS($B$2:$B$1206,"="&amp;B288,$M$2:$M$1206,"="&amp;M288)</f>
        <v>1</v>
      </c>
      <c r="Q288">
        <f>SUMIFS($N$2:$N$1206,$B$2:$B$1206,"="&amp;B288,$M$2:$M$1206,"="&amp;M288)</f>
        <v>1</v>
      </c>
      <c r="R288">
        <f>VLOOKUP(A288&amp;C288&amp;M288,販売数計!$A$2:$E$174,5,FALSE)</f>
        <v>59</v>
      </c>
      <c r="S288">
        <f t="shared" si="4"/>
        <v>0</v>
      </c>
    </row>
    <row r="289" spans="1:19" x14ac:dyDescent="0.2">
      <c r="A289" s="1">
        <v>43296</v>
      </c>
      <c r="B289">
        <v>43862218</v>
      </c>
      <c r="C289">
        <v>94</v>
      </c>
      <c r="D289" t="s">
        <v>14</v>
      </c>
      <c r="E289">
        <v>21</v>
      </c>
      <c r="F289" t="s">
        <v>15</v>
      </c>
      <c r="G289">
        <v>181010</v>
      </c>
      <c r="H289" t="s">
        <v>16</v>
      </c>
      <c r="I289" t="s">
        <v>17</v>
      </c>
      <c r="J289" t="s">
        <v>18</v>
      </c>
      <c r="K289" t="s">
        <v>19</v>
      </c>
      <c r="L289" t="s">
        <v>20</v>
      </c>
      <c r="M289" s="2">
        <v>842776102461</v>
      </c>
      <c r="N289">
        <v>1</v>
      </c>
      <c r="O289">
        <f>COUNTIFS($A$2:$A$1206,"="&amp;A289,$C$2:$C$1206,"="&amp;C289,$M$2:$M$1206,"="&amp;M289)</f>
        <v>59</v>
      </c>
      <c r="P289">
        <f>COUNTIFS($B$2:$B$1206,"="&amp;B289,$M$2:$M$1206,"="&amp;M289)</f>
        <v>1</v>
      </c>
      <c r="Q289">
        <f>SUMIFS($N$2:$N$1206,$B$2:$B$1206,"="&amp;B289,$M$2:$M$1206,"="&amp;M289)</f>
        <v>1</v>
      </c>
      <c r="R289">
        <f>VLOOKUP(A289&amp;C289&amp;M289,販売数計!$A$2:$E$174,5,FALSE)</f>
        <v>59</v>
      </c>
      <c r="S289">
        <f t="shared" si="4"/>
        <v>0</v>
      </c>
    </row>
    <row r="290" spans="1:19" x14ac:dyDescent="0.2">
      <c r="A290" s="1">
        <v>43296</v>
      </c>
      <c r="B290">
        <v>43862519</v>
      </c>
      <c r="C290">
        <v>94</v>
      </c>
      <c r="D290" t="s">
        <v>14</v>
      </c>
      <c r="E290">
        <v>1</v>
      </c>
      <c r="F290" t="s">
        <v>32</v>
      </c>
      <c r="G290">
        <v>32010</v>
      </c>
      <c r="H290" t="s">
        <v>33</v>
      </c>
      <c r="I290" t="s">
        <v>34</v>
      </c>
      <c r="J290" t="s">
        <v>35</v>
      </c>
      <c r="L290" t="s">
        <v>36</v>
      </c>
      <c r="M290" s="2">
        <v>4549292037708</v>
      </c>
      <c r="N290">
        <v>1</v>
      </c>
      <c r="O290">
        <f>COUNTIFS($A$2:$A$1206,"="&amp;A290,$C$2:$C$1206,"="&amp;C290,$M$2:$M$1206,"="&amp;M290)</f>
        <v>1</v>
      </c>
      <c r="P290">
        <f>COUNTIFS($B$2:$B$1206,"="&amp;B290,$M$2:$M$1206,"="&amp;M290)</f>
        <v>1</v>
      </c>
      <c r="Q290">
        <f>SUMIFS($N$2:$N$1206,$B$2:$B$1206,"="&amp;B290,$M$2:$M$1206,"="&amp;M290)</f>
        <v>1</v>
      </c>
      <c r="R290">
        <f>VLOOKUP(A290&amp;C290&amp;M290,販売数計!$A$2:$E$174,5,FALSE)</f>
        <v>1</v>
      </c>
      <c r="S290">
        <f t="shared" si="4"/>
        <v>0</v>
      </c>
    </row>
    <row r="291" spans="1:19" x14ac:dyDescent="0.2">
      <c r="A291" s="1">
        <v>43296</v>
      </c>
      <c r="B291">
        <v>43862593</v>
      </c>
      <c r="C291">
        <v>94</v>
      </c>
      <c r="D291" t="s">
        <v>14</v>
      </c>
      <c r="E291">
        <v>21</v>
      </c>
      <c r="F291" t="s">
        <v>15</v>
      </c>
      <c r="G291">
        <v>181010</v>
      </c>
      <c r="H291" t="s">
        <v>16</v>
      </c>
      <c r="I291" t="s">
        <v>17</v>
      </c>
      <c r="J291" t="s">
        <v>18</v>
      </c>
      <c r="K291" t="s">
        <v>19</v>
      </c>
      <c r="L291" t="s">
        <v>20</v>
      </c>
      <c r="M291" s="2">
        <v>842776102461</v>
      </c>
      <c r="N291">
        <v>1</v>
      </c>
      <c r="O291">
        <f>COUNTIFS($A$2:$A$1206,"="&amp;A291,$C$2:$C$1206,"="&amp;C291,$M$2:$M$1206,"="&amp;M291)</f>
        <v>59</v>
      </c>
      <c r="P291">
        <f>COUNTIFS($B$2:$B$1206,"="&amp;B291,$M$2:$M$1206,"="&amp;M291)</f>
        <v>1</v>
      </c>
      <c r="Q291">
        <f>SUMIFS($N$2:$N$1206,$B$2:$B$1206,"="&amp;B291,$M$2:$M$1206,"="&amp;M291)</f>
        <v>1</v>
      </c>
      <c r="R291">
        <f>VLOOKUP(A291&amp;C291&amp;M291,販売数計!$A$2:$E$174,5,FALSE)</f>
        <v>59</v>
      </c>
      <c r="S291">
        <f t="shared" si="4"/>
        <v>0</v>
      </c>
    </row>
    <row r="292" spans="1:19" x14ac:dyDescent="0.2">
      <c r="A292" s="1">
        <v>43296</v>
      </c>
      <c r="B292">
        <v>43862646</v>
      </c>
      <c r="C292">
        <v>94</v>
      </c>
      <c r="D292" t="s">
        <v>14</v>
      </c>
      <c r="E292">
        <v>21</v>
      </c>
      <c r="F292" t="s">
        <v>15</v>
      </c>
      <c r="G292">
        <v>181010</v>
      </c>
      <c r="H292" t="s">
        <v>16</v>
      </c>
      <c r="I292" t="s">
        <v>17</v>
      </c>
      <c r="J292" t="s">
        <v>18</v>
      </c>
      <c r="K292" t="s">
        <v>19</v>
      </c>
      <c r="L292" t="s">
        <v>20</v>
      </c>
      <c r="M292" s="2">
        <v>842776102461</v>
      </c>
      <c r="N292">
        <v>1</v>
      </c>
      <c r="O292">
        <f>COUNTIFS($A$2:$A$1206,"="&amp;A292,$C$2:$C$1206,"="&amp;C292,$M$2:$M$1206,"="&amp;M292)</f>
        <v>59</v>
      </c>
      <c r="P292">
        <f>COUNTIFS($B$2:$B$1206,"="&amp;B292,$M$2:$M$1206,"="&amp;M292)</f>
        <v>1</v>
      </c>
      <c r="Q292">
        <f>SUMIFS($N$2:$N$1206,$B$2:$B$1206,"="&amp;B292,$M$2:$M$1206,"="&amp;M292)</f>
        <v>1</v>
      </c>
      <c r="R292">
        <f>VLOOKUP(A292&amp;C292&amp;M292,販売数計!$A$2:$E$174,5,FALSE)</f>
        <v>59</v>
      </c>
      <c r="S292">
        <f t="shared" si="4"/>
        <v>0</v>
      </c>
    </row>
    <row r="293" spans="1:19" x14ac:dyDescent="0.2">
      <c r="A293" s="1">
        <v>43296</v>
      </c>
      <c r="B293">
        <v>43862713</v>
      </c>
      <c r="C293">
        <v>94</v>
      </c>
      <c r="D293" t="s">
        <v>14</v>
      </c>
      <c r="E293">
        <v>12</v>
      </c>
      <c r="F293" t="s">
        <v>27</v>
      </c>
      <c r="G293">
        <v>77120</v>
      </c>
      <c r="H293" t="s">
        <v>28</v>
      </c>
      <c r="I293" t="s">
        <v>29</v>
      </c>
      <c r="J293" t="s">
        <v>30</v>
      </c>
      <c r="L293" t="s">
        <v>31</v>
      </c>
      <c r="M293" s="2">
        <v>4549980046388</v>
      </c>
      <c r="N293">
        <v>1</v>
      </c>
      <c r="O293">
        <f>COUNTIFS($A$2:$A$1206,"="&amp;A293,$C$2:$C$1206,"="&amp;C293,$M$2:$M$1206,"="&amp;M293)</f>
        <v>5</v>
      </c>
      <c r="P293">
        <f>COUNTIFS($B$2:$B$1206,"="&amp;B293,$M$2:$M$1206,"="&amp;M293)</f>
        <v>1</v>
      </c>
      <c r="Q293">
        <f>SUMIFS($N$2:$N$1206,$B$2:$B$1206,"="&amp;B293,$M$2:$M$1206,"="&amp;M293)</f>
        <v>1</v>
      </c>
      <c r="R293">
        <f>VLOOKUP(A293&amp;C293&amp;M293,販売数計!$A$2:$E$174,5,FALSE)</f>
        <v>5</v>
      </c>
      <c r="S293">
        <f t="shared" si="4"/>
        <v>0</v>
      </c>
    </row>
    <row r="294" spans="1:19" x14ac:dyDescent="0.2">
      <c r="A294" s="1">
        <v>43296</v>
      </c>
      <c r="B294">
        <v>43862962</v>
      </c>
      <c r="C294">
        <v>94</v>
      </c>
      <c r="D294" t="s">
        <v>14</v>
      </c>
      <c r="E294">
        <v>21</v>
      </c>
      <c r="F294" t="s">
        <v>15</v>
      </c>
      <c r="G294">
        <v>181010</v>
      </c>
      <c r="H294" t="s">
        <v>16</v>
      </c>
      <c r="I294" t="s">
        <v>17</v>
      </c>
      <c r="J294" t="s">
        <v>18</v>
      </c>
      <c r="K294" t="s">
        <v>19</v>
      </c>
      <c r="L294" t="s">
        <v>20</v>
      </c>
      <c r="M294" s="2">
        <v>842776102461</v>
      </c>
      <c r="N294">
        <v>1</v>
      </c>
      <c r="O294">
        <f>COUNTIFS($A$2:$A$1206,"="&amp;A294,$C$2:$C$1206,"="&amp;C294,$M$2:$M$1206,"="&amp;M294)</f>
        <v>59</v>
      </c>
      <c r="P294">
        <f>COUNTIFS($B$2:$B$1206,"="&amp;B294,$M$2:$M$1206,"="&amp;M294)</f>
        <v>1</v>
      </c>
      <c r="Q294">
        <f>SUMIFS($N$2:$N$1206,$B$2:$B$1206,"="&amp;B294,$M$2:$M$1206,"="&amp;M294)</f>
        <v>1</v>
      </c>
      <c r="R294">
        <f>VLOOKUP(A294&amp;C294&amp;M294,販売数計!$A$2:$E$174,5,FALSE)</f>
        <v>59</v>
      </c>
      <c r="S294">
        <f t="shared" si="4"/>
        <v>0</v>
      </c>
    </row>
    <row r="295" spans="1:19" x14ac:dyDescent="0.2">
      <c r="A295" s="1">
        <v>43296</v>
      </c>
      <c r="B295">
        <v>43862971</v>
      </c>
      <c r="C295">
        <v>94</v>
      </c>
      <c r="D295" t="s">
        <v>14</v>
      </c>
      <c r="E295">
        <v>21</v>
      </c>
      <c r="F295" t="s">
        <v>15</v>
      </c>
      <c r="G295">
        <v>181010</v>
      </c>
      <c r="H295" t="s">
        <v>16</v>
      </c>
      <c r="I295" t="s">
        <v>17</v>
      </c>
      <c r="J295" t="s">
        <v>18</v>
      </c>
      <c r="K295" t="s">
        <v>19</v>
      </c>
      <c r="L295" t="s">
        <v>20</v>
      </c>
      <c r="M295" s="2">
        <v>842776102461</v>
      </c>
      <c r="N295">
        <v>1</v>
      </c>
      <c r="O295">
        <f>COUNTIFS($A$2:$A$1206,"="&amp;A295,$C$2:$C$1206,"="&amp;C295,$M$2:$M$1206,"="&amp;M295)</f>
        <v>59</v>
      </c>
      <c r="P295">
        <f>COUNTIFS($B$2:$B$1206,"="&amp;B295,$M$2:$M$1206,"="&amp;M295)</f>
        <v>1</v>
      </c>
      <c r="Q295">
        <f>SUMIFS($N$2:$N$1206,$B$2:$B$1206,"="&amp;B295,$M$2:$M$1206,"="&amp;M295)</f>
        <v>1</v>
      </c>
      <c r="R295">
        <f>VLOOKUP(A295&amp;C295&amp;M295,販売数計!$A$2:$E$174,5,FALSE)</f>
        <v>59</v>
      </c>
      <c r="S295">
        <f t="shared" si="4"/>
        <v>0</v>
      </c>
    </row>
    <row r="296" spans="1:19" x14ac:dyDescent="0.2">
      <c r="A296" s="1">
        <v>43296</v>
      </c>
      <c r="B296">
        <v>43863066</v>
      </c>
      <c r="C296">
        <v>94</v>
      </c>
      <c r="D296" t="s">
        <v>14</v>
      </c>
      <c r="E296">
        <v>21</v>
      </c>
      <c r="F296" t="s">
        <v>15</v>
      </c>
      <c r="G296">
        <v>181010</v>
      </c>
      <c r="H296" t="s">
        <v>16</v>
      </c>
      <c r="I296" t="s">
        <v>17</v>
      </c>
      <c r="J296" t="s">
        <v>18</v>
      </c>
      <c r="K296" t="s">
        <v>19</v>
      </c>
      <c r="L296" t="s">
        <v>20</v>
      </c>
      <c r="M296" s="2">
        <v>842776102461</v>
      </c>
      <c r="N296">
        <v>1</v>
      </c>
      <c r="O296">
        <f>COUNTIFS($A$2:$A$1206,"="&amp;A296,$C$2:$C$1206,"="&amp;C296,$M$2:$M$1206,"="&amp;M296)</f>
        <v>59</v>
      </c>
      <c r="P296">
        <f>COUNTIFS($B$2:$B$1206,"="&amp;B296,$M$2:$M$1206,"="&amp;M296)</f>
        <v>1</v>
      </c>
      <c r="Q296">
        <f>SUMIFS($N$2:$N$1206,$B$2:$B$1206,"="&amp;B296,$M$2:$M$1206,"="&amp;M296)</f>
        <v>1</v>
      </c>
      <c r="R296">
        <f>VLOOKUP(A296&amp;C296&amp;M296,販売数計!$A$2:$E$174,5,FALSE)</f>
        <v>59</v>
      </c>
      <c r="S296">
        <f t="shared" si="4"/>
        <v>0</v>
      </c>
    </row>
    <row r="297" spans="1:19" x14ac:dyDescent="0.2">
      <c r="A297" s="1">
        <v>43296</v>
      </c>
      <c r="B297">
        <v>43863145</v>
      </c>
      <c r="C297">
        <v>94</v>
      </c>
      <c r="D297" t="s">
        <v>14</v>
      </c>
      <c r="E297">
        <v>21</v>
      </c>
      <c r="F297" t="s">
        <v>15</v>
      </c>
      <c r="G297">
        <v>181010</v>
      </c>
      <c r="H297" t="s">
        <v>16</v>
      </c>
      <c r="I297" t="s">
        <v>17</v>
      </c>
      <c r="J297" t="s">
        <v>18</v>
      </c>
      <c r="K297" t="s">
        <v>19</v>
      </c>
      <c r="L297" t="s">
        <v>20</v>
      </c>
      <c r="M297" s="2">
        <v>842776102461</v>
      </c>
      <c r="N297">
        <v>1</v>
      </c>
      <c r="O297">
        <f>COUNTIFS($A$2:$A$1206,"="&amp;A297,$C$2:$C$1206,"="&amp;C297,$M$2:$M$1206,"="&amp;M297)</f>
        <v>59</v>
      </c>
      <c r="P297">
        <f>COUNTIFS($B$2:$B$1206,"="&amp;B297,$M$2:$M$1206,"="&amp;M297)</f>
        <v>1</v>
      </c>
      <c r="Q297">
        <f>SUMIFS($N$2:$N$1206,$B$2:$B$1206,"="&amp;B297,$M$2:$M$1206,"="&amp;M297)</f>
        <v>1</v>
      </c>
      <c r="R297">
        <f>VLOOKUP(A297&amp;C297&amp;M297,販売数計!$A$2:$E$174,5,FALSE)</f>
        <v>59</v>
      </c>
      <c r="S297">
        <f t="shared" si="4"/>
        <v>0</v>
      </c>
    </row>
    <row r="298" spans="1:19" x14ac:dyDescent="0.2">
      <c r="A298" s="1">
        <v>43296</v>
      </c>
      <c r="B298">
        <v>43863340</v>
      </c>
      <c r="C298">
        <v>94</v>
      </c>
      <c r="D298" t="s">
        <v>14</v>
      </c>
      <c r="E298">
        <v>21</v>
      </c>
      <c r="F298" t="s">
        <v>15</v>
      </c>
      <c r="G298">
        <v>181010</v>
      </c>
      <c r="H298" t="s">
        <v>16</v>
      </c>
      <c r="I298" t="s">
        <v>17</v>
      </c>
      <c r="J298" t="s">
        <v>18</v>
      </c>
      <c r="K298" t="s">
        <v>19</v>
      </c>
      <c r="L298" t="s">
        <v>20</v>
      </c>
      <c r="M298" s="2">
        <v>842776102461</v>
      </c>
      <c r="N298">
        <v>1</v>
      </c>
      <c r="O298">
        <f>COUNTIFS($A$2:$A$1206,"="&amp;A298,$C$2:$C$1206,"="&amp;C298,$M$2:$M$1206,"="&amp;M298)</f>
        <v>59</v>
      </c>
      <c r="P298">
        <f>COUNTIFS($B$2:$B$1206,"="&amp;B298,$M$2:$M$1206,"="&amp;M298)</f>
        <v>1</v>
      </c>
      <c r="Q298">
        <f>SUMIFS($N$2:$N$1206,$B$2:$B$1206,"="&amp;B298,$M$2:$M$1206,"="&amp;M298)</f>
        <v>1</v>
      </c>
      <c r="R298">
        <f>VLOOKUP(A298&amp;C298&amp;M298,販売数計!$A$2:$E$174,5,FALSE)</f>
        <v>59</v>
      </c>
      <c r="S298">
        <f t="shared" si="4"/>
        <v>0</v>
      </c>
    </row>
    <row r="299" spans="1:19" x14ac:dyDescent="0.2">
      <c r="A299" s="1">
        <v>43296</v>
      </c>
      <c r="B299">
        <v>43863661</v>
      </c>
      <c r="C299">
        <v>94</v>
      </c>
      <c r="D299" t="s">
        <v>14</v>
      </c>
      <c r="E299">
        <v>21</v>
      </c>
      <c r="F299" t="s">
        <v>15</v>
      </c>
      <c r="G299">
        <v>181010</v>
      </c>
      <c r="H299" t="s">
        <v>16</v>
      </c>
      <c r="I299" t="s">
        <v>17</v>
      </c>
      <c r="J299" t="s">
        <v>18</v>
      </c>
      <c r="K299" t="s">
        <v>19</v>
      </c>
      <c r="L299" t="s">
        <v>20</v>
      </c>
      <c r="M299" s="2">
        <v>842776102461</v>
      </c>
      <c r="N299">
        <v>1</v>
      </c>
      <c r="O299">
        <f>COUNTIFS($A$2:$A$1206,"="&amp;A299,$C$2:$C$1206,"="&amp;C299,$M$2:$M$1206,"="&amp;M299)</f>
        <v>59</v>
      </c>
      <c r="P299">
        <f>COUNTIFS($B$2:$B$1206,"="&amp;B299,$M$2:$M$1206,"="&amp;M299)</f>
        <v>1</v>
      </c>
      <c r="Q299">
        <f>SUMIFS($N$2:$N$1206,$B$2:$B$1206,"="&amp;B299,$M$2:$M$1206,"="&amp;M299)</f>
        <v>1</v>
      </c>
      <c r="R299">
        <f>VLOOKUP(A299&amp;C299&amp;M299,販売数計!$A$2:$E$174,5,FALSE)</f>
        <v>59</v>
      </c>
      <c r="S299">
        <f t="shared" si="4"/>
        <v>0</v>
      </c>
    </row>
    <row r="300" spans="1:19" x14ac:dyDescent="0.2">
      <c r="A300" s="1">
        <v>43296</v>
      </c>
      <c r="B300">
        <v>43863739</v>
      </c>
      <c r="C300">
        <v>94</v>
      </c>
      <c r="D300" t="s">
        <v>14</v>
      </c>
      <c r="E300">
        <v>21</v>
      </c>
      <c r="F300" t="s">
        <v>15</v>
      </c>
      <c r="G300">
        <v>181010</v>
      </c>
      <c r="H300" t="s">
        <v>16</v>
      </c>
      <c r="I300" t="s">
        <v>17</v>
      </c>
      <c r="J300" t="s">
        <v>18</v>
      </c>
      <c r="K300" t="s">
        <v>19</v>
      </c>
      <c r="L300" t="s">
        <v>20</v>
      </c>
      <c r="M300" s="2">
        <v>842776102461</v>
      </c>
      <c r="N300">
        <v>1</v>
      </c>
      <c r="O300">
        <f>COUNTIFS($A$2:$A$1206,"="&amp;A300,$C$2:$C$1206,"="&amp;C300,$M$2:$M$1206,"="&amp;M300)</f>
        <v>59</v>
      </c>
      <c r="P300">
        <f>COUNTIFS($B$2:$B$1206,"="&amp;B300,$M$2:$M$1206,"="&amp;M300)</f>
        <v>1</v>
      </c>
      <c r="Q300">
        <f>SUMIFS($N$2:$N$1206,$B$2:$B$1206,"="&amp;B300,$M$2:$M$1206,"="&amp;M300)</f>
        <v>1</v>
      </c>
      <c r="R300">
        <f>VLOOKUP(A300&amp;C300&amp;M300,販売数計!$A$2:$E$174,5,FALSE)</f>
        <v>59</v>
      </c>
      <c r="S300">
        <f t="shared" si="4"/>
        <v>0</v>
      </c>
    </row>
    <row r="301" spans="1:19" x14ac:dyDescent="0.2">
      <c r="A301" s="1">
        <v>43296</v>
      </c>
      <c r="B301">
        <v>43864106</v>
      </c>
      <c r="C301">
        <v>94</v>
      </c>
      <c r="D301" t="s">
        <v>14</v>
      </c>
      <c r="E301">
        <v>21</v>
      </c>
      <c r="F301" t="s">
        <v>15</v>
      </c>
      <c r="G301">
        <v>181010</v>
      </c>
      <c r="H301" t="s">
        <v>16</v>
      </c>
      <c r="I301" t="s">
        <v>17</v>
      </c>
      <c r="J301" t="s">
        <v>18</v>
      </c>
      <c r="K301" t="s">
        <v>19</v>
      </c>
      <c r="L301" t="s">
        <v>20</v>
      </c>
      <c r="M301" s="2">
        <v>842776102461</v>
      </c>
      <c r="N301">
        <v>1</v>
      </c>
      <c r="O301">
        <f>COUNTIFS($A$2:$A$1206,"="&amp;A301,$C$2:$C$1206,"="&amp;C301,$M$2:$M$1206,"="&amp;M301)</f>
        <v>59</v>
      </c>
      <c r="P301">
        <f>COUNTIFS($B$2:$B$1206,"="&amp;B301,$M$2:$M$1206,"="&amp;M301)</f>
        <v>1</v>
      </c>
      <c r="Q301">
        <f>SUMIFS($N$2:$N$1206,$B$2:$B$1206,"="&amp;B301,$M$2:$M$1206,"="&amp;M301)</f>
        <v>1</v>
      </c>
      <c r="R301">
        <f>VLOOKUP(A301&amp;C301&amp;M301,販売数計!$A$2:$E$174,5,FALSE)</f>
        <v>59</v>
      </c>
      <c r="S301">
        <f t="shared" si="4"/>
        <v>0</v>
      </c>
    </row>
    <row r="302" spans="1:19" x14ac:dyDescent="0.2">
      <c r="A302" s="1">
        <v>43296</v>
      </c>
      <c r="B302">
        <v>43864285</v>
      </c>
      <c r="C302">
        <v>94</v>
      </c>
      <c r="D302" t="s">
        <v>14</v>
      </c>
      <c r="E302">
        <v>21</v>
      </c>
      <c r="F302" t="s">
        <v>15</v>
      </c>
      <c r="G302">
        <v>181010</v>
      </c>
      <c r="H302" t="s">
        <v>16</v>
      </c>
      <c r="I302" t="s">
        <v>17</v>
      </c>
      <c r="J302" t="s">
        <v>18</v>
      </c>
      <c r="K302" t="s">
        <v>19</v>
      </c>
      <c r="L302" t="s">
        <v>20</v>
      </c>
      <c r="M302" s="2">
        <v>842776102461</v>
      </c>
      <c r="N302">
        <v>1</v>
      </c>
      <c r="O302">
        <f>COUNTIFS($A$2:$A$1206,"="&amp;A302,$C$2:$C$1206,"="&amp;C302,$M$2:$M$1206,"="&amp;M302)</f>
        <v>59</v>
      </c>
      <c r="P302">
        <f>COUNTIFS($B$2:$B$1206,"="&amp;B302,$M$2:$M$1206,"="&amp;M302)</f>
        <v>1</v>
      </c>
      <c r="Q302">
        <f>SUMIFS($N$2:$N$1206,$B$2:$B$1206,"="&amp;B302,$M$2:$M$1206,"="&amp;M302)</f>
        <v>1</v>
      </c>
      <c r="R302">
        <f>VLOOKUP(A302&amp;C302&amp;M302,販売数計!$A$2:$E$174,5,FALSE)</f>
        <v>59</v>
      </c>
      <c r="S302">
        <f t="shared" si="4"/>
        <v>0</v>
      </c>
    </row>
    <row r="303" spans="1:19" x14ac:dyDescent="0.2">
      <c r="A303" s="1">
        <v>43296</v>
      </c>
      <c r="B303">
        <v>43864817</v>
      </c>
      <c r="C303">
        <v>94</v>
      </c>
      <c r="D303" t="s">
        <v>14</v>
      </c>
      <c r="E303">
        <v>21</v>
      </c>
      <c r="F303" t="s">
        <v>15</v>
      </c>
      <c r="G303">
        <v>181010</v>
      </c>
      <c r="H303" t="s">
        <v>16</v>
      </c>
      <c r="I303" t="s">
        <v>17</v>
      </c>
      <c r="J303" t="s">
        <v>18</v>
      </c>
      <c r="K303" t="s">
        <v>19</v>
      </c>
      <c r="L303" t="s">
        <v>20</v>
      </c>
      <c r="M303" s="2">
        <v>842776102461</v>
      </c>
      <c r="N303">
        <v>1</v>
      </c>
      <c r="O303">
        <f>COUNTIFS($A$2:$A$1206,"="&amp;A303,$C$2:$C$1206,"="&amp;C303,$M$2:$M$1206,"="&amp;M303)</f>
        <v>59</v>
      </c>
      <c r="P303">
        <f>COUNTIFS($B$2:$B$1206,"="&amp;B303,$M$2:$M$1206,"="&amp;M303)</f>
        <v>1</v>
      </c>
      <c r="Q303">
        <f>SUMIFS($N$2:$N$1206,$B$2:$B$1206,"="&amp;B303,$M$2:$M$1206,"="&amp;M303)</f>
        <v>1</v>
      </c>
      <c r="R303">
        <f>VLOOKUP(A303&amp;C303&amp;M303,販売数計!$A$2:$E$174,5,FALSE)</f>
        <v>59</v>
      </c>
      <c r="S303">
        <f t="shared" si="4"/>
        <v>0</v>
      </c>
    </row>
    <row r="304" spans="1:19" x14ac:dyDescent="0.2">
      <c r="A304" s="1">
        <v>43296</v>
      </c>
      <c r="B304">
        <v>43864969</v>
      </c>
      <c r="C304">
        <v>94</v>
      </c>
      <c r="D304" t="s">
        <v>14</v>
      </c>
      <c r="E304">
        <v>21</v>
      </c>
      <c r="F304" t="s">
        <v>15</v>
      </c>
      <c r="G304">
        <v>181010</v>
      </c>
      <c r="H304" t="s">
        <v>16</v>
      </c>
      <c r="I304" t="s">
        <v>17</v>
      </c>
      <c r="J304" t="s">
        <v>18</v>
      </c>
      <c r="K304" t="s">
        <v>19</v>
      </c>
      <c r="L304" t="s">
        <v>20</v>
      </c>
      <c r="M304" s="2">
        <v>842776102461</v>
      </c>
      <c r="N304">
        <v>1</v>
      </c>
      <c r="O304">
        <f>COUNTIFS($A$2:$A$1206,"="&amp;A304,$C$2:$C$1206,"="&amp;C304,$M$2:$M$1206,"="&amp;M304)</f>
        <v>59</v>
      </c>
      <c r="P304">
        <f>COUNTIFS($B$2:$B$1206,"="&amp;B304,$M$2:$M$1206,"="&amp;M304)</f>
        <v>1</v>
      </c>
      <c r="Q304">
        <f>SUMIFS($N$2:$N$1206,$B$2:$B$1206,"="&amp;B304,$M$2:$M$1206,"="&amp;M304)</f>
        <v>1</v>
      </c>
      <c r="R304">
        <f>VLOOKUP(A304&amp;C304&amp;M304,販売数計!$A$2:$E$174,5,FALSE)</f>
        <v>59</v>
      </c>
      <c r="S304">
        <f t="shared" si="4"/>
        <v>0</v>
      </c>
    </row>
    <row r="305" spans="1:19" x14ac:dyDescent="0.2">
      <c r="A305" s="1">
        <v>43296</v>
      </c>
      <c r="B305">
        <v>43865274</v>
      </c>
      <c r="C305">
        <v>94</v>
      </c>
      <c r="D305" t="s">
        <v>14</v>
      </c>
      <c r="E305">
        <v>21</v>
      </c>
      <c r="F305" t="s">
        <v>15</v>
      </c>
      <c r="G305">
        <v>181010</v>
      </c>
      <c r="H305" t="s">
        <v>16</v>
      </c>
      <c r="I305" t="s">
        <v>17</v>
      </c>
      <c r="J305" t="s">
        <v>18</v>
      </c>
      <c r="K305" t="s">
        <v>19</v>
      </c>
      <c r="L305" t="s">
        <v>20</v>
      </c>
      <c r="M305" s="2">
        <v>842776102461</v>
      </c>
      <c r="N305">
        <v>1</v>
      </c>
      <c r="O305">
        <f>COUNTIFS($A$2:$A$1206,"="&amp;A305,$C$2:$C$1206,"="&amp;C305,$M$2:$M$1206,"="&amp;M305)</f>
        <v>59</v>
      </c>
      <c r="P305">
        <f>COUNTIFS($B$2:$B$1206,"="&amp;B305,$M$2:$M$1206,"="&amp;M305)</f>
        <v>1</v>
      </c>
      <c r="Q305">
        <f>SUMIFS($N$2:$N$1206,$B$2:$B$1206,"="&amp;B305,$M$2:$M$1206,"="&amp;M305)</f>
        <v>1</v>
      </c>
      <c r="R305">
        <f>VLOOKUP(A305&amp;C305&amp;M305,販売数計!$A$2:$E$174,5,FALSE)</f>
        <v>59</v>
      </c>
      <c r="S305">
        <f t="shared" si="4"/>
        <v>0</v>
      </c>
    </row>
    <row r="306" spans="1:19" x14ac:dyDescent="0.2">
      <c r="A306" s="1">
        <v>43296</v>
      </c>
      <c r="B306">
        <v>43865381</v>
      </c>
      <c r="C306">
        <v>94</v>
      </c>
      <c r="D306" t="s">
        <v>14</v>
      </c>
      <c r="E306">
        <v>21</v>
      </c>
      <c r="F306" t="s">
        <v>15</v>
      </c>
      <c r="G306">
        <v>181010</v>
      </c>
      <c r="H306" t="s">
        <v>16</v>
      </c>
      <c r="I306" t="s">
        <v>17</v>
      </c>
      <c r="J306" t="s">
        <v>18</v>
      </c>
      <c r="K306" t="s">
        <v>19</v>
      </c>
      <c r="L306" t="s">
        <v>20</v>
      </c>
      <c r="M306" s="2">
        <v>842776102461</v>
      </c>
      <c r="N306">
        <v>1</v>
      </c>
      <c r="O306">
        <f>COUNTIFS($A$2:$A$1206,"="&amp;A306,$C$2:$C$1206,"="&amp;C306,$M$2:$M$1206,"="&amp;M306)</f>
        <v>59</v>
      </c>
      <c r="P306">
        <f>COUNTIFS($B$2:$B$1206,"="&amp;B306,$M$2:$M$1206,"="&amp;M306)</f>
        <v>1</v>
      </c>
      <c r="Q306">
        <f>SUMIFS($N$2:$N$1206,$B$2:$B$1206,"="&amp;B306,$M$2:$M$1206,"="&amp;M306)</f>
        <v>1</v>
      </c>
      <c r="R306">
        <f>VLOOKUP(A306&amp;C306&amp;M306,販売数計!$A$2:$E$174,5,FALSE)</f>
        <v>59</v>
      </c>
      <c r="S306">
        <f t="shared" si="4"/>
        <v>0</v>
      </c>
    </row>
    <row r="307" spans="1:19" x14ac:dyDescent="0.2">
      <c r="A307" s="1">
        <v>43296</v>
      </c>
      <c r="B307">
        <v>43865936</v>
      </c>
      <c r="C307">
        <v>94</v>
      </c>
      <c r="D307" t="s">
        <v>14</v>
      </c>
      <c r="E307">
        <v>21</v>
      </c>
      <c r="F307" t="s">
        <v>15</v>
      </c>
      <c r="G307">
        <v>181010</v>
      </c>
      <c r="H307" t="s">
        <v>16</v>
      </c>
      <c r="I307" t="s">
        <v>17</v>
      </c>
      <c r="J307" t="s">
        <v>18</v>
      </c>
      <c r="K307" t="s">
        <v>19</v>
      </c>
      <c r="L307" t="s">
        <v>20</v>
      </c>
      <c r="M307" s="2">
        <v>842776102461</v>
      </c>
      <c r="N307">
        <v>1</v>
      </c>
      <c r="O307">
        <f>COUNTIFS($A$2:$A$1206,"="&amp;A307,$C$2:$C$1206,"="&amp;C307,$M$2:$M$1206,"="&amp;M307)</f>
        <v>59</v>
      </c>
      <c r="P307">
        <f>COUNTIFS($B$2:$B$1206,"="&amp;B307,$M$2:$M$1206,"="&amp;M307)</f>
        <v>1</v>
      </c>
      <c r="Q307">
        <f>SUMIFS($N$2:$N$1206,$B$2:$B$1206,"="&amp;B307,$M$2:$M$1206,"="&amp;M307)</f>
        <v>1</v>
      </c>
      <c r="R307">
        <f>VLOOKUP(A307&amp;C307&amp;M307,販売数計!$A$2:$E$174,5,FALSE)</f>
        <v>59</v>
      </c>
      <c r="S307">
        <f t="shared" si="4"/>
        <v>0</v>
      </c>
    </row>
    <row r="308" spans="1:19" x14ac:dyDescent="0.2">
      <c r="A308" s="1">
        <v>43296</v>
      </c>
      <c r="B308">
        <v>43866175</v>
      </c>
      <c r="C308">
        <v>94</v>
      </c>
      <c r="D308" t="s">
        <v>14</v>
      </c>
      <c r="E308">
        <v>21</v>
      </c>
      <c r="F308" t="s">
        <v>15</v>
      </c>
      <c r="G308">
        <v>181010</v>
      </c>
      <c r="H308" t="s">
        <v>16</v>
      </c>
      <c r="I308" t="s">
        <v>17</v>
      </c>
      <c r="J308" t="s">
        <v>18</v>
      </c>
      <c r="K308" t="s">
        <v>19</v>
      </c>
      <c r="L308" t="s">
        <v>20</v>
      </c>
      <c r="M308" s="2">
        <v>842776102461</v>
      </c>
      <c r="N308">
        <v>1</v>
      </c>
      <c r="O308">
        <f>COUNTIFS($A$2:$A$1206,"="&amp;A308,$C$2:$C$1206,"="&amp;C308,$M$2:$M$1206,"="&amp;M308)</f>
        <v>59</v>
      </c>
      <c r="P308">
        <f>COUNTIFS($B$2:$B$1206,"="&amp;B308,$M$2:$M$1206,"="&amp;M308)</f>
        <v>1</v>
      </c>
      <c r="Q308">
        <f>SUMIFS($N$2:$N$1206,$B$2:$B$1206,"="&amp;B308,$M$2:$M$1206,"="&amp;M308)</f>
        <v>1</v>
      </c>
      <c r="R308">
        <f>VLOOKUP(A308&amp;C308&amp;M308,販売数計!$A$2:$E$174,5,FALSE)</f>
        <v>59</v>
      </c>
      <c r="S308">
        <f t="shared" si="4"/>
        <v>0</v>
      </c>
    </row>
    <row r="309" spans="1:19" x14ac:dyDescent="0.2">
      <c r="A309" s="1">
        <v>43296</v>
      </c>
      <c r="B309">
        <v>43866276</v>
      </c>
      <c r="C309">
        <v>94</v>
      </c>
      <c r="D309" t="s">
        <v>14</v>
      </c>
      <c r="E309">
        <v>21</v>
      </c>
      <c r="F309" t="s">
        <v>15</v>
      </c>
      <c r="G309">
        <v>181010</v>
      </c>
      <c r="H309" t="s">
        <v>16</v>
      </c>
      <c r="I309" t="s">
        <v>17</v>
      </c>
      <c r="J309" t="s">
        <v>18</v>
      </c>
      <c r="K309" t="s">
        <v>19</v>
      </c>
      <c r="L309" t="s">
        <v>20</v>
      </c>
      <c r="M309" s="2">
        <v>842776102461</v>
      </c>
      <c r="N309">
        <v>1</v>
      </c>
      <c r="O309">
        <f>COUNTIFS($A$2:$A$1206,"="&amp;A309,$C$2:$C$1206,"="&amp;C309,$M$2:$M$1206,"="&amp;M309)</f>
        <v>59</v>
      </c>
      <c r="P309">
        <f>COUNTIFS($B$2:$B$1206,"="&amp;B309,$M$2:$M$1206,"="&amp;M309)</f>
        <v>1</v>
      </c>
      <c r="Q309">
        <f>SUMIFS($N$2:$N$1206,$B$2:$B$1206,"="&amp;B309,$M$2:$M$1206,"="&amp;M309)</f>
        <v>1</v>
      </c>
      <c r="R309">
        <f>VLOOKUP(A309&amp;C309&amp;M309,販売数計!$A$2:$E$174,5,FALSE)</f>
        <v>59</v>
      </c>
      <c r="S309">
        <f t="shared" si="4"/>
        <v>0</v>
      </c>
    </row>
    <row r="310" spans="1:19" x14ac:dyDescent="0.2">
      <c r="A310" s="1">
        <v>43296</v>
      </c>
      <c r="B310">
        <v>43866291</v>
      </c>
      <c r="C310">
        <v>94</v>
      </c>
      <c r="D310" t="s">
        <v>14</v>
      </c>
      <c r="E310">
        <v>21</v>
      </c>
      <c r="F310" t="s">
        <v>15</v>
      </c>
      <c r="G310">
        <v>181010</v>
      </c>
      <c r="H310" t="s">
        <v>16</v>
      </c>
      <c r="I310" t="s">
        <v>17</v>
      </c>
      <c r="J310" t="s">
        <v>18</v>
      </c>
      <c r="K310" t="s">
        <v>19</v>
      </c>
      <c r="L310" t="s">
        <v>20</v>
      </c>
      <c r="M310" s="2">
        <v>842776102461</v>
      </c>
      <c r="N310">
        <v>1</v>
      </c>
      <c r="O310">
        <f>COUNTIFS($A$2:$A$1206,"="&amp;A310,$C$2:$C$1206,"="&amp;C310,$M$2:$M$1206,"="&amp;M310)</f>
        <v>59</v>
      </c>
      <c r="P310">
        <f>COUNTIFS($B$2:$B$1206,"="&amp;B310,$M$2:$M$1206,"="&amp;M310)</f>
        <v>2</v>
      </c>
      <c r="Q310">
        <f>SUMIFS($N$2:$N$1206,$B$2:$B$1206,"="&amp;B310,$M$2:$M$1206,"="&amp;M310)</f>
        <v>0</v>
      </c>
      <c r="R310">
        <f>VLOOKUP(A310&amp;C310&amp;M310,販売数計!$A$2:$E$174,5,FALSE)</f>
        <v>59</v>
      </c>
      <c r="S310">
        <f t="shared" si="4"/>
        <v>1</v>
      </c>
    </row>
    <row r="311" spans="1:19" x14ac:dyDescent="0.2">
      <c r="A311" s="1">
        <v>43296</v>
      </c>
      <c r="B311">
        <v>43866351</v>
      </c>
      <c r="C311">
        <v>94</v>
      </c>
      <c r="D311" t="s">
        <v>14</v>
      </c>
      <c r="E311">
        <v>21</v>
      </c>
      <c r="F311" t="s">
        <v>15</v>
      </c>
      <c r="G311">
        <v>181010</v>
      </c>
      <c r="H311" t="s">
        <v>16</v>
      </c>
      <c r="I311" t="s">
        <v>17</v>
      </c>
      <c r="J311" t="s">
        <v>18</v>
      </c>
      <c r="K311" t="s">
        <v>19</v>
      </c>
      <c r="L311" t="s">
        <v>20</v>
      </c>
      <c r="M311" s="2">
        <v>842776102461</v>
      </c>
      <c r="N311">
        <v>1</v>
      </c>
      <c r="O311">
        <f>COUNTIFS($A$2:$A$1206,"="&amp;A311,$C$2:$C$1206,"="&amp;C311,$M$2:$M$1206,"="&amp;M311)</f>
        <v>59</v>
      </c>
      <c r="P311">
        <f>COUNTIFS($B$2:$B$1206,"="&amp;B311,$M$2:$M$1206,"="&amp;M311)</f>
        <v>1</v>
      </c>
      <c r="Q311">
        <f>SUMIFS($N$2:$N$1206,$B$2:$B$1206,"="&amp;B311,$M$2:$M$1206,"="&amp;M311)</f>
        <v>1</v>
      </c>
      <c r="R311">
        <f>VLOOKUP(A311&amp;C311&amp;M311,販売数計!$A$2:$E$174,5,FALSE)</f>
        <v>59</v>
      </c>
      <c r="S311">
        <f t="shared" si="4"/>
        <v>0</v>
      </c>
    </row>
    <row r="312" spans="1:19" x14ac:dyDescent="0.2">
      <c r="A312" s="1">
        <v>43296</v>
      </c>
      <c r="B312">
        <v>43866474</v>
      </c>
      <c r="C312">
        <v>94</v>
      </c>
      <c r="D312" t="s">
        <v>14</v>
      </c>
      <c r="E312">
        <v>32</v>
      </c>
      <c r="F312" t="s">
        <v>21</v>
      </c>
      <c r="G312">
        <v>253230</v>
      </c>
      <c r="H312" t="s">
        <v>22</v>
      </c>
      <c r="I312" t="s">
        <v>23</v>
      </c>
      <c r="J312" t="s">
        <v>24</v>
      </c>
      <c r="L312" t="s">
        <v>25</v>
      </c>
      <c r="M312" s="2">
        <v>4550084118970</v>
      </c>
      <c r="N312">
        <v>1</v>
      </c>
      <c r="O312">
        <f>COUNTIFS($A$2:$A$1206,"="&amp;A312,$C$2:$C$1206,"="&amp;C312,$M$2:$M$1206,"="&amp;M312)</f>
        <v>2</v>
      </c>
      <c r="P312">
        <f>COUNTIFS($B$2:$B$1206,"="&amp;B312,$M$2:$M$1206,"="&amp;M312)</f>
        <v>1</v>
      </c>
      <c r="Q312">
        <f>SUMIFS($N$2:$N$1206,$B$2:$B$1206,"="&amp;B312,$M$2:$M$1206,"="&amp;M312)</f>
        <v>1</v>
      </c>
      <c r="R312">
        <f>VLOOKUP(A312&amp;C312&amp;M312,販売数計!$A$2:$E$174,5,FALSE)</f>
        <v>2</v>
      </c>
      <c r="S312">
        <f t="shared" si="4"/>
        <v>0</v>
      </c>
    </row>
    <row r="313" spans="1:19" x14ac:dyDescent="0.2">
      <c r="A313" s="1">
        <v>43296</v>
      </c>
      <c r="B313">
        <v>43866660</v>
      </c>
      <c r="C313">
        <v>94</v>
      </c>
      <c r="D313" t="s">
        <v>14</v>
      </c>
      <c r="E313">
        <v>32</v>
      </c>
      <c r="F313" t="s">
        <v>21</v>
      </c>
      <c r="G313">
        <v>253230</v>
      </c>
      <c r="H313" t="s">
        <v>22</v>
      </c>
      <c r="I313" t="s">
        <v>23</v>
      </c>
      <c r="J313" t="s">
        <v>24</v>
      </c>
      <c r="L313" t="s">
        <v>25</v>
      </c>
      <c r="M313" s="2">
        <v>4550084118970</v>
      </c>
      <c r="N313">
        <v>1</v>
      </c>
      <c r="O313">
        <f>COUNTIFS($A$2:$A$1206,"="&amp;A313,$C$2:$C$1206,"="&amp;C313,$M$2:$M$1206,"="&amp;M313)</f>
        <v>2</v>
      </c>
      <c r="P313">
        <f>COUNTIFS($B$2:$B$1206,"="&amp;B313,$M$2:$M$1206,"="&amp;M313)</f>
        <v>1</v>
      </c>
      <c r="Q313">
        <f>SUMIFS($N$2:$N$1206,$B$2:$B$1206,"="&amp;B313,$M$2:$M$1206,"="&amp;M313)</f>
        <v>1</v>
      </c>
      <c r="R313">
        <f>VLOOKUP(A313&amp;C313&amp;M313,販売数計!$A$2:$E$174,5,FALSE)</f>
        <v>2</v>
      </c>
      <c r="S313">
        <f t="shared" si="4"/>
        <v>0</v>
      </c>
    </row>
    <row r="314" spans="1:19" x14ac:dyDescent="0.2">
      <c r="A314" s="1">
        <v>43296</v>
      </c>
      <c r="B314">
        <v>43866673</v>
      </c>
      <c r="C314">
        <v>94</v>
      </c>
      <c r="D314" t="s">
        <v>14</v>
      </c>
      <c r="E314">
        <v>21</v>
      </c>
      <c r="F314" t="s">
        <v>15</v>
      </c>
      <c r="G314">
        <v>181010</v>
      </c>
      <c r="H314" t="s">
        <v>16</v>
      </c>
      <c r="I314" t="s">
        <v>17</v>
      </c>
      <c r="J314" t="s">
        <v>18</v>
      </c>
      <c r="K314" t="s">
        <v>19</v>
      </c>
      <c r="L314" t="s">
        <v>20</v>
      </c>
      <c r="M314" s="2">
        <v>842776102461</v>
      </c>
      <c r="N314">
        <v>1</v>
      </c>
      <c r="O314">
        <f>COUNTIFS($A$2:$A$1206,"="&amp;A314,$C$2:$C$1206,"="&amp;C314,$M$2:$M$1206,"="&amp;M314)</f>
        <v>59</v>
      </c>
      <c r="P314">
        <f>COUNTIFS($B$2:$B$1206,"="&amp;B314,$M$2:$M$1206,"="&amp;M314)</f>
        <v>1</v>
      </c>
      <c r="Q314">
        <f>SUMIFS($N$2:$N$1206,$B$2:$B$1206,"="&amp;B314,$M$2:$M$1206,"="&amp;M314)</f>
        <v>1</v>
      </c>
      <c r="R314">
        <f>VLOOKUP(A314&amp;C314&amp;M314,販売数計!$A$2:$E$174,5,FALSE)</f>
        <v>59</v>
      </c>
      <c r="S314">
        <f t="shared" si="4"/>
        <v>0</v>
      </c>
    </row>
    <row r="315" spans="1:19" x14ac:dyDescent="0.2">
      <c r="A315" s="1">
        <v>43296</v>
      </c>
      <c r="B315">
        <v>43867136</v>
      </c>
      <c r="C315">
        <v>94</v>
      </c>
      <c r="D315" t="s">
        <v>14</v>
      </c>
      <c r="E315">
        <v>21</v>
      </c>
      <c r="F315" t="s">
        <v>15</v>
      </c>
      <c r="G315">
        <v>181010</v>
      </c>
      <c r="H315" t="s">
        <v>16</v>
      </c>
      <c r="I315" t="s">
        <v>17</v>
      </c>
      <c r="J315" t="s">
        <v>18</v>
      </c>
      <c r="K315" t="s">
        <v>19</v>
      </c>
      <c r="L315" t="s">
        <v>20</v>
      </c>
      <c r="M315" s="2">
        <v>842776102461</v>
      </c>
      <c r="N315">
        <v>1</v>
      </c>
      <c r="O315">
        <f>COUNTIFS($A$2:$A$1206,"="&amp;A315,$C$2:$C$1206,"="&amp;C315,$M$2:$M$1206,"="&amp;M315)</f>
        <v>59</v>
      </c>
      <c r="P315">
        <f>COUNTIFS($B$2:$B$1206,"="&amp;B315,$M$2:$M$1206,"="&amp;M315)</f>
        <v>1</v>
      </c>
      <c r="Q315">
        <f>SUMIFS($N$2:$N$1206,$B$2:$B$1206,"="&amp;B315,$M$2:$M$1206,"="&amp;M315)</f>
        <v>1</v>
      </c>
      <c r="R315">
        <f>VLOOKUP(A315&amp;C315&amp;M315,販売数計!$A$2:$E$174,5,FALSE)</f>
        <v>59</v>
      </c>
      <c r="S315">
        <f t="shared" si="4"/>
        <v>0</v>
      </c>
    </row>
    <row r="316" spans="1:19" x14ac:dyDescent="0.2">
      <c r="A316" s="1">
        <v>43296</v>
      </c>
      <c r="B316">
        <v>43867283</v>
      </c>
      <c r="C316">
        <v>94</v>
      </c>
      <c r="D316" t="s">
        <v>14</v>
      </c>
      <c r="E316">
        <v>21</v>
      </c>
      <c r="F316" t="s">
        <v>15</v>
      </c>
      <c r="G316">
        <v>181010</v>
      </c>
      <c r="H316" t="s">
        <v>16</v>
      </c>
      <c r="I316" t="s">
        <v>17</v>
      </c>
      <c r="J316" t="s">
        <v>18</v>
      </c>
      <c r="K316" t="s">
        <v>19</v>
      </c>
      <c r="L316" t="s">
        <v>20</v>
      </c>
      <c r="M316" s="2">
        <v>842776102461</v>
      </c>
      <c r="N316">
        <v>1</v>
      </c>
      <c r="O316">
        <f>COUNTIFS($A$2:$A$1206,"="&amp;A316,$C$2:$C$1206,"="&amp;C316,$M$2:$M$1206,"="&amp;M316)</f>
        <v>59</v>
      </c>
      <c r="P316">
        <f>COUNTIFS($B$2:$B$1206,"="&amp;B316,$M$2:$M$1206,"="&amp;M316)</f>
        <v>1</v>
      </c>
      <c r="Q316">
        <f>SUMIFS($N$2:$N$1206,$B$2:$B$1206,"="&amp;B316,$M$2:$M$1206,"="&amp;M316)</f>
        <v>1</v>
      </c>
      <c r="R316">
        <f>VLOOKUP(A316&amp;C316&amp;M316,販売数計!$A$2:$E$174,5,FALSE)</f>
        <v>59</v>
      </c>
      <c r="S316">
        <f t="shared" si="4"/>
        <v>0</v>
      </c>
    </row>
    <row r="317" spans="1:19" x14ac:dyDescent="0.2">
      <c r="A317" s="1">
        <v>43296</v>
      </c>
      <c r="B317">
        <v>43867491</v>
      </c>
      <c r="C317">
        <v>94</v>
      </c>
      <c r="D317" t="s">
        <v>14</v>
      </c>
      <c r="E317">
        <v>21</v>
      </c>
      <c r="F317" t="s">
        <v>15</v>
      </c>
      <c r="G317">
        <v>181010</v>
      </c>
      <c r="H317" t="s">
        <v>16</v>
      </c>
      <c r="I317" t="s">
        <v>17</v>
      </c>
      <c r="J317" t="s">
        <v>18</v>
      </c>
      <c r="K317" t="s">
        <v>19</v>
      </c>
      <c r="L317" t="s">
        <v>20</v>
      </c>
      <c r="M317" s="2">
        <v>842776102461</v>
      </c>
      <c r="N317">
        <v>1</v>
      </c>
      <c r="O317">
        <f>COUNTIFS($A$2:$A$1206,"="&amp;A317,$C$2:$C$1206,"="&amp;C317,$M$2:$M$1206,"="&amp;M317)</f>
        <v>59</v>
      </c>
      <c r="P317">
        <f>COUNTIFS($B$2:$B$1206,"="&amp;B317,$M$2:$M$1206,"="&amp;M317)</f>
        <v>1</v>
      </c>
      <c r="Q317">
        <f>SUMIFS($N$2:$N$1206,$B$2:$B$1206,"="&amp;B317,$M$2:$M$1206,"="&amp;M317)</f>
        <v>1</v>
      </c>
      <c r="R317">
        <f>VLOOKUP(A317&amp;C317&amp;M317,販売数計!$A$2:$E$174,5,FALSE)</f>
        <v>59</v>
      </c>
      <c r="S317">
        <f t="shared" si="4"/>
        <v>0</v>
      </c>
    </row>
    <row r="318" spans="1:19" x14ac:dyDescent="0.2">
      <c r="A318" s="1">
        <v>43296</v>
      </c>
      <c r="B318">
        <v>43867592</v>
      </c>
      <c r="C318">
        <v>94</v>
      </c>
      <c r="D318" t="s">
        <v>14</v>
      </c>
      <c r="E318">
        <v>21</v>
      </c>
      <c r="F318" t="s">
        <v>15</v>
      </c>
      <c r="G318">
        <v>181010</v>
      </c>
      <c r="H318" t="s">
        <v>16</v>
      </c>
      <c r="I318" t="s">
        <v>17</v>
      </c>
      <c r="J318" t="s">
        <v>18</v>
      </c>
      <c r="K318" t="s">
        <v>19</v>
      </c>
      <c r="L318" t="s">
        <v>20</v>
      </c>
      <c r="M318" s="2">
        <v>842776102461</v>
      </c>
      <c r="N318">
        <v>1</v>
      </c>
      <c r="O318">
        <f>COUNTIFS($A$2:$A$1206,"="&amp;A318,$C$2:$C$1206,"="&amp;C318,$M$2:$M$1206,"="&amp;M318)</f>
        <v>59</v>
      </c>
      <c r="P318">
        <f>COUNTIFS($B$2:$B$1206,"="&amp;B318,$M$2:$M$1206,"="&amp;M318)</f>
        <v>1</v>
      </c>
      <c r="Q318">
        <f>SUMIFS($N$2:$N$1206,$B$2:$B$1206,"="&amp;B318,$M$2:$M$1206,"="&amp;M318)</f>
        <v>1</v>
      </c>
      <c r="R318">
        <f>VLOOKUP(A318&amp;C318&amp;M318,販売数計!$A$2:$E$174,5,FALSE)</f>
        <v>59</v>
      </c>
      <c r="S318">
        <f t="shared" si="4"/>
        <v>0</v>
      </c>
    </row>
    <row r="319" spans="1:19" x14ac:dyDescent="0.2">
      <c r="A319" s="1">
        <v>43296</v>
      </c>
      <c r="B319">
        <v>43868070</v>
      </c>
      <c r="C319">
        <v>94</v>
      </c>
      <c r="D319" t="s">
        <v>14</v>
      </c>
      <c r="E319">
        <v>21</v>
      </c>
      <c r="F319" t="s">
        <v>15</v>
      </c>
      <c r="G319">
        <v>181010</v>
      </c>
      <c r="H319" t="s">
        <v>16</v>
      </c>
      <c r="I319" t="s">
        <v>17</v>
      </c>
      <c r="J319" t="s">
        <v>18</v>
      </c>
      <c r="K319" t="s">
        <v>19</v>
      </c>
      <c r="L319" t="s">
        <v>20</v>
      </c>
      <c r="M319" s="2">
        <v>842776102461</v>
      </c>
      <c r="N319">
        <v>1</v>
      </c>
      <c r="O319">
        <f>COUNTIFS($A$2:$A$1206,"="&amp;A319,$C$2:$C$1206,"="&amp;C319,$M$2:$M$1206,"="&amp;M319)</f>
        <v>59</v>
      </c>
      <c r="P319">
        <f>COUNTIFS($B$2:$B$1206,"="&amp;B319,$M$2:$M$1206,"="&amp;M319)</f>
        <v>1</v>
      </c>
      <c r="Q319">
        <f>SUMIFS($N$2:$N$1206,$B$2:$B$1206,"="&amp;B319,$M$2:$M$1206,"="&amp;M319)</f>
        <v>1</v>
      </c>
      <c r="R319">
        <f>VLOOKUP(A319&amp;C319&amp;M319,販売数計!$A$2:$E$174,5,FALSE)</f>
        <v>59</v>
      </c>
      <c r="S319">
        <f t="shared" si="4"/>
        <v>0</v>
      </c>
    </row>
    <row r="320" spans="1:19" x14ac:dyDescent="0.2">
      <c r="A320" s="1">
        <v>43296</v>
      </c>
      <c r="B320">
        <v>43868206</v>
      </c>
      <c r="C320">
        <v>94</v>
      </c>
      <c r="D320" t="s">
        <v>14</v>
      </c>
      <c r="E320">
        <v>21</v>
      </c>
      <c r="F320" t="s">
        <v>15</v>
      </c>
      <c r="G320">
        <v>181010</v>
      </c>
      <c r="H320" t="s">
        <v>16</v>
      </c>
      <c r="I320" t="s">
        <v>17</v>
      </c>
      <c r="J320" t="s">
        <v>18</v>
      </c>
      <c r="K320" t="s">
        <v>19</v>
      </c>
      <c r="L320" t="s">
        <v>20</v>
      </c>
      <c r="M320" s="2">
        <v>842776102461</v>
      </c>
      <c r="N320">
        <v>1</v>
      </c>
      <c r="O320">
        <f>COUNTIFS($A$2:$A$1206,"="&amp;A320,$C$2:$C$1206,"="&amp;C320,$M$2:$M$1206,"="&amp;M320)</f>
        <v>59</v>
      </c>
      <c r="P320">
        <f>COUNTIFS($B$2:$B$1206,"="&amp;B320,$M$2:$M$1206,"="&amp;M320)</f>
        <v>1</v>
      </c>
      <c r="Q320">
        <f>SUMIFS($N$2:$N$1206,$B$2:$B$1206,"="&amp;B320,$M$2:$M$1206,"="&amp;M320)</f>
        <v>1</v>
      </c>
      <c r="R320">
        <f>VLOOKUP(A320&amp;C320&amp;M320,販売数計!$A$2:$E$174,5,FALSE)</f>
        <v>59</v>
      </c>
      <c r="S320">
        <f t="shared" si="4"/>
        <v>0</v>
      </c>
    </row>
    <row r="321" spans="1:19" x14ac:dyDescent="0.2">
      <c r="A321" s="1">
        <v>43296</v>
      </c>
      <c r="B321">
        <v>43868232</v>
      </c>
      <c r="C321">
        <v>94</v>
      </c>
      <c r="D321" t="s">
        <v>14</v>
      </c>
      <c r="E321">
        <v>21</v>
      </c>
      <c r="F321" t="s">
        <v>15</v>
      </c>
      <c r="G321">
        <v>181010</v>
      </c>
      <c r="H321" t="s">
        <v>16</v>
      </c>
      <c r="I321" t="s">
        <v>17</v>
      </c>
      <c r="J321" t="s">
        <v>18</v>
      </c>
      <c r="K321" t="s">
        <v>19</v>
      </c>
      <c r="L321" t="s">
        <v>20</v>
      </c>
      <c r="M321" s="2">
        <v>842776102461</v>
      </c>
      <c r="N321">
        <v>1</v>
      </c>
      <c r="O321">
        <f>COUNTIFS($A$2:$A$1206,"="&amp;A321,$C$2:$C$1206,"="&amp;C321,$M$2:$M$1206,"="&amp;M321)</f>
        <v>59</v>
      </c>
      <c r="P321">
        <f>COUNTIFS($B$2:$B$1206,"="&amp;B321,$M$2:$M$1206,"="&amp;M321)</f>
        <v>1</v>
      </c>
      <c r="Q321">
        <f>SUMIFS($N$2:$N$1206,$B$2:$B$1206,"="&amp;B321,$M$2:$M$1206,"="&amp;M321)</f>
        <v>1</v>
      </c>
      <c r="R321">
        <f>VLOOKUP(A321&amp;C321&amp;M321,販売数計!$A$2:$E$174,5,FALSE)</f>
        <v>59</v>
      </c>
      <c r="S321">
        <f t="shared" si="4"/>
        <v>0</v>
      </c>
    </row>
    <row r="322" spans="1:19" x14ac:dyDescent="0.2">
      <c r="A322" s="1">
        <v>43296</v>
      </c>
      <c r="B322">
        <v>43868365</v>
      </c>
      <c r="C322">
        <v>94</v>
      </c>
      <c r="D322" t="s">
        <v>14</v>
      </c>
      <c r="E322">
        <v>21</v>
      </c>
      <c r="F322" t="s">
        <v>15</v>
      </c>
      <c r="G322">
        <v>181010</v>
      </c>
      <c r="H322" t="s">
        <v>16</v>
      </c>
      <c r="I322" t="s">
        <v>17</v>
      </c>
      <c r="J322" t="s">
        <v>18</v>
      </c>
      <c r="K322" t="s">
        <v>19</v>
      </c>
      <c r="L322" t="s">
        <v>20</v>
      </c>
      <c r="M322" s="2">
        <v>842776102461</v>
      </c>
      <c r="N322">
        <v>1</v>
      </c>
      <c r="O322">
        <f>COUNTIFS($A$2:$A$1206,"="&amp;A322,$C$2:$C$1206,"="&amp;C322,$M$2:$M$1206,"="&amp;M322)</f>
        <v>59</v>
      </c>
      <c r="P322">
        <f>COUNTIFS($B$2:$B$1206,"="&amp;B322,$M$2:$M$1206,"="&amp;M322)</f>
        <v>1</v>
      </c>
      <c r="Q322">
        <f>SUMIFS($N$2:$N$1206,$B$2:$B$1206,"="&amp;B322,$M$2:$M$1206,"="&amp;M322)</f>
        <v>1</v>
      </c>
      <c r="R322">
        <f>VLOOKUP(A322&amp;C322&amp;M322,販売数計!$A$2:$E$174,5,FALSE)</f>
        <v>59</v>
      </c>
      <c r="S322">
        <f t="shared" si="4"/>
        <v>0</v>
      </c>
    </row>
    <row r="323" spans="1:19" x14ac:dyDescent="0.2">
      <c r="A323" s="1">
        <v>43296</v>
      </c>
      <c r="B323">
        <v>43868480</v>
      </c>
      <c r="C323">
        <v>94</v>
      </c>
      <c r="D323" t="s">
        <v>14</v>
      </c>
      <c r="E323">
        <v>21</v>
      </c>
      <c r="F323" t="s">
        <v>15</v>
      </c>
      <c r="G323">
        <v>181010</v>
      </c>
      <c r="H323" t="s">
        <v>16</v>
      </c>
      <c r="I323" t="s">
        <v>17</v>
      </c>
      <c r="J323" t="s">
        <v>18</v>
      </c>
      <c r="K323" t="s">
        <v>19</v>
      </c>
      <c r="L323" t="s">
        <v>20</v>
      </c>
      <c r="M323" s="2">
        <v>842776102461</v>
      </c>
      <c r="N323">
        <v>1</v>
      </c>
      <c r="O323">
        <f>COUNTIFS($A$2:$A$1206,"="&amp;A323,$C$2:$C$1206,"="&amp;C323,$M$2:$M$1206,"="&amp;M323)</f>
        <v>59</v>
      </c>
      <c r="P323">
        <f>COUNTIFS($B$2:$B$1206,"="&amp;B323,$M$2:$M$1206,"="&amp;M323)</f>
        <v>1</v>
      </c>
      <c r="Q323">
        <f>SUMIFS($N$2:$N$1206,$B$2:$B$1206,"="&amp;B323,$M$2:$M$1206,"="&amp;M323)</f>
        <v>1</v>
      </c>
      <c r="R323">
        <f>VLOOKUP(A323&amp;C323&amp;M323,販売数計!$A$2:$E$174,5,FALSE)</f>
        <v>59</v>
      </c>
      <c r="S323">
        <f t="shared" ref="S323:S386" si="5">IF(P323&gt;=2,1,IF(N323&lt;0,1,0))</f>
        <v>0</v>
      </c>
    </row>
    <row r="324" spans="1:19" x14ac:dyDescent="0.2">
      <c r="A324" s="1">
        <v>43296</v>
      </c>
      <c r="B324">
        <v>43868505</v>
      </c>
      <c r="C324">
        <v>94</v>
      </c>
      <c r="D324" t="s">
        <v>14</v>
      </c>
      <c r="E324">
        <v>21</v>
      </c>
      <c r="F324" t="s">
        <v>15</v>
      </c>
      <c r="G324">
        <v>181010</v>
      </c>
      <c r="H324" t="s">
        <v>16</v>
      </c>
      <c r="I324" t="s">
        <v>17</v>
      </c>
      <c r="J324" t="s">
        <v>18</v>
      </c>
      <c r="K324" t="s">
        <v>19</v>
      </c>
      <c r="L324" t="s">
        <v>20</v>
      </c>
      <c r="M324" s="2">
        <v>842776102461</v>
      </c>
      <c r="N324">
        <v>1</v>
      </c>
      <c r="O324">
        <f>COUNTIFS($A$2:$A$1206,"="&amp;A324,$C$2:$C$1206,"="&amp;C324,$M$2:$M$1206,"="&amp;M324)</f>
        <v>59</v>
      </c>
      <c r="P324">
        <f>COUNTIFS($B$2:$B$1206,"="&amp;B324,$M$2:$M$1206,"="&amp;M324)</f>
        <v>1</v>
      </c>
      <c r="Q324">
        <f>SUMIFS($N$2:$N$1206,$B$2:$B$1206,"="&amp;B324,$M$2:$M$1206,"="&amp;M324)</f>
        <v>1</v>
      </c>
      <c r="R324">
        <f>VLOOKUP(A324&amp;C324&amp;M324,販売数計!$A$2:$E$174,5,FALSE)</f>
        <v>59</v>
      </c>
      <c r="S324">
        <f t="shared" si="5"/>
        <v>0</v>
      </c>
    </row>
    <row r="325" spans="1:19" x14ac:dyDescent="0.2">
      <c r="A325" s="1">
        <v>43296</v>
      </c>
      <c r="B325">
        <v>43868924</v>
      </c>
      <c r="C325">
        <v>94</v>
      </c>
      <c r="D325" t="s">
        <v>14</v>
      </c>
      <c r="E325">
        <v>21</v>
      </c>
      <c r="F325" t="s">
        <v>15</v>
      </c>
      <c r="G325">
        <v>181010</v>
      </c>
      <c r="H325" t="s">
        <v>16</v>
      </c>
      <c r="I325" t="s">
        <v>17</v>
      </c>
      <c r="J325" t="s">
        <v>18</v>
      </c>
      <c r="K325" t="s">
        <v>19</v>
      </c>
      <c r="L325" t="s">
        <v>20</v>
      </c>
      <c r="M325" s="2">
        <v>842776102461</v>
      </c>
      <c r="N325">
        <v>1</v>
      </c>
      <c r="O325">
        <f>COUNTIFS($A$2:$A$1206,"="&amp;A325,$C$2:$C$1206,"="&amp;C325,$M$2:$M$1206,"="&amp;M325)</f>
        <v>59</v>
      </c>
      <c r="P325">
        <f>COUNTIFS($B$2:$B$1206,"="&amp;B325,$M$2:$M$1206,"="&amp;M325)</f>
        <v>1</v>
      </c>
      <c r="Q325">
        <f>SUMIFS($N$2:$N$1206,$B$2:$B$1206,"="&amp;B325,$M$2:$M$1206,"="&amp;M325)</f>
        <v>1</v>
      </c>
      <c r="R325">
        <f>VLOOKUP(A325&amp;C325&amp;M325,販売数計!$A$2:$E$174,5,FALSE)</f>
        <v>59</v>
      </c>
      <c r="S325">
        <f t="shared" si="5"/>
        <v>0</v>
      </c>
    </row>
    <row r="326" spans="1:19" x14ac:dyDescent="0.2">
      <c r="A326" s="1">
        <v>43296</v>
      </c>
      <c r="B326">
        <v>43869432</v>
      </c>
      <c r="C326">
        <v>94</v>
      </c>
      <c r="D326" t="s">
        <v>14</v>
      </c>
      <c r="E326">
        <v>21</v>
      </c>
      <c r="F326" t="s">
        <v>15</v>
      </c>
      <c r="G326">
        <v>181010</v>
      </c>
      <c r="H326" t="s">
        <v>16</v>
      </c>
      <c r="I326" t="s">
        <v>17</v>
      </c>
      <c r="J326" t="s">
        <v>18</v>
      </c>
      <c r="K326" t="s">
        <v>19</v>
      </c>
      <c r="L326" t="s">
        <v>20</v>
      </c>
      <c r="M326" s="2">
        <v>842776102461</v>
      </c>
      <c r="N326">
        <v>1</v>
      </c>
      <c r="O326">
        <f>COUNTIFS($A$2:$A$1206,"="&amp;A326,$C$2:$C$1206,"="&amp;C326,$M$2:$M$1206,"="&amp;M326)</f>
        <v>59</v>
      </c>
      <c r="P326">
        <f>COUNTIFS($B$2:$B$1206,"="&amp;B326,$M$2:$M$1206,"="&amp;M326)</f>
        <v>1</v>
      </c>
      <c r="Q326">
        <f>SUMIFS($N$2:$N$1206,$B$2:$B$1206,"="&amp;B326,$M$2:$M$1206,"="&amp;M326)</f>
        <v>1</v>
      </c>
      <c r="R326">
        <f>VLOOKUP(A326&amp;C326&amp;M326,販売数計!$A$2:$E$174,5,FALSE)</f>
        <v>59</v>
      </c>
      <c r="S326">
        <f t="shared" si="5"/>
        <v>0</v>
      </c>
    </row>
    <row r="327" spans="1:19" x14ac:dyDescent="0.2">
      <c r="A327" s="1">
        <v>43296</v>
      </c>
      <c r="B327">
        <v>43869798</v>
      </c>
      <c r="C327">
        <v>94</v>
      </c>
      <c r="D327" t="s">
        <v>14</v>
      </c>
      <c r="E327">
        <v>12</v>
      </c>
      <c r="F327" t="s">
        <v>27</v>
      </c>
      <c r="G327">
        <v>77120</v>
      </c>
      <c r="H327" t="s">
        <v>28</v>
      </c>
      <c r="I327" t="s">
        <v>29</v>
      </c>
      <c r="J327" t="s">
        <v>30</v>
      </c>
      <c r="L327" t="s">
        <v>31</v>
      </c>
      <c r="M327" s="2">
        <v>4549980046388</v>
      </c>
      <c r="N327">
        <v>1</v>
      </c>
      <c r="O327">
        <f>COUNTIFS($A$2:$A$1206,"="&amp;A327,$C$2:$C$1206,"="&amp;C327,$M$2:$M$1206,"="&amp;M327)</f>
        <v>5</v>
      </c>
      <c r="P327">
        <f>COUNTIFS($B$2:$B$1206,"="&amp;B327,$M$2:$M$1206,"="&amp;M327)</f>
        <v>1</v>
      </c>
      <c r="Q327">
        <f>SUMIFS($N$2:$N$1206,$B$2:$B$1206,"="&amp;B327,$M$2:$M$1206,"="&amp;M327)</f>
        <v>1</v>
      </c>
      <c r="R327">
        <f>VLOOKUP(A327&amp;C327&amp;M327,販売数計!$A$2:$E$174,5,FALSE)</f>
        <v>5</v>
      </c>
      <c r="S327">
        <f t="shared" si="5"/>
        <v>0</v>
      </c>
    </row>
    <row r="328" spans="1:19" x14ac:dyDescent="0.2">
      <c r="A328" s="1">
        <v>43296</v>
      </c>
      <c r="B328">
        <v>43870526</v>
      </c>
      <c r="C328">
        <v>94</v>
      </c>
      <c r="D328" t="s">
        <v>14</v>
      </c>
      <c r="E328">
        <v>21</v>
      </c>
      <c r="F328" t="s">
        <v>15</v>
      </c>
      <c r="G328">
        <v>181010</v>
      </c>
      <c r="H328" t="s">
        <v>16</v>
      </c>
      <c r="I328" t="s">
        <v>17</v>
      </c>
      <c r="J328" t="s">
        <v>18</v>
      </c>
      <c r="K328" t="s">
        <v>19</v>
      </c>
      <c r="L328" t="s">
        <v>20</v>
      </c>
      <c r="M328" s="2">
        <v>842776102461</v>
      </c>
      <c r="N328">
        <v>1</v>
      </c>
      <c r="O328">
        <f>COUNTIFS($A$2:$A$1206,"="&amp;A328,$C$2:$C$1206,"="&amp;C328,$M$2:$M$1206,"="&amp;M328)</f>
        <v>59</v>
      </c>
      <c r="P328">
        <f>COUNTIFS($B$2:$B$1206,"="&amp;B328,$M$2:$M$1206,"="&amp;M328)</f>
        <v>1</v>
      </c>
      <c r="Q328">
        <f>SUMIFS($N$2:$N$1206,$B$2:$B$1206,"="&amp;B328,$M$2:$M$1206,"="&amp;M328)</f>
        <v>1</v>
      </c>
      <c r="R328">
        <f>VLOOKUP(A328&amp;C328&amp;M328,販売数計!$A$2:$E$174,5,FALSE)</f>
        <v>59</v>
      </c>
      <c r="S328">
        <f t="shared" si="5"/>
        <v>0</v>
      </c>
    </row>
    <row r="329" spans="1:19" x14ac:dyDescent="0.2">
      <c r="A329" s="1">
        <v>43296</v>
      </c>
      <c r="B329">
        <v>43871065</v>
      </c>
      <c r="C329">
        <v>94</v>
      </c>
      <c r="D329" t="s">
        <v>14</v>
      </c>
      <c r="E329">
        <v>21</v>
      </c>
      <c r="F329" t="s">
        <v>15</v>
      </c>
      <c r="G329">
        <v>181010</v>
      </c>
      <c r="H329" t="s">
        <v>16</v>
      </c>
      <c r="I329" t="s">
        <v>17</v>
      </c>
      <c r="J329" t="s">
        <v>18</v>
      </c>
      <c r="K329" t="s">
        <v>19</v>
      </c>
      <c r="L329" t="s">
        <v>20</v>
      </c>
      <c r="M329" s="2">
        <v>842776102461</v>
      </c>
      <c r="N329">
        <v>1</v>
      </c>
      <c r="O329">
        <f>COUNTIFS($A$2:$A$1206,"="&amp;A329,$C$2:$C$1206,"="&amp;C329,$M$2:$M$1206,"="&amp;M329)</f>
        <v>59</v>
      </c>
      <c r="P329">
        <f>COUNTIFS($B$2:$B$1206,"="&amp;B329,$M$2:$M$1206,"="&amp;M329)</f>
        <v>1</v>
      </c>
      <c r="Q329">
        <f>SUMIFS($N$2:$N$1206,$B$2:$B$1206,"="&amp;B329,$M$2:$M$1206,"="&amp;M329)</f>
        <v>1</v>
      </c>
      <c r="R329">
        <f>VLOOKUP(A329&amp;C329&amp;M329,販売数計!$A$2:$E$174,5,FALSE)</f>
        <v>59</v>
      </c>
      <c r="S329">
        <f t="shared" si="5"/>
        <v>0</v>
      </c>
    </row>
    <row r="330" spans="1:19" x14ac:dyDescent="0.2">
      <c r="A330" s="1">
        <v>43296</v>
      </c>
      <c r="B330">
        <v>43871067</v>
      </c>
      <c r="C330">
        <v>94</v>
      </c>
      <c r="D330" t="s">
        <v>14</v>
      </c>
      <c r="E330">
        <v>21</v>
      </c>
      <c r="F330" t="s">
        <v>15</v>
      </c>
      <c r="G330">
        <v>181010</v>
      </c>
      <c r="H330" t="s">
        <v>16</v>
      </c>
      <c r="I330" t="s">
        <v>17</v>
      </c>
      <c r="J330" t="s">
        <v>18</v>
      </c>
      <c r="K330" t="s">
        <v>19</v>
      </c>
      <c r="L330" t="s">
        <v>20</v>
      </c>
      <c r="M330" s="2">
        <v>842776102461</v>
      </c>
      <c r="N330">
        <v>1</v>
      </c>
      <c r="O330">
        <f>COUNTIFS($A$2:$A$1206,"="&amp;A330,$C$2:$C$1206,"="&amp;C330,$M$2:$M$1206,"="&amp;M330)</f>
        <v>59</v>
      </c>
      <c r="P330">
        <f>COUNTIFS($B$2:$B$1206,"="&amp;B330,$M$2:$M$1206,"="&amp;M330)</f>
        <v>1</v>
      </c>
      <c r="Q330">
        <f>SUMIFS($N$2:$N$1206,$B$2:$B$1206,"="&amp;B330,$M$2:$M$1206,"="&amp;M330)</f>
        <v>1</v>
      </c>
      <c r="R330">
        <f>VLOOKUP(A330&amp;C330&amp;M330,販売数計!$A$2:$E$174,5,FALSE)</f>
        <v>59</v>
      </c>
      <c r="S330">
        <f t="shared" si="5"/>
        <v>0</v>
      </c>
    </row>
    <row r="331" spans="1:19" x14ac:dyDescent="0.2">
      <c r="A331" s="1">
        <v>43296</v>
      </c>
      <c r="B331">
        <v>43871536</v>
      </c>
      <c r="C331">
        <v>94</v>
      </c>
      <c r="D331" t="s">
        <v>14</v>
      </c>
      <c r="E331">
        <v>12</v>
      </c>
      <c r="F331" t="s">
        <v>27</v>
      </c>
      <c r="G331">
        <v>77120</v>
      </c>
      <c r="H331" t="s">
        <v>28</v>
      </c>
      <c r="I331" t="s">
        <v>29</v>
      </c>
      <c r="J331" t="s">
        <v>30</v>
      </c>
      <c r="L331" t="s">
        <v>31</v>
      </c>
      <c r="M331" s="2">
        <v>4549980046388</v>
      </c>
      <c r="N331">
        <v>1</v>
      </c>
      <c r="O331">
        <f>COUNTIFS($A$2:$A$1206,"="&amp;A331,$C$2:$C$1206,"="&amp;C331,$M$2:$M$1206,"="&amp;M331)</f>
        <v>5</v>
      </c>
      <c r="P331">
        <f>COUNTIFS($B$2:$B$1206,"="&amp;B331,$M$2:$M$1206,"="&amp;M331)</f>
        <v>1</v>
      </c>
      <c r="Q331">
        <f>SUMIFS($N$2:$N$1206,$B$2:$B$1206,"="&amp;B331,$M$2:$M$1206,"="&amp;M331)</f>
        <v>1</v>
      </c>
      <c r="R331">
        <f>VLOOKUP(A331&amp;C331&amp;M331,販売数計!$A$2:$E$174,5,FALSE)</f>
        <v>5</v>
      </c>
      <c r="S331">
        <f t="shared" si="5"/>
        <v>0</v>
      </c>
    </row>
    <row r="332" spans="1:19" x14ac:dyDescent="0.2">
      <c r="A332" s="1">
        <v>43296</v>
      </c>
      <c r="B332">
        <v>43871694</v>
      </c>
      <c r="C332">
        <v>94</v>
      </c>
      <c r="D332" t="s">
        <v>14</v>
      </c>
      <c r="E332">
        <v>21</v>
      </c>
      <c r="F332" t="s">
        <v>15</v>
      </c>
      <c r="G332">
        <v>181010</v>
      </c>
      <c r="H332" t="s">
        <v>16</v>
      </c>
      <c r="I332" t="s">
        <v>17</v>
      </c>
      <c r="J332" t="s">
        <v>18</v>
      </c>
      <c r="K332" t="s">
        <v>19</v>
      </c>
      <c r="L332" t="s">
        <v>20</v>
      </c>
      <c r="M332" s="2">
        <v>842776102461</v>
      </c>
      <c r="N332">
        <v>1</v>
      </c>
      <c r="O332">
        <f>COUNTIFS($A$2:$A$1206,"="&amp;A332,$C$2:$C$1206,"="&amp;C332,$M$2:$M$1206,"="&amp;M332)</f>
        <v>59</v>
      </c>
      <c r="P332">
        <f>COUNTIFS($B$2:$B$1206,"="&amp;B332,$M$2:$M$1206,"="&amp;M332)</f>
        <v>1</v>
      </c>
      <c r="Q332">
        <f>SUMIFS($N$2:$N$1206,$B$2:$B$1206,"="&amp;B332,$M$2:$M$1206,"="&amp;M332)</f>
        <v>1</v>
      </c>
      <c r="R332">
        <f>VLOOKUP(A332&amp;C332&amp;M332,販売数計!$A$2:$E$174,5,FALSE)</f>
        <v>59</v>
      </c>
      <c r="S332">
        <f t="shared" si="5"/>
        <v>0</v>
      </c>
    </row>
    <row r="333" spans="1:19" x14ac:dyDescent="0.2">
      <c r="A333" s="1">
        <v>43296</v>
      </c>
      <c r="B333">
        <v>43871862</v>
      </c>
      <c r="C333">
        <v>94</v>
      </c>
      <c r="D333" t="s">
        <v>14</v>
      </c>
      <c r="E333">
        <v>21</v>
      </c>
      <c r="F333" t="s">
        <v>15</v>
      </c>
      <c r="G333">
        <v>181010</v>
      </c>
      <c r="H333" t="s">
        <v>16</v>
      </c>
      <c r="I333" t="s">
        <v>17</v>
      </c>
      <c r="J333" t="s">
        <v>18</v>
      </c>
      <c r="K333" t="s">
        <v>19</v>
      </c>
      <c r="L333" t="s">
        <v>20</v>
      </c>
      <c r="M333" s="2">
        <v>842776102461</v>
      </c>
      <c r="N333">
        <v>1</v>
      </c>
      <c r="O333">
        <f>COUNTIFS($A$2:$A$1206,"="&amp;A333,$C$2:$C$1206,"="&amp;C333,$M$2:$M$1206,"="&amp;M333)</f>
        <v>59</v>
      </c>
      <c r="P333">
        <f>COUNTIFS($B$2:$B$1206,"="&amp;B333,$M$2:$M$1206,"="&amp;M333)</f>
        <v>1</v>
      </c>
      <c r="Q333">
        <f>SUMIFS($N$2:$N$1206,$B$2:$B$1206,"="&amp;B333,$M$2:$M$1206,"="&amp;M333)</f>
        <v>1</v>
      </c>
      <c r="R333">
        <f>VLOOKUP(A333&amp;C333&amp;M333,販売数計!$A$2:$E$174,5,FALSE)</f>
        <v>59</v>
      </c>
      <c r="S333">
        <f t="shared" si="5"/>
        <v>0</v>
      </c>
    </row>
    <row r="334" spans="1:19" x14ac:dyDescent="0.2">
      <c r="A334" s="1">
        <v>43296</v>
      </c>
      <c r="B334">
        <v>43872586</v>
      </c>
      <c r="C334">
        <v>94</v>
      </c>
      <c r="D334" t="s">
        <v>14</v>
      </c>
      <c r="E334">
        <v>12</v>
      </c>
      <c r="F334" t="s">
        <v>27</v>
      </c>
      <c r="G334">
        <v>77120</v>
      </c>
      <c r="H334" t="s">
        <v>28</v>
      </c>
      <c r="I334" t="s">
        <v>29</v>
      </c>
      <c r="J334" t="s">
        <v>30</v>
      </c>
      <c r="L334" t="s">
        <v>31</v>
      </c>
      <c r="M334" s="2">
        <v>4549980046388</v>
      </c>
      <c r="N334">
        <v>1</v>
      </c>
      <c r="O334">
        <f>COUNTIFS($A$2:$A$1206,"="&amp;A334,$C$2:$C$1206,"="&amp;C334,$M$2:$M$1206,"="&amp;M334)</f>
        <v>5</v>
      </c>
      <c r="P334">
        <f>COUNTIFS($B$2:$B$1206,"="&amp;B334,$M$2:$M$1206,"="&amp;M334)</f>
        <v>1</v>
      </c>
      <c r="Q334">
        <f>SUMIFS($N$2:$N$1206,$B$2:$B$1206,"="&amp;B334,$M$2:$M$1206,"="&amp;M334)</f>
        <v>1</v>
      </c>
      <c r="R334">
        <f>VLOOKUP(A334&amp;C334&amp;M334,販売数計!$A$2:$E$174,5,FALSE)</f>
        <v>5</v>
      </c>
      <c r="S334">
        <f t="shared" si="5"/>
        <v>0</v>
      </c>
    </row>
    <row r="335" spans="1:19" x14ac:dyDescent="0.2">
      <c r="A335" s="1">
        <v>43296</v>
      </c>
      <c r="B335">
        <v>43872974</v>
      </c>
      <c r="C335">
        <v>94</v>
      </c>
      <c r="D335" t="s">
        <v>14</v>
      </c>
      <c r="E335">
        <v>21</v>
      </c>
      <c r="F335" t="s">
        <v>15</v>
      </c>
      <c r="G335">
        <v>181010</v>
      </c>
      <c r="H335" t="s">
        <v>16</v>
      </c>
      <c r="I335" t="s">
        <v>17</v>
      </c>
      <c r="J335" t="s">
        <v>18</v>
      </c>
      <c r="K335" t="s">
        <v>19</v>
      </c>
      <c r="L335" t="s">
        <v>20</v>
      </c>
      <c r="M335" s="2">
        <v>842776102461</v>
      </c>
      <c r="N335">
        <v>1</v>
      </c>
      <c r="O335">
        <f>COUNTIFS($A$2:$A$1206,"="&amp;A335,$C$2:$C$1206,"="&amp;C335,$M$2:$M$1206,"="&amp;M335)</f>
        <v>59</v>
      </c>
      <c r="P335">
        <f>COUNTIFS($B$2:$B$1206,"="&amp;B335,$M$2:$M$1206,"="&amp;M335)</f>
        <v>1</v>
      </c>
      <c r="Q335">
        <f>SUMIFS($N$2:$N$1206,$B$2:$B$1206,"="&amp;B335,$M$2:$M$1206,"="&amp;M335)</f>
        <v>1</v>
      </c>
      <c r="R335">
        <f>VLOOKUP(A335&amp;C335&amp;M335,販売数計!$A$2:$E$174,5,FALSE)</f>
        <v>59</v>
      </c>
      <c r="S335">
        <f t="shared" si="5"/>
        <v>0</v>
      </c>
    </row>
    <row r="336" spans="1:19" x14ac:dyDescent="0.2">
      <c r="A336" s="1">
        <v>43296</v>
      </c>
      <c r="B336">
        <v>43873110</v>
      </c>
      <c r="C336">
        <v>94</v>
      </c>
      <c r="D336" t="s">
        <v>14</v>
      </c>
      <c r="E336">
        <v>21</v>
      </c>
      <c r="F336" t="s">
        <v>15</v>
      </c>
      <c r="G336">
        <v>181010</v>
      </c>
      <c r="H336" t="s">
        <v>16</v>
      </c>
      <c r="I336" t="s">
        <v>17</v>
      </c>
      <c r="J336" t="s">
        <v>18</v>
      </c>
      <c r="K336" t="s">
        <v>19</v>
      </c>
      <c r="L336" t="s">
        <v>20</v>
      </c>
      <c r="M336" s="2">
        <v>842776102461</v>
      </c>
      <c r="N336">
        <v>1</v>
      </c>
      <c r="O336">
        <f>COUNTIFS($A$2:$A$1206,"="&amp;A336,$C$2:$C$1206,"="&amp;C336,$M$2:$M$1206,"="&amp;M336)</f>
        <v>59</v>
      </c>
      <c r="P336">
        <f>COUNTIFS($B$2:$B$1206,"="&amp;B336,$M$2:$M$1206,"="&amp;M336)</f>
        <v>1</v>
      </c>
      <c r="Q336">
        <f>SUMIFS($N$2:$N$1206,$B$2:$B$1206,"="&amp;B336,$M$2:$M$1206,"="&amp;M336)</f>
        <v>1</v>
      </c>
      <c r="R336">
        <f>VLOOKUP(A336&amp;C336&amp;M336,販売数計!$A$2:$E$174,5,FALSE)</f>
        <v>59</v>
      </c>
      <c r="S336">
        <f t="shared" si="5"/>
        <v>0</v>
      </c>
    </row>
    <row r="337" spans="1:19" x14ac:dyDescent="0.2">
      <c r="A337" s="1">
        <v>43296</v>
      </c>
      <c r="B337">
        <v>43873217</v>
      </c>
      <c r="C337">
        <v>94</v>
      </c>
      <c r="D337" t="s">
        <v>14</v>
      </c>
      <c r="E337">
        <v>21</v>
      </c>
      <c r="F337" t="s">
        <v>15</v>
      </c>
      <c r="G337">
        <v>181010</v>
      </c>
      <c r="H337" t="s">
        <v>16</v>
      </c>
      <c r="I337" t="s">
        <v>17</v>
      </c>
      <c r="J337" t="s">
        <v>18</v>
      </c>
      <c r="K337" t="s">
        <v>19</v>
      </c>
      <c r="L337" t="s">
        <v>20</v>
      </c>
      <c r="M337" s="2">
        <v>842776102461</v>
      </c>
      <c r="N337">
        <v>1</v>
      </c>
      <c r="O337">
        <f>COUNTIFS($A$2:$A$1206,"="&amp;A337,$C$2:$C$1206,"="&amp;C337,$M$2:$M$1206,"="&amp;M337)</f>
        <v>59</v>
      </c>
      <c r="P337">
        <f>COUNTIFS($B$2:$B$1206,"="&amp;B337,$M$2:$M$1206,"="&amp;M337)</f>
        <v>1</v>
      </c>
      <c r="Q337">
        <f>SUMIFS($N$2:$N$1206,$B$2:$B$1206,"="&amp;B337,$M$2:$M$1206,"="&amp;M337)</f>
        <v>1</v>
      </c>
      <c r="R337">
        <f>VLOOKUP(A337&amp;C337&amp;M337,販売数計!$A$2:$E$174,5,FALSE)</f>
        <v>59</v>
      </c>
      <c r="S337">
        <f t="shared" si="5"/>
        <v>0</v>
      </c>
    </row>
    <row r="338" spans="1:19" x14ac:dyDescent="0.2">
      <c r="A338" s="1">
        <v>43296</v>
      </c>
      <c r="B338">
        <v>43873403</v>
      </c>
      <c r="C338">
        <v>94</v>
      </c>
      <c r="D338" t="s">
        <v>14</v>
      </c>
      <c r="E338">
        <v>21</v>
      </c>
      <c r="F338" t="s">
        <v>15</v>
      </c>
      <c r="G338">
        <v>181010</v>
      </c>
      <c r="H338" t="s">
        <v>16</v>
      </c>
      <c r="I338" t="s">
        <v>17</v>
      </c>
      <c r="J338" t="s">
        <v>18</v>
      </c>
      <c r="K338" t="s">
        <v>19</v>
      </c>
      <c r="L338" t="s">
        <v>20</v>
      </c>
      <c r="M338" s="2">
        <v>842776102461</v>
      </c>
      <c r="N338">
        <v>1</v>
      </c>
      <c r="O338">
        <f>COUNTIFS($A$2:$A$1206,"="&amp;A338,$C$2:$C$1206,"="&amp;C338,$M$2:$M$1206,"="&amp;M338)</f>
        <v>59</v>
      </c>
      <c r="P338">
        <f>COUNTIFS($B$2:$B$1206,"="&amp;B338,$M$2:$M$1206,"="&amp;M338)</f>
        <v>1</v>
      </c>
      <c r="Q338">
        <f>SUMIFS($N$2:$N$1206,$B$2:$B$1206,"="&amp;B338,$M$2:$M$1206,"="&amp;M338)</f>
        <v>1</v>
      </c>
      <c r="R338">
        <f>VLOOKUP(A338&amp;C338&amp;M338,販売数計!$A$2:$E$174,5,FALSE)</f>
        <v>59</v>
      </c>
      <c r="S338">
        <f t="shared" si="5"/>
        <v>0</v>
      </c>
    </row>
    <row r="339" spans="1:19" x14ac:dyDescent="0.2">
      <c r="A339" s="1">
        <v>43296</v>
      </c>
      <c r="B339">
        <v>43873985</v>
      </c>
      <c r="C339">
        <v>94</v>
      </c>
      <c r="D339" t="s">
        <v>14</v>
      </c>
      <c r="E339">
        <v>21</v>
      </c>
      <c r="F339" t="s">
        <v>15</v>
      </c>
      <c r="G339">
        <v>181010</v>
      </c>
      <c r="H339" t="s">
        <v>16</v>
      </c>
      <c r="I339" t="s">
        <v>17</v>
      </c>
      <c r="J339" t="s">
        <v>18</v>
      </c>
      <c r="K339" t="s">
        <v>19</v>
      </c>
      <c r="L339" t="s">
        <v>20</v>
      </c>
      <c r="M339" s="2">
        <v>842776102461</v>
      </c>
      <c r="N339">
        <v>1</v>
      </c>
      <c r="O339">
        <f>COUNTIFS($A$2:$A$1206,"="&amp;A339,$C$2:$C$1206,"="&amp;C339,$M$2:$M$1206,"="&amp;M339)</f>
        <v>59</v>
      </c>
      <c r="P339">
        <f>COUNTIFS($B$2:$B$1206,"="&amp;B339,$M$2:$M$1206,"="&amp;M339)</f>
        <v>1</v>
      </c>
      <c r="Q339">
        <f>SUMIFS($N$2:$N$1206,$B$2:$B$1206,"="&amp;B339,$M$2:$M$1206,"="&amp;M339)</f>
        <v>1</v>
      </c>
      <c r="R339">
        <f>VLOOKUP(A339&amp;C339&amp;M339,販売数計!$A$2:$E$174,5,FALSE)</f>
        <v>59</v>
      </c>
      <c r="S339">
        <f t="shared" si="5"/>
        <v>0</v>
      </c>
    </row>
    <row r="340" spans="1:19" x14ac:dyDescent="0.2">
      <c r="A340" s="1">
        <v>43296</v>
      </c>
      <c r="B340">
        <v>43874380</v>
      </c>
      <c r="C340">
        <v>94</v>
      </c>
      <c r="D340" t="s">
        <v>14</v>
      </c>
      <c r="E340">
        <v>21</v>
      </c>
      <c r="F340" t="s">
        <v>15</v>
      </c>
      <c r="G340">
        <v>181010</v>
      </c>
      <c r="H340" t="s">
        <v>16</v>
      </c>
      <c r="I340" t="s">
        <v>17</v>
      </c>
      <c r="J340" t="s">
        <v>18</v>
      </c>
      <c r="K340" t="s">
        <v>19</v>
      </c>
      <c r="L340" t="s">
        <v>20</v>
      </c>
      <c r="M340" s="2">
        <v>842776102461</v>
      </c>
      <c r="N340">
        <v>1</v>
      </c>
      <c r="O340">
        <f>COUNTIFS($A$2:$A$1206,"="&amp;A340,$C$2:$C$1206,"="&amp;C340,$M$2:$M$1206,"="&amp;M340)</f>
        <v>59</v>
      </c>
      <c r="P340">
        <f>COUNTIFS($B$2:$B$1206,"="&amp;B340,$M$2:$M$1206,"="&amp;M340)</f>
        <v>1</v>
      </c>
      <c r="Q340">
        <f>SUMIFS($N$2:$N$1206,$B$2:$B$1206,"="&amp;B340,$M$2:$M$1206,"="&amp;M340)</f>
        <v>1</v>
      </c>
      <c r="R340">
        <f>VLOOKUP(A340&amp;C340&amp;M340,販売数計!$A$2:$E$174,5,FALSE)</f>
        <v>59</v>
      </c>
      <c r="S340">
        <f t="shared" si="5"/>
        <v>0</v>
      </c>
    </row>
    <row r="341" spans="1:19" x14ac:dyDescent="0.2">
      <c r="A341" s="1">
        <v>43296</v>
      </c>
      <c r="B341">
        <v>43875095</v>
      </c>
      <c r="C341">
        <v>94</v>
      </c>
      <c r="D341" t="s">
        <v>14</v>
      </c>
      <c r="E341">
        <v>21</v>
      </c>
      <c r="F341" t="s">
        <v>15</v>
      </c>
      <c r="G341">
        <v>181010</v>
      </c>
      <c r="H341" t="s">
        <v>16</v>
      </c>
      <c r="I341" t="s">
        <v>17</v>
      </c>
      <c r="J341" t="s">
        <v>18</v>
      </c>
      <c r="K341" t="s">
        <v>19</v>
      </c>
      <c r="L341" t="s">
        <v>20</v>
      </c>
      <c r="M341" s="2">
        <v>842776102461</v>
      </c>
      <c r="N341">
        <v>1</v>
      </c>
      <c r="O341">
        <f>COUNTIFS($A$2:$A$1206,"="&amp;A341,$C$2:$C$1206,"="&amp;C341,$M$2:$M$1206,"="&amp;M341)</f>
        <v>59</v>
      </c>
      <c r="P341">
        <f>COUNTIFS($B$2:$B$1206,"="&amp;B341,$M$2:$M$1206,"="&amp;M341)</f>
        <v>1</v>
      </c>
      <c r="Q341">
        <f>SUMIFS($N$2:$N$1206,$B$2:$B$1206,"="&amp;B341,$M$2:$M$1206,"="&amp;M341)</f>
        <v>1</v>
      </c>
      <c r="R341">
        <f>VLOOKUP(A341&amp;C341&amp;M341,販売数計!$A$2:$E$174,5,FALSE)</f>
        <v>59</v>
      </c>
      <c r="S341">
        <f t="shared" si="5"/>
        <v>0</v>
      </c>
    </row>
    <row r="342" spans="1:19" x14ac:dyDescent="0.2">
      <c r="A342" s="1">
        <v>43296</v>
      </c>
      <c r="B342">
        <v>43875863</v>
      </c>
      <c r="C342">
        <v>94</v>
      </c>
      <c r="D342" t="s">
        <v>14</v>
      </c>
      <c r="E342">
        <v>21</v>
      </c>
      <c r="F342" t="s">
        <v>15</v>
      </c>
      <c r="G342">
        <v>181010</v>
      </c>
      <c r="H342" t="s">
        <v>16</v>
      </c>
      <c r="I342" t="s">
        <v>17</v>
      </c>
      <c r="J342" t="s">
        <v>18</v>
      </c>
      <c r="K342" t="s">
        <v>19</v>
      </c>
      <c r="L342" t="s">
        <v>20</v>
      </c>
      <c r="M342" s="2">
        <v>842776102461</v>
      </c>
      <c r="N342">
        <v>1</v>
      </c>
      <c r="O342">
        <f>COUNTIFS($A$2:$A$1206,"="&amp;A342,$C$2:$C$1206,"="&amp;C342,$M$2:$M$1206,"="&amp;M342)</f>
        <v>59</v>
      </c>
      <c r="P342">
        <f>COUNTIFS($B$2:$B$1206,"="&amp;B342,$M$2:$M$1206,"="&amp;M342)</f>
        <v>1</v>
      </c>
      <c r="Q342">
        <f>SUMIFS($N$2:$N$1206,$B$2:$B$1206,"="&amp;B342,$M$2:$M$1206,"="&amp;M342)</f>
        <v>1</v>
      </c>
      <c r="R342">
        <f>VLOOKUP(A342&amp;C342&amp;M342,販売数計!$A$2:$E$174,5,FALSE)</f>
        <v>59</v>
      </c>
      <c r="S342">
        <f t="shared" si="5"/>
        <v>0</v>
      </c>
    </row>
    <row r="343" spans="1:19" x14ac:dyDescent="0.2">
      <c r="A343" s="1">
        <v>43296</v>
      </c>
      <c r="B343">
        <v>43876094</v>
      </c>
      <c r="C343">
        <v>94</v>
      </c>
      <c r="D343" t="s">
        <v>14</v>
      </c>
      <c r="E343">
        <v>21</v>
      </c>
      <c r="F343" t="s">
        <v>15</v>
      </c>
      <c r="G343">
        <v>181010</v>
      </c>
      <c r="H343" t="s">
        <v>16</v>
      </c>
      <c r="I343" t="s">
        <v>17</v>
      </c>
      <c r="J343" t="s">
        <v>18</v>
      </c>
      <c r="K343" t="s">
        <v>19</v>
      </c>
      <c r="L343" t="s">
        <v>20</v>
      </c>
      <c r="M343" s="2">
        <v>842776102461</v>
      </c>
      <c r="N343">
        <v>1</v>
      </c>
      <c r="O343">
        <f>COUNTIFS($A$2:$A$1206,"="&amp;A343,$C$2:$C$1206,"="&amp;C343,$M$2:$M$1206,"="&amp;M343)</f>
        <v>59</v>
      </c>
      <c r="P343">
        <f>COUNTIFS($B$2:$B$1206,"="&amp;B343,$M$2:$M$1206,"="&amp;M343)</f>
        <v>1</v>
      </c>
      <c r="Q343">
        <f>SUMIFS($N$2:$N$1206,$B$2:$B$1206,"="&amp;B343,$M$2:$M$1206,"="&amp;M343)</f>
        <v>1</v>
      </c>
      <c r="R343">
        <f>VLOOKUP(A343&amp;C343&amp;M343,販売数計!$A$2:$E$174,5,FALSE)</f>
        <v>59</v>
      </c>
      <c r="S343">
        <f t="shared" si="5"/>
        <v>0</v>
      </c>
    </row>
    <row r="344" spans="1:19" x14ac:dyDescent="0.2">
      <c r="A344" s="1">
        <v>43296</v>
      </c>
      <c r="B344">
        <v>43876748</v>
      </c>
      <c r="C344">
        <v>94</v>
      </c>
      <c r="D344" t="s">
        <v>14</v>
      </c>
      <c r="E344">
        <v>21</v>
      </c>
      <c r="F344" t="s">
        <v>15</v>
      </c>
      <c r="G344">
        <v>181010</v>
      </c>
      <c r="H344" t="s">
        <v>16</v>
      </c>
      <c r="I344" t="s">
        <v>17</v>
      </c>
      <c r="J344" t="s">
        <v>18</v>
      </c>
      <c r="K344" t="s">
        <v>19</v>
      </c>
      <c r="L344" t="s">
        <v>20</v>
      </c>
      <c r="M344" s="2">
        <v>842776102461</v>
      </c>
      <c r="N344">
        <v>1</v>
      </c>
      <c r="O344">
        <f>COUNTIFS($A$2:$A$1206,"="&amp;A344,$C$2:$C$1206,"="&amp;C344,$M$2:$M$1206,"="&amp;M344)</f>
        <v>59</v>
      </c>
      <c r="P344">
        <f>COUNTIFS($B$2:$B$1206,"="&amp;B344,$M$2:$M$1206,"="&amp;M344)</f>
        <v>2</v>
      </c>
      <c r="Q344">
        <f>SUMIFS($N$2:$N$1206,$B$2:$B$1206,"="&amp;B344,$M$2:$M$1206,"="&amp;M344)</f>
        <v>0</v>
      </c>
      <c r="R344">
        <f>VLOOKUP(A344&amp;C344&amp;M344,販売数計!$A$2:$E$174,5,FALSE)</f>
        <v>59</v>
      </c>
      <c r="S344">
        <f t="shared" si="5"/>
        <v>1</v>
      </c>
    </row>
    <row r="345" spans="1:19" x14ac:dyDescent="0.2">
      <c r="A345" s="1">
        <v>43296</v>
      </c>
      <c r="B345">
        <v>43877290</v>
      </c>
      <c r="C345">
        <v>94</v>
      </c>
      <c r="D345" t="s">
        <v>14</v>
      </c>
      <c r="E345">
        <v>21</v>
      </c>
      <c r="F345" t="s">
        <v>15</v>
      </c>
      <c r="G345">
        <v>181010</v>
      </c>
      <c r="H345" t="s">
        <v>16</v>
      </c>
      <c r="I345" t="s">
        <v>17</v>
      </c>
      <c r="J345" t="s">
        <v>18</v>
      </c>
      <c r="K345" t="s">
        <v>19</v>
      </c>
      <c r="L345" t="s">
        <v>20</v>
      </c>
      <c r="M345" s="2">
        <v>842776102461</v>
      </c>
      <c r="N345">
        <v>1</v>
      </c>
      <c r="O345">
        <f>COUNTIFS($A$2:$A$1206,"="&amp;A345,$C$2:$C$1206,"="&amp;C345,$M$2:$M$1206,"="&amp;M345)</f>
        <v>59</v>
      </c>
      <c r="P345">
        <f>COUNTIFS($B$2:$B$1206,"="&amp;B345,$M$2:$M$1206,"="&amp;M345)</f>
        <v>1</v>
      </c>
      <c r="Q345">
        <f>SUMIFS($N$2:$N$1206,$B$2:$B$1206,"="&amp;B345,$M$2:$M$1206,"="&amp;M345)</f>
        <v>1</v>
      </c>
      <c r="R345">
        <f>VLOOKUP(A345&amp;C345&amp;M345,販売数計!$A$2:$E$174,5,FALSE)</f>
        <v>59</v>
      </c>
      <c r="S345">
        <f t="shared" si="5"/>
        <v>0</v>
      </c>
    </row>
    <row r="346" spans="1:19" x14ac:dyDescent="0.2">
      <c r="A346" s="1">
        <v>43296</v>
      </c>
      <c r="B346">
        <v>43877412</v>
      </c>
      <c r="C346">
        <v>94</v>
      </c>
      <c r="D346" t="s">
        <v>14</v>
      </c>
      <c r="E346">
        <v>21</v>
      </c>
      <c r="F346" t="s">
        <v>15</v>
      </c>
      <c r="G346">
        <v>181010</v>
      </c>
      <c r="H346" t="s">
        <v>16</v>
      </c>
      <c r="I346" t="s">
        <v>17</v>
      </c>
      <c r="J346" t="s">
        <v>18</v>
      </c>
      <c r="K346" t="s">
        <v>19</v>
      </c>
      <c r="L346" t="s">
        <v>20</v>
      </c>
      <c r="M346" s="2">
        <v>842776102461</v>
      </c>
      <c r="N346">
        <v>1</v>
      </c>
      <c r="O346">
        <f>COUNTIFS($A$2:$A$1206,"="&amp;A346,$C$2:$C$1206,"="&amp;C346,$M$2:$M$1206,"="&amp;M346)</f>
        <v>59</v>
      </c>
      <c r="P346">
        <f>COUNTIFS($B$2:$B$1206,"="&amp;B346,$M$2:$M$1206,"="&amp;M346)</f>
        <v>1</v>
      </c>
      <c r="Q346">
        <f>SUMIFS($N$2:$N$1206,$B$2:$B$1206,"="&amp;B346,$M$2:$M$1206,"="&amp;M346)</f>
        <v>1</v>
      </c>
      <c r="R346">
        <f>VLOOKUP(A346&amp;C346&amp;M346,販売数計!$A$2:$E$174,5,FALSE)</f>
        <v>59</v>
      </c>
      <c r="S346">
        <f t="shared" si="5"/>
        <v>0</v>
      </c>
    </row>
    <row r="347" spans="1:19" x14ac:dyDescent="0.2">
      <c r="A347" s="1">
        <v>43296</v>
      </c>
      <c r="B347">
        <v>43877600</v>
      </c>
      <c r="C347">
        <v>94</v>
      </c>
      <c r="D347" t="s">
        <v>14</v>
      </c>
      <c r="E347">
        <v>21</v>
      </c>
      <c r="F347" t="s">
        <v>15</v>
      </c>
      <c r="G347">
        <v>181010</v>
      </c>
      <c r="H347" t="s">
        <v>16</v>
      </c>
      <c r="I347" t="s">
        <v>17</v>
      </c>
      <c r="J347" t="s">
        <v>18</v>
      </c>
      <c r="K347" t="s">
        <v>19</v>
      </c>
      <c r="L347" t="s">
        <v>20</v>
      </c>
      <c r="M347" s="2">
        <v>842776102461</v>
      </c>
      <c r="N347">
        <v>1</v>
      </c>
      <c r="O347">
        <f>COUNTIFS($A$2:$A$1206,"="&amp;A347,$C$2:$C$1206,"="&amp;C347,$M$2:$M$1206,"="&amp;M347)</f>
        <v>59</v>
      </c>
      <c r="P347">
        <f>COUNTIFS($B$2:$B$1206,"="&amp;B347,$M$2:$M$1206,"="&amp;M347)</f>
        <v>1</v>
      </c>
      <c r="Q347">
        <f>SUMIFS($N$2:$N$1206,$B$2:$B$1206,"="&amp;B347,$M$2:$M$1206,"="&amp;M347)</f>
        <v>1</v>
      </c>
      <c r="R347">
        <f>VLOOKUP(A347&amp;C347&amp;M347,販売数計!$A$2:$E$174,5,FALSE)</f>
        <v>59</v>
      </c>
      <c r="S347">
        <f t="shared" si="5"/>
        <v>0</v>
      </c>
    </row>
    <row r="348" spans="1:19" x14ac:dyDescent="0.2">
      <c r="A348" s="1">
        <v>43296</v>
      </c>
      <c r="B348">
        <v>43877733</v>
      </c>
      <c r="C348">
        <v>94</v>
      </c>
      <c r="D348" t="s">
        <v>14</v>
      </c>
      <c r="E348">
        <v>21</v>
      </c>
      <c r="F348" t="s">
        <v>15</v>
      </c>
      <c r="G348">
        <v>181010</v>
      </c>
      <c r="H348" t="s">
        <v>16</v>
      </c>
      <c r="I348" t="s">
        <v>17</v>
      </c>
      <c r="J348" t="s">
        <v>18</v>
      </c>
      <c r="K348" t="s">
        <v>19</v>
      </c>
      <c r="L348" t="s">
        <v>20</v>
      </c>
      <c r="M348" s="2">
        <v>842776102461</v>
      </c>
      <c r="N348">
        <v>1</v>
      </c>
      <c r="O348">
        <f>COUNTIFS($A$2:$A$1206,"="&amp;A348,$C$2:$C$1206,"="&amp;C348,$M$2:$M$1206,"="&amp;M348)</f>
        <v>59</v>
      </c>
      <c r="P348">
        <f>COUNTIFS($B$2:$B$1206,"="&amp;B348,$M$2:$M$1206,"="&amp;M348)</f>
        <v>1</v>
      </c>
      <c r="Q348">
        <f>SUMIFS($N$2:$N$1206,$B$2:$B$1206,"="&amp;B348,$M$2:$M$1206,"="&amp;M348)</f>
        <v>1</v>
      </c>
      <c r="R348">
        <f>VLOOKUP(A348&amp;C348&amp;M348,販売数計!$A$2:$E$174,5,FALSE)</f>
        <v>59</v>
      </c>
      <c r="S348">
        <f t="shared" si="5"/>
        <v>0</v>
      </c>
    </row>
    <row r="349" spans="1:19" x14ac:dyDescent="0.2">
      <c r="A349" s="1">
        <v>43296</v>
      </c>
      <c r="B349">
        <v>43877856</v>
      </c>
      <c r="C349">
        <v>94</v>
      </c>
      <c r="D349" t="s">
        <v>14</v>
      </c>
      <c r="E349">
        <v>21</v>
      </c>
      <c r="F349" t="s">
        <v>15</v>
      </c>
      <c r="G349">
        <v>181010</v>
      </c>
      <c r="H349" t="s">
        <v>16</v>
      </c>
      <c r="I349" t="s">
        <v>17</v>
      </c>
      <c r="J349" t="s">
        <v>18</v>
      </c>
      <c r="K349" t="s">
        <v>19</v>
      </c>
      <c r="L349" t="s">
        <v>20</v>
      </c>
      <c r="M349" s="2">
        <v>842776102461</v>
      </c>
      <c r="N349">
        <v>1</v>
      </c>
      <c r="O349">
        <f>COUNTIFS($A$2:$A$1206,"="&amp;A349,$C$2:$C$1206,"="&amp;C349,$M$2:$M$1206,"="&amp;M349)</f>
        <v>59</v>
      </c>
      <c r="P349">
        <f>COUNTIFS($B$2:$B$1206,"="&amp;B349,$M$2:$M$1206,"="&amp;M349)</f>
        <v>1</v>
      </c>
      <c r="Q349">
        <f>SUMIFS($N$2:$N$1206,$B$2:$B$1206,"="&amp;B349,$M$2:$M$1206,"="&amp;M349)</f>
        <v>1</v>
      </c>
      <c r="R349">
        <f>VLOOKUP(A349&amp;C349&amp;M349,販売数計!$A$2:$E$174,5,FALSE)</f>
        <v>59</v>
      </c>
      <c r="S349">
        <f t="shared" si="5"/>
        <v>0</v>
      </c>
    </row>
    <row r="350" spans="1:19" x14ac:dyDescent="0.2">
      <c r="A350" s="1">
        <v>43296</v>
      </c>
      <c r="B350">
        <v>43877902</v>
      </c>
      <c r="C350">
        <v>94</v>
      </c>
      <c r="D350" t="s">
        <v>14</v>
      </c>
      <c r="E350">
        <v>21</v>
      </c>
      <c r="F350" t="s">
        <v>15</v>
      </c>
      <c r="G350">
        <v>181010</v>
      </c>
      <c r="H350" t="s">
        <v>16</v>
      </c>
      <c r="I350" t="s">
        <v>17</v>
      </c>
      <c r="J350" t="s">
        <v>18</v>
      </c>
      <c r="K350" t="s">
        <v>19</v>
      </c>
      <c r="L350" t="s">
        <v>20</v>
      </c>
      <c r="M350" s="2">
        <v>842776102461</v>
      </c>
      <c r="N350">
        <v>1</v>
      </c>
      <c r="O350">
        <f>COUNTIFS($A$2:$A$1206,"="&amp;A350,$C$2:$C$1206,"="&amp;C350,$M$2:$M$1206,"="&amp;M350)</f>
        <v>59</v>
      </c>
      <c r="P350">
        <f>COUNTIFS($B$2:$B$1206,"="&amp;B350,$M$2:$M$1206,"="&amp;M350)</f>
        <v>1</v>
      </c>
      <c r="Q350">
        <f>SUMIFS($N$2:$N$1206,$B$2:$B$1206,"="&amp;B350,$M$2:$M$1206,"="&amp;M350)</f>
        <v>1</v>
      </c>
      <c r="R350">
        <f>VLOOKUP(A350&amp;C350&amp;M350,販売数計!$A$2:$E$174,5,FALSE)</f>
        <v>59</v>
      </c>
      <c r="S350">
        <f t="shared" si="5"/>
        <v>0</v>
      </c>
    </row>
    <row r="351" spans="1:19" x14ac:dyDescent="0.2">
      <c r="A351" s="1">
        <v>43296</v>
      </c>
      <c r="B351">
        <v>43860249</v>
      </c>
      <c r="C351">
        <v>842</v>
      </c>
      <c r="D351" t="s">
        <v>26</v>
      </c>
      <c r="E351">
        <v>21</v>
      </c>
      <c r="F351" t="s">
        <v>15</v>
      </c>
      <c r="G351">
        <v>181010</v>
      </c>
      <c r="H351" t="s">
        <v>16</v>
      </c>
      <c r="I351" t="s">
        <v>17</v>
      </c>
      <c r="J351" t="s">
        <v>18</v>
      </c>
      <c r="K351" t="s">
        <v>19</v>
      </c>
      <c r="L351" t="s">
        <v>20</v>
      </c>
      <c r="M351" s="2">
        <v>842776102461</v>
      </c>
      <c r="N351">
        <v>1</v>
      </c>
      <c r="O351">
        <f>COUNTIFS($A$2:$A$1206,"="&amp;A351,$C$2:$C$1206,"="&amp;C351,$M$2:$M$1206,"="&amp;M351)</f>
        <v>67</v>
      </c>
      <c r="P351">
        <f>COUNTIFS($B$2:$B$1206,"="&amp;B351,$M$2:$M$1206,"="&amp;M351)</f>
        <v>1</v>
      </c>
      <c r="Q351">
        <f>SUMIFS($N$2:$N$1206,$B$2:$B$1206,"="&amp;B351,$M$2:$M$1206,"="&amp;M351)</f>
        <v>1</v>
      </c>
      <c r="R351">
        <f>VLOOKUP(A351&amp;C351&amp;M351,販売数計!$A$2:$E$174,5,FALSE)</f>
        <v>67</v>
      </c>
      <c r="S351">
        <f t="shared" si="5"/>
        <v>0</v>
      </c>
    </row>
    <row r="352" spans="1:19" x14ac:dyDescent="0.2">
      <c r="A352" s="1">
        <v>43296</v>
      </c>
      <c r="B352">
        <v>43860472</v>
      </c>
      <c r="C352">
        <v>842</v>
      </c>
      <c r="D352" t="s">
        <v>26</v>
      </c>
      <c r="E352">
        <v>21</v>
      </c>
      <c r="F352" t="s">
        <v>15</v>
      </c>
      <c r="G352">
        <v>181010</v>
      </c>
      <c r="H352" t="s">
        <v>16</v>
      </c>
      <c r="I352" t="s">
        <v>17</v>
      </c>
      <c r="J352" t="s">
        <v>18</v>
      </c>
      <c r="K352" t="s">
        <v>19</v>
      </c>
      <c r="L352" t="s">
        <v>20</v>
      </c>
      <c r="M352" s="2">
        <v>842776102461</v>
      </c>
      <c r="N352">
        <v>1</v>
      </c>
      <c r="O352">
        <f>COUNTIFS($A$2:$A$1206,"="&amp;A352,$C$2:$C$1206,"="&amp;C352,$M$2:$M$1206,"="&amp;M352)</f>
        <v>67</v>
      </c>
      <c r="P352">
        <f>COUNTIFS($B$2:$B$1206,"="&amp;B352,$M$2:$M$1206,"="&amp;M352)</f>
        <v>1</v>
      </c>
      <c r="Q352">
        <f>SUMIFS($N$2:$N$1206,$B$2:$B$1206,"="&amp;B352,$M$2:$M$1206,"="&amp;M352)</f>
        <v>1</v>
      </c>
      <c r="R352">
        <f>VLOOKUP(A352&amp;C352&amp;M352,販売数計!$A$2:$E$174,5,FALSE)</f>
        <v>67</v>
      </c>
      <c r="S352">
        <f t="shared" si="5"/>
        <v>0</v>
      </c>
    </row>
    <row r="353" spans="1:19" x14ac:dyDescent="0.2">
      <c r="A353" s="1">
        <v>43296</v>
      </c>
      <c r="B353">
        <v>43861114</v>
      </c>
      <c r="C353">
        <v>842</v>
      </c>
      <c r="D353" t="s">
        <v>26</v>
      </c>
      <c r="E353">
        <v>21</v>
      </c>
      <c r="F353" t="s">
        <v>15</v>
      </c>
      <c r="G353">
        <v>181010</v>
      </c>
      <c r="H353" t="s">
        <v>16</v>
      </c>
      <c r="I353" t="s">
        <v>17</v>
      </c>
      <c r="J353" t="s">
        <v>18</v>
      </c>
      <c r="K353" t="s">
        <v>19</v>
      </c>
      <c r="L353" t="s">
        <v>20</v>
      </c>
      <c r="M353" s="2">
        <v>842776102461</v>
      </c>
      <c r="N353">
        <v>1</v>
      </c>
      <c r="O353">
        <f>COUNTIFS($A$2:$A$1206,"="&amp;A353,$C$2:$C$1206,"="&amp;C353,$M$2:$M$1206,"="&amp;M353)</f>
        <v>67</v>
      </c>
      <c r="P353">
        <f>COUNTIFS($B$2:$B$1206,"="&amp;B353,$M$2:$M$1206,"="&amp;M353)</f>
        <v>1</v>
      </c>
      <c r="Q353">
        <f>SUMIFS($N$2:$N$1206,$B$2:$B$1206,"="&amp;B353,$M$2:$M$1206,"="&amp;M353)</f>
        <v>1</v>
      </c>
      <c r="R353">
        <f>VLOOKUP(A353&amp;C353&amp;M353,販売数計!$A$2:$E$174,5,FALSE)</f>
        <v>67</v>
      </c>
      <c r="S353">
        <f t="shared" si="5"/>
        <v>0</v>
      </c>
    </row>
    <row r="354" spans="1:19" x14ac:dyDescent="0.2">
      <c r="A354" s="1">
        <v>43296</v>
      </c>
      <c r="B354">
        <v>43861333</v>
      </c>
      <c r="C354">
        <v>842</v>
      </c>
      <c r="D354" t="s">
        <v>26</v>
      </c>
      <c r="E354">
        <v>21</v>
      </c>
      <c r="F354" t="s">
        <v>15</v>
      </c>
      <c r="G354">
        <v>181010</v>
      </c>
      <c r="H354" t="s">
        <v>16</v>
      </c>
      <c r="I354" t="s">
        <v>17</v>
      </c>
      <c r="J354" t="s">
        <v>18</v>
      </c>
      <c r="K354" t="s">
        <v>19</v>
      </c>
      <c r="L354" t="s">
        <v>20</v>
      </c>
      <c r="M354" s="2">
        <v>842776102461</v>
      </c>
      <c r="N354">
        <v>1</v>
      </c>
      <c r="O354">
        <f>COUNTIFS($A$2:$A$1206,"="&amp;A354,$C$2:$C$1206,"="&amp;C354,$M$2:$M$1206,"="&amp;M354)</f>
        <v>67</v>
      </c>
      <c r="P354">
        <f>COUNTIFS($B$2:$B$1206,"="&amp;B354,$M$2:$M$1206,"="&amp;M354)</f>
        <v>1</v>
      </c>
      <c r="Q354">
        <f>SUMIFS($N$2:$N$1206,$B$2:$B$1206,"="&amp;B354,$M$2:$M$1206,"="&amp;M354)</f>
        <v>1</v>
      </c>
      <c r="R354">
        <f>VLOOKUP(A354&amp;C354&amp;M354,販売数計!$A$2:$E$174,5,FALSE)</f>
        <v>67</v>
      </c>
      <c r="S354">
        <f t="shared" si="5"/>
        <v>0</v>
      </c>
    </row>
    <row r="355" spans="1:19" x14ac:dyDescent="0.2">
      <c r="A355" s="1">
        <v>43296</v>
      </c>
      <c r="B355">
        <v>43862192</v>
      </c>
      <c r="C355">
        <v>842</v>
      </c>
      <c r="D355" t="s">
        <v>26</v>
      </c>
      <c r="E355">
        <v>21</v>
      </c>
      <c r="F355" t="s">
        <v>15</v>
      </c>
      <c r="G355">
        <v>181010</v>
      </c>
      <c r="H355" t="s">
        <v>16</v>
      </c>
      <c r="I355" t="s">
        <v>17</v>
      </c>
      <c r="J355" t="s">
        <v>18</v>
      </c>
      <c r="K355" t="s">
        <v>19</v>
      </c>
      <c r="L355" t="s">
        <v>20</v>
      </c>
      <c r="M355" s="2">
        <v>842776102461</v>
      </c>
      <c r="N355">
        <v>1</v>
      </c>
      <c r="O355">
        <f>COUNTIFS($A$2:$A$1206,"="&amp;A355,$C$2:$C$1206,"="&amp;C355,$M$2:$M$1206,"="&amp;M355)</f>
        <v>67</v>
      </c>
      <c r="P355">
        <f>COUNTIFS($B$2:$B$1206,"="&amp;B355,$M$2:$M$1206,"="&amp;M355)</f>
        <v>1</v>
      </c>
      <c r="Q355">
        <f>SUMIFS($N$2:$N$1206,$B$2:$B$1206,"="&amp;B355,$M$2:$M$1206,"="&amp;M355)</f>
        <v>1</v>
      </c>
      <c r="R355">
        <f>VLOOKUP(A355&amp;C355&amp;M355,販売数計!$A$2:$E$174,5,FALSE)</f>
        <v>67</v>
      </c>
      <c r="S355">
        <f t="shared" si="5"/>
        <v>0</v>
      </c>
    </row>
    <row r="356" spans="1:19" x14ac:dyDescent="0.2">
      <c r="A356" s="1">
        <v>43296</v>
      </c>
      <c r="B356">
        <v>43862210</v>
      </c>
      <c r="C356">
        <v>842</v>
      </c>
      <c r="D356" t="s">
        <v>26</v>
      </c>
      <c r="E356">
        <v>21</v>
      </c>
      <c r="F356" t="s">
        <v>15</v>
      </c>
      <c r="G356">
        <v>181010</v>
      </c>
      <c r="H356" t="s">
        <v>16</v>
      </c>
      <c r="I356" t="s">
        <v>17</v>
      </c>
      <c r="J356" t="s">
        <v>18</v>
      </c>
      <c r="K356" t="s">
        <v>19</v>
      </c>
      <c r="L356" t="s">
        <v>20</v>
      </c>
      <c r="M356" s="2">
        <v>842776102461</v>
      </c>
      <c r="N356">
        <v>1</v>
      </c>
      <c r="O356">
        <f>COUNTIFS($A$2:$A$1206,"="&amp;A356,$C$2:$C$1206,"="&amp;C356,$M$2:$M$1206,"="&amp;M356)</f>
        <v>67</v>
      </c>
      <c r="P356">
        <f>COUNTIFS($B$2:$B$1206,"="&amp;B356,$M$2:$M$1206,"="&amp;M356)</f>
        <v>1</v>
      </c>
      <c r="Q356">
        <f>SUMIFS($N$2:$N$1206,$B$2:$B$1206,"="&amp;B356,$M$2:$M$1206,"="&amp;M356)</f>
        <v>1</v>
      </c>
      <c r="R356">
        <f>VLOOKUP(A356&amp;C356&amp;M356,販売数計!$A$2:$E$174,5,FALSE)</f>
        <v>67</v>
      </c>
      <c r="S356">
        <f t="shared" si="5"/>
        <v>0</v>
      </c>
    </row>
    <row r="357" spans="1:19" x14ac:dyDescent="0.2">
      <c r="A357" s="1">
        <v>43296</v>
      </c>
      <c r="B357">
        <v>43862989</v>
      </c>
      <c r="C357">
        <v>842</v>
      </c>
      <c r="D357" t="s">
        <v>26</v>
      </c>
      <c r="E357">
        <v>21</v>
      </c>
      <c r="F357" t="s">
        <v>15</v>
      </c>
      <c r="G357">
        <v>181010</v>
      </c>
      <c r="H357" t="s">
        <v>16</v>
      </c>
      <c r="I357" t="s">
        <v>17</v>
      </c>
      <c r="J357" t="s">
        <v>18</v>
      </c>
      <c r="K357" t="s">
        <v>19</v>
      </c>
      <c r="L357" t="s">
        <v>20</v>
      </c>
      <c r="M357" s="2">
        <v>842776102461</v>
      </c>
      <c r="N357">
        <v>1</v>
      </c>
      <c r="O357">
        <f>COUNTIFS($A$2:$A$1206,"="&amp;A357,$C$2:$C$1206,"="&amp;C357,$M$2:$M$1206,"="&amp;M357)</f>
        <v>67</v>
      </c>
      <c r="P357">
        <f>COUNTIFS($B$2:$B$1206,"="&amp;B357,$M$2:$M$1206,"="&amp;M357)</f>
        <v>1</v>
      </c>
      <c r="Q357">
        <f>SUMIFS($N$2:$N$1206,$B$2:$B$1206,"="&amp;B357,$M$2:$M$1206,"="&amp;M357)</f>
        <v>1</v>
      </c>
      <c r="R357">
        <f>VLOOKUP(A357&amp;C357&amp;M357,販売数計!$A$2:$E$174,5,FALSE)</f>
        <v>67</v>
      </c>
      <c r="S357">
        <f t="shared" si="5"/>
        <v>0</v>
      </c>
    </row>
    <row r="358" spans="1:19" x14ac:dyDescent="0.2">
      <c r="A358" s="1">
        <v>43296</v>
      </c>
      <c r="B358">
        <v>43863011</v>
      </c>
      <c r="C358">
        <v>842</v>
      </c>
      <c r="D358" t="s">
        <v>26</v>
      </c>
      <c r="E358">
        <v>21</v>
      </c>
      <c r="F358" t="s">
        <v>15</v>
      </c>
      <c r="G358">
        <v>181010</v>
      </c>
      <c r="H358" t="s">
        <v>16</v>
      </c>
      <c r="I358" t="s">
        <v>17</v>
      </c>
      <c r="J358" t="s">
        <v>18</v>
      </c>
      <c r="K358" t="s">
        <v>19</v>
      </c>
      <c r="L358" t="s">
        <v>20</v>
      </c>
      <c r="M358" s="2">
        <v>842776102461</v>
      </c>
      <c r="N358">
        <v>1</v>
      </c>
      <c r="O358">
        <f>COUNTIFS($A$2:$A$1206,"="&amp;A358,$C$2:$C$1206,"="&amp;C358,$M$2:$M$1206,"="&amp;M358)</f>
        <v>67</v>
      </c>
      <c r="P358">
        <f>COUNTIFS($B$2:$B$1206,"="&amp;B358,$M$2:$M$1206,"="&amp;M358)</f>
        <v>1</v>
      </c>
      <c r="Q358">
        <f>SUMIFS($N$2:$N$1206,$B$2:$B$1206,"="&amp;B358,$M$2:$M$1206,"="&amp;M358)</f>
        <v>1</v>
      </c>
      <c r="R358">
        <f>VLOOKUP(A358&amp;C358&amp;M358,販売数計!$A$2:$E$174,5,FALSE)</f>
        <v>67</v>
      </c>
      <c r="S358">
        <f t="shared" si="5"/>
        <v>0</v>
      </c>
    </row>
    <row r="359" spans="1:19" x14ac:dyDescent="0.2">
      <c r="A359" s="1">
        <v>43296</v>
      </c>
      <c r="B359">
        <v>43863096</v>
      </c>
      <c r="C359">
        <v>842</v>
      </c>
      <c r="D359" t="s">
        <v>26</v>
      </c>
      <c r="E359">
        <v>21</v>
      </c>
      <c r="F359" t="s">
        <v>15</v>
      </c>
      <c r="G359">
        <v>181010</v>
      </c>
      <c r="H359" t="s">
        <v>16</v>
      </c>
      <c r="I359" t="s">
        <v>17</v>
      </c>
      <c r="J359" t="s">
        <v>18</v>
      </c>
      <c r="K359" t="s">
        <v>19</v>
      </c>
      <c r="L359" t="s">
        <v>20</v>
      </c>
      <c r="M359" s="2">
        <v>842776102461</v>
      </c>
      <c r="N359">
        <v>1</v>
      </c>
      <c r="O359">
        <f>COUNTIFS($A$2:$A$1206,"="&amp;A359,$C$2:$C$1206,"="&amp;C359,$M$2:$M$1206,"="&amp;M359)</f>
        <v>67</v>
      </c>
      <c r="P359">
        <f>COUNTIFS($B$2:$B$1206,"="&amp;B359,$M$2:$M$1206,"="&amp;M359)</f>
        <v>1</v>
      </c>
      <c r="Q359">
        <f>SUMIFS($N$2:$N$1206,$B$2:$B$1206,"="&amp;B359,$M$2:$M$1206,"="&amp;M359)</f>
        <v>1</v>
      </c>
      <c r="R359">
        <f>VLOOKUP(A359&amp;C359&amp;M359,販売数計!$A$2:$E$174,5,FALSE)</f>
        <v>67</v>
      </c>
      <c r="S359">
        <f t="shared" si="5"/>
        <v>0</v>
      </c>
    </row>
    <row r="360" spans="1:19" x14ac:dyDescent="0.2">
      <c r="A360" s="1">
        <v>43296</v>
      </c>
      <c r="B360">
        <v>43863452</v>
      </c>
      <c r="C360">
        <v>842</v>
      </c>
      <c r="D360" t="s">
        <v>26</v>
      </c>
      <c r="E360">
        <v>21</v>
      </c>
      <c r="F360" t="s">
        <v>15</v>
      </c>
      <c r="G360">
        <v>181010</v>
      </c>
      <c r="H360" t="s">
        <v>16</v>
      </c>
      <c r="I360" t="s">
        <v>17</v>
      </c>
      <c r="J360" t="s">
        <v>18</v>
      </c>
      <c r="K360" t="s">
        <v>19</v>
      </c>
      <c r="L360" t="s">
        <v>20</v>
      </c>
      <c r="M360" s="2">
        <v>842776102461</v>
      </c>
      <c r="N360">
        <v>1</v>
      </c>
      <c r="O360">
        <f>COUNTIFS($A$2:$A$1206,"="&amp;A360,$C$2:$C$1206,"="&amp;C360,$M$2:$M$1206,"="&amp;M360)</f>
        <v>67</v>
      </c>
      <c r="P360">
        <f>COUNTIFS($B$2:$B$1206,"="&amp;B360,$M$2:$M$1206,"="&amp;M360)</f>
        <v>1</v>
      </c>
      <c r="Q360">
        <f>SUMIFS($N$2:$N$1206,$B$2:$B$1206,"="&amp;B360,$M$2:$M$1206,"="&amp;M360)</f>
        <v>1</v>
      </c>
      <c r="R360">
        <f>VLOOKUP(A360&amp;C360&amp;M360,販売数計!$A$2:$E$174,5,FALSE)</f>
        <v>67</v>
      </c>
      <c r="S360">
        <f t="shared" si="5"/>
        <v>0</v>
      </c>
    </row>
    <row r="361" spans="1:19" x14ac:dyDescent="0.2">
      <c r="A361" s="1">
        <v>43296</v>
      </c>
      <c r="B361">
        <v>43863695</v>
      </c>
      <c r="C361">
        <v>842</v>
      </c>
      <c r="D361" t="s">
        <v>26</v>
      </c>
      <c r="E361">
        <v>21</v>
      </c>
      <c r="F361" t="s">
        <v>15</v>
      </c>
      <c r="G361">
        <v>181010</v>
      </c>
      <c r="H361" t="s">
        <v>16</v>
      </c>
      <c r="I361" t="s">
        <v>17</v>
      </c>
      <c r="J361" t="s">
        <v>18</v>
      </c>
      <c r="K361" t="s">
        <v>19</v>
      </c>
      <c r="L361" t="s">
        <v>20</v>
      </c>
      <c r="M361" s="2">
        <v>842776102461</v>
      </c>
      <c r="N361">
        <v>1</v>
      </c>
      <c r="O361">
        <f>COUNTIFS($A$2:$A$1206,"="&amp;A361,$C$2:$C$1206,"="&amp;C361,$M$2:$M$1206,"="&amp;M361)</f>
        <v>67</v>
      </c>
      <c r="P361">
        <f>COUNTIFS($B$2:$B$1206,"="&amp;B361,$M$2:$M$1206,"="&amp;M361)</f>
        <v>1</v>
      </c>
      <c r="Q361">
        <f>SUMIFS($N$2:$N$1206,$B$2:$B$1206,"="&amp;B361,$M$2:$M$1206,"="&amp;M361)</f>
        <v>1</v>
      </c>
      <c r="R361">
        <f>VLOOKUP(A361&amp;C361&amp;M361,販売数計!$A$2:$E$174,5,FALSE)</f>
        <v>67</v>
      </c>
      <c r="S361">
        <f t="shared" si="5"/>
        <v>0</v>
      </c>
    </row>
    <row r="362" spans="1:19" x14ac:dyDescent="0.2">
      <c r="A362" s="1">
        <v>43296</v>
      </c>
      <c r="B362">
        <v>43863982</v>
      </c>
      <c r="C362">
        <v>842</v>
      </c>
      <c r="D362" t="s">
        <v>26</v>
      </c>
      <c r="E362">
        <v>21</v>
      </c>
      <c r="F362" t="s">
        <v>15</v>
      </c>
      <c r="G362">
        <v>181010</v>
      </c>
      <c r="H362" t="s">
        <v>16</v>
      </c>
      <c r="I362" t="s">
        <v>17</v>
      </c>
      <c r="J362" t="s">
        <v>18</v>
      </c>
      <c r="K362" t="s">
        <v>19</v>
      </c>
      <c r="L362" t="s">
        <v>20</v>
      </c>
      <c r="M362" s="2">
        <v>842776102461</v>
      </c>
      <c r="N362">
        <v>1</v>
      </c>
      <c r="O362">
        <f>COUNTIFS($A$2:$A$1206,"="&amp;A362,$C$2:$C$1206,"="&amp;C362,$M$2:$M$1206,"="&amp;M362)</f>
        <v>67</v>
      </c>
      <c r="P362">
        <f>COUNTIFS($B$2:$B$1206,"="&amp;B362,$M$2:$M$1206,"="&amp;M362)</f>
        <v>1</v>
      </c>
      <c r="Q362">
        <f>SUMIFS($N$2:$N$1206,$B$2:$B$1206,"="&amp;B362,$M$2:$M$1206,"="&amp;M362)</f>
        <v>1</v>
      </c>
      <c r="R362">
        <f>VLOOKUP(A362&amp;C362&amp;M362,販売数計!$A$2:$E$174,5,FALSE)</f>
        <v>67</v>
      </c>
      <c r="S362">
        <f t="shared" si="5"/>
        <v>0</v>
      </c>
    </row>
    <row r="363" spans="1:19" x14ac:dyDescent="0.2">
      <c r="A363" s="1">
        <v>43296</v>
      </c>
      <c r="B363">
        <v>43864055</v>
      </c>
      <c r="C363">
        <v>842</v>
      </c>
      <c r="D363" t="s">
        <v>26</v>
      </c>
      <c r="E363">
        <v>21</v>
      </c>
      <c r="F363" t="s">
        <v>15</v>
      </c>
      <c r="G363">
        <v>181010</v>
      </c>
      <c r="H363" t="s">
        <v>16</v>
      </c>
      <c r="I363" t="s">
        <v>17</v>
      </c>
      <c r="J363" t="s">
        <v>18</v>
      </c>
      <c r="K363" t="s">
        <v>19</v>
      </c>
      <c r="L363" t="s">
        <v>20</v>
      </c>
      <c r="M363" s="2">
        <v>842776102461</v>
      </c>
      <c r="N363">
        <v>1</v>
      </c>
      <c r="O363">
        <f>COUNTIFS($A$2:$A$1206,"="&amp;A363,$C$2:$C$1206,"="&amp;C363,$M$2:$M$1206,"="&amp;M363)</f>
        <v>67</v>
      </c>
      <c r="P363">
        <f>COUNTIFS($B$2:$B$1206,"="&amp;B363,$M$2:$M$1206,"="&amp;M363)</f>
        <v>1</v>
      </c>
      <c r="Q363">
        <f>SUMIFS($N$2:$N$1206,$B$2:$B$1206,"="&amp;B363,$M$2:$M$1206,"="&amp;M363)</f>
        <v>1</v>
      </c>
      <c r="R363">
        <f>VLOOKUP(A363&amp;C363&amp;M363,販売数計!$A$2:$E$174,5,FALSE)</f>
        <v>67</v>
      </c>
      <c r="S363">
        <f t="shared" si="5"/>
        <v>0</v>
      </c>
    </row>
    <row r="364" spans="1:19" x14ac:dyDescent="0.2">
      <c r="A364" s="1">
        <v>43296</v>
      </c>
      <c r="B364">
        <v>43864056</v>
      </c>
      <c r="C364">
        <v>842</v>
      </c>
      <c r="D364" t="s">
        <v>26</v>
      </c>
      <c r="E364">
        <v>21</v>
      </c>
      <c r="F364" t="s">
        <v>15</v>
      </c>
      <c r="G364">
        <v>181010</v>
      </c>
      <c r="H364" t="s">
        <v>16</v>
      </c>
      <c r="I364" t="s">
        <v>17</v>
      </c>
      <c r="J364" t="s">
        <v>18</v>
      </c>
      <c r="K364" t="s">
        <v>19</v>
      </c>
      <c r="L364" t="s">
        <v>20</v>
      </c>
      <c r="M364" s="2">
        <v>842776102461</v>
      </c>
      <c r="N364">
        <v>1</v>
      </c>
      <c r="O364">
        <f>COUNTIFS($A$2:$A$1206,"="&amp;A364,$C$2:$C$1206,"="&amp;C364,$M$2:$M$1206,"="&amp;M364)</f>
        <v>67</v>
      </c>
      <c r="P364">
        <f>COUNTIFS($B$2:$B$1206,"="&amp;B364,$M$2:$M$1206,"="&amp;M364)</f>
        <v>1</v>
      </c>
      <c r="Q364">
        <f>SUMIFS($N$2:$N$1206,$B$2:$B$1206,"="&amp;B364,$M$2:$M$1206,"="&amp;M364)</f>
        <v>1</v>
      </c>
      <c r="R364">
        <f>VLOOKUP(A364&amp;C364&amp;M364,販売数計!$A$2:$E$174,5,FALSE)</f>
        <v>67</v>
      </c>
      <c r="S364">
        <f t="shared" si="5"/>
        <v>0</v>
      </c>
    </row>
    <row r="365" spans="1:19" x14ac:dyDescent="0.2">
      <c r="A365" s="1">
        <v>43296</v>
      </c>
      <c r="B365">
        <v>43864088</v>
      </c>
      <c r="C365">
        <v>842</v>
      </c>
      <c r="D365" t="s">
        <v>26</v>
      </c>
      <c r="E365">
        <v>21</v>
      </c>
      <c r="F365" t="s">
        <v>15</v>
      </c>
      <c r="G365">
        <v>181010</v>
      </c>
      <c r="H365" t="s">
        <v>16</v>
      </c>
      <c r="I365" t="s">
        <v>17</v>
      </c>
      <c r="J365" t="s">
        <v>18</v>
      </c>
      <c r="K365" t="s">
        <v>19</v>
      </c>
      <c r="L365" t="s">
        <v>20</v>
      </c>
      <c r="M365" s="2">
        <v>842776102461</v>
      </c>
      <c r="N365">
        <v>1</v>
      </c>
      <c r="O365">
        <f>COUNTIFS($A$2:$A$1206,"="&amp;A365,$C$2:$C$1206,"="&amp;C365,$M$2:$M$1206,"="&amp;M365)</f>
        <v>67</v>
      </c>
      <c r="P365">
        <f>COUNTIFS($B$2:$B$1206,"="&amp;B365,$M$2:$M$1206,"="&amp;M365)</f>
        <v>1</v>
      </c>
      <c r="Q365">
        <f>SUMIFS($N$2:$N$1206,$B$2:$B$1206,"="&amp;B365,$M$2:$M$1206,"="&amp;M365)</f>
        <v>1</v>
      </c>
      <c r="R365">
        <f>VLOOKUP(A365&amp;C365&amp;M365,販売数計!$A$2:$E$174,5,FALSE)</f>
        <v>67</v>
      </c>
      <c r="S365">
        <f t="shared" si="5"/>
        <v>0</v>
      </c>
    </row>
    <row r="366" spans="1:19" x14ac:dyDescent="0.2">
      <c r="A366" s="1">
        <v>43296</v>
      </c>
      <c r="B366">
        <v>43864151</v>
      </c>
      <c r="C366">
        <v>842</v>
      </c>
      <c r="D366" t="s">
        <v>26</v>
      </c>
      <c r="E366">
        <v>21</v>
      </c>
      <c r="F366" t="s">
        <v>15</v>
      </c>
      <c r="G366">
        <v>181010</v>
      </c>
      <c r="H366" t="s">
        <v>16</v>
      </c>
      <c r="I366" t="s">
        <v>17</v>
      </c>
      <c r="J366" t="s">
        <v>18</v>
      </c>
      <c r="K366" t="s">
        <v>19</v>
      </c>
      <c r="L366" t="s">
        <v>20</v>
      </c>
      <c r="M366" s="2">
        <v>842776102461</v>
      </c>
      <c r="N366">
        <v>1</v>
      </c>
      <c r="O366">
        <f>COUNTIFS($A$2:$A$1206,"="&amp;A366,$C$2:$C$1206,"="&amp;C366,$M$2:$M$1206,"="&amp;M366)</f>
        <v>67</v>
      </c>
      <c r="P366">
        <f>COUNTIFS($B$2:$B$1206,"="&amp;B366,$M$2:$M$1206,"="&amp;M366)</f>
        <v>1</v>
      </c>
      <c r="Q366">
        <f>SUMIFS($N$2:$N$1206,$B$2:$B$1206,"="&amp;B366,$M$2:$M$1206,"="&amp;M366)</f>
        <v>1</v>
      </c>
      <c r="R366">
        <f>VLOOKUP(A366&amp;C366&amp;M366,販売数計!$A$2:$E$174,5,FALSE)</f>
        <v>67</v>
      </c>
      <c r="S366">
        <f t="shared" si="5"/>
        <v>0</v>
      </c>
    </row>
    <row r="367" spans="1:19" x14ac:dyDescent="0.2">
      <c r="A367" s="1">
        <v>43296</v>
      </c>
      <c r="B367">
        <v>43864366</v>
      </c>
      <c r="C367">
        <v>842</v>
      </c>
      <c r="D367" t="s">
        <v>26</v>
      </c>
      <c r="E367">
        <v>21</v>
      </c>
      <c r="F367" t="s">
        <v>15</v>
      </c>
      <c r="G367">
        <v>181010</v>
      </c>
      <c r="H367" t="s">
        <v>16</v>
      </c>
      <c r="I367" t="s">
        <v>17</v>
      </c>
      <c r="J367" t="s">
        <v>18</v>
      </c>
      <c r="K367" t="s">
        <v>19</v>
      </c>
      <c r="L367" t="s">
        <v>20</v>
      </c>
      <c r="M367" s="2">
        <v>842776102461</v>
      </c>
      <c r="N367">
        <v>1</v>
      </c>
      <c r="O367">
        <f>COUNTIFS($A$2:$A$1206,"="&amp;A367,$C$2:$C$1206,"="&amp;C367,$M$2:$M$1206,"="&amp;M367)</f>
        <v>67</v>
      </c>
      <c r="P367">
        <f>COUNTIFS($B$2:$B$1206,"="&amp;B367,$M$2:$M$1206,"="&amp;M367)</f>
        <v>1</v>
      </c>
      <c r="Q367">
        <f>SUMIFS($N$2:$N$1206,$B$2:$B$1206,"="&amp;B367,$M$2:$M$1206,"="&amp;M367)</f>
        <v>1</v>
      </c>
      <c r="R367">
        <f>VLOOKUP(A367&amp;C367&amp;M367,販売数計!$A$2:$E$174,5,FALSE)</f>
        <v>67</v>
      </c>
      <c r="S367">
        <f t="shared" si="5"/>
        <v>0</v>
      </c>
    </row>
    <row r="368" spans="1:19" x14ac:dyDescent="0.2">
      <c r="A368" s="1">
        <v>43296</v>
      </c>
      <c r="B368">
        <v>43864530</v>
      </c>
      <c r="C368">
        <v>842</v>
      </c>
      <c r="D368" t="s">
        <v>26</v>
      </c>
      <c r="E368">
        <v>21</v>
      </c>
      <c r="F368" t="s">
        <v>15</v>
      </c>
      <c r="G368">
        <v>181010</v>
      </c>
      <c r="H368" t="s">
        <v>16</v>
      </c>
      <c r="I368" t="s">
        <v>17</v>
      </c>
      <c r="J368" t="s">
        <v>18</v>
      </c>
      <c r="K368" t="s">
        <v>19</v>
      </c>
      <c r="L368" t="s">
        <v>20</v>
      </c>
      <c r="M368" s="2">
        <v>842776102461</v>
      </c>
      <c r="N368">
        <v>1</v>
      </c>
      <c r="O368">
        <f>COUNTIFS($A$2:$A$1206,"="&amp;A368,$C$2:$C$1206,"="&amp;C368,$M$2:$M$1206,"="&amp;M368)</f>
        <v>67</v>
      </c>
      <c r="P368">
        <f>COUNTIFS($B$2:$B$1206,"="&amp;B368,$M$2:$M$1206,"="&amp;M368)</f>
        <v>1</v>
      </c>
      <c r="Q368">
        <f>SUMIFS($N$2:$N$1206,$B$2:$B$1206,"="&amp;B368,$M$2:$M$1206,"="&amp;M368)</f>
        <v>1</v>
      </c>
      <c r="R368">
        <f>VLOOKUP(A368&amp;C368&amp;M368,販売数計!$A$2:$E$174,5,FALSE)</f>
        <v>67</v>
      </c>
      <c r="S368">
        <f t="shared" si="5"/>
        <v>0</v>
      </c>
    </row>
    <row r="369" spans="1:19" x14ac:dyDescent="0.2">
      <c r="A369" s="1">
        <v>43296</v>
      </c>
      <c r="B369">
        <v>43864815</v>
      </c>
      <c r="C369">
        <v>842</v>
      </c>
      <c r="D369" t="s">
        <v>26</v>
      </c>
      <c r="E369">
        <v>21</v>
      </c>
      <c r="F369" t="s">
        <v>15</v>
      </c>
      <c r="G369">
        <v>181010</v>
      </c>
      <c r="H369" t="s">
        <v>16</v>
      </c>
      <c r="I369" t="s">
        <v>17</v>
      </c>
      <c r="J369" t="s">
        <v>18</v>
      </c>
      <c r="K369" t="s">
        <v>19</v>
      </c>
      <c r="L369" t="s">
        <v>20</v>
      </c>
      <c r="M369" s="2">
        <v>842776102461</v>
      </c>
      <c r="N369">
        <v>1</v>
      </c>
      <c r="O369">
        <f>COUNTIFS($A$2:$A$1206,"="&amp;A369,$C$2:$C$1206,"="&amp;C369,$M$2:$M$1206,"="&amp;M369)</f>
        <v>67</v>
      </c>
      <c r="P369">
        <f>COUNTIFS($B$2:$B$1206,"="&amp;B369,$M$2:$M$1206,"="&amp;M369)</f>
        <v>1</v>
      </c>
      <c r="Q369">
        <f>SUMIFS($N$2:$N$1206,$B$2:$B$1206,"="&amp;B369,$M$2:$M$1206,"="&amp;M369)</f>
        <v>1</v>
      </c>
      <c r="R369">
        <f>VLOOKUP(A369&amp;C369&amp;M369,販売数計!$A$2:$E$174,5,FALSE)</f>
        <v>67</v>
      </c>
      <c r="S369">
        <f t="shared" si="5"/>
        <v>0</v>
      </c>
    </row>
    <row r="370" spans="1:19" x14ac:dyDescent="0.2">
      <c r="A370" s="1">
        <v>43296</v>
      </c>
      <c r="B370">
        <v>43865663</v>
      </c>
      <c r="C370">
        <v>842</v>
      </c>
      <c r="D370" t="s">
        <v>26</v>
      </c>
      <c r="E370">
        <v>21</v>
      </c>
      <c r="F370" t="s">
        <v>15</v>
      </c>
      <c r="G370">
        <v>181010</v>
      </c>
      <c r="H370" t="s">
        <v>16</v>
      </c>
      <c r="I370" t="s">
        <v>17</v>
      </c>
      <c r="J370" t="s">
        <v>18</v>
      </c>
      <c r="K370" t="s">
        <v>19</v>
      </c>
      <c r="L370" t="s">
        <v>20</v>
      </c>
      <c r="M370" s="2">
        <v>842776102461</v>
      </c>
      <c r="N370">
        <v>1</v>
      </c>
      <c r="O370">
        <f>COUNTIFS($A$2:$A$1206,"="&amp;A370,$C$2:$C$1206,"="&amp;C370,$M$2:$M$1206,"="&amp;M370)</f>
        <v>67</v>
      </c>
      <c r="P370">
        <f>COUNTIFS($B$2:$B$1206,"="&amp;B370,$M$2:$M$1206,"="&amp;M370)</f>
        <v>1</v>
      </c>
      <c r="Q370">
        <f>SUMIFS($N$2:$N$1206,$B$2:$B$1206,"="&amp;B370,$M$2:$M$1206,"="&amp;M370)</f>
        <v>1</v>
      </c>
      <c r="R370">
        <f>VLOOKUP(A370&amp;C370&amp;M370,販売数計!$A$2:$E$174,5,FALSE)</f>
        <v>67</v>
      </c>
      <c r="S370">
        <f t="shared" si="5"/>
        <v>0</v>
      </c>
    </row>
    <row r="371" spans="1:19" x14ac:dyDescent="0.2">
      <c r="A371" s="1">
        <v>43296</v>
      </c>
      <c r="B371">
        <v>43865795</v>
      </c>
      <c r="C371">
        <v>842</v>
      </c>
      <c r="D371" t="s">
        <v>26</v>
      </c>
      <c r="E371">
        <v>21</v>
      </c>
      <c r="F371" t="s">
        <v>15</v>
      </c>
      <c r="G371">
        <v>181010</v>
      </c>
      <c r="H371" t="s">
        <v>16</v>
      </c>
      <c r="I371" t="s">
        <v>17</v>
      </c>
      <c r="J371" t="s">
        <v>18</v>
      </c>
      <c r="K371" t="s">
        <v>19</v>
      </c>
      <c r="L371" t="s">
        <v>20</v>
      </c>
      <c r="M371" s="2">
        <v>842776102461</v>
      </c>
      <c r="N371">
        <v>1</v>
      </c>
      <c r="O371">
        <f>COUNTIFS($A$2:$A$1206,"="&amp;A371,$C$2:$C$1206,"="&amp;C371,$M$2:$M$1206,"="&amp;M371)</f>
        <v>67</v>
      </c>
      <c r="P371">
        <f>COUNTIFS($B$2:$B$1206,"="&amp;B371,$M$2:$M$1206,"="&amp;M371)</f>
        <v>1</v>
      </c>
      <c r="Q371">
        <f>SUMIFS($N$2:$N$1206,$B$2:$B$1206,"="&amp;B371,$M$2:$M$1206,"="&amp;M371)</f>
        <v>1</v>
      </c>
      <c r="R371">
        <f>VLOOKUP(A371&amp;C371&amp;M371,販売数計!$A$2:$E$174,5,FALSE)</f>
        <v>67</v>
      </c>
      <c r="S371">
        <f t="shared" si="5"/>
        <v>0</v>
      </c>
    </row>
    <row r="372" spans="1:19" x14ac:dyDescent="0.2">
      <c r="A372" s="1">
        <v>43296</v>
      </c>
      <c r="B372">
        <v>43865865</v>
      </c>
      <c r="C372">
        <v>842</v>
      </c>
      <c r="D372" t="s">
        <v>26</v>
      </c>
      <c r="E372">
        <v>21</v>
      </c>
      <c r="F372" t="s">
        <v>15</v>
      </c>
      <c r="G372">
        <v>181010</v>
      </c>
      <c r="H372" t="s">
        <v>16</v>
      </c>
      <c r="I372" t="s">
        <v>17</v>
      </c>
      <c r="J372" t="s">
        <v>18</v>
      </c>
      <c r="K372" t="s">
        <v>19</v>
      </c>
      <c r="L372" t="s">
        <v>20</v>
      </c>
      <c r="M372" s="2">
        <v>842776102461</v>
      </c>
      <c r="N372">
        <v>1</v>
      </c>
      <c r="O372">
        <f>COUNTIFS($A$2:$A$1206,"="&amp;A372,$C$2:$C$1206,"="&amp;C372,$M$2:$M$1206,"="&amp;M372)</f>
        <v>67</v>
      </c>
      <c r="P372">
        <f>COUNTIFS($B$2:$B$1206,"="&amp;B372,$M$2:$M$1206,"="&amp;M372)</f>
        <v>1</v>
      </c>
      <c r="Q372">
        <f>SUMIFS($N$2:$N$1206,$B$2:$B$1206,"="&amp;B372,$M$2:$M$1206,"="&amp;M372)</f>
        <v>1</v>
      </c>
      <c r="R372">
        <f>VLOOKUP(A372&amp;C372&amp;M372,販売数計!$A$2:$E$174,5,FALSE)</f>
        <v>67</v>
      </c>
      <c r="S372">
        <f t="shared" si="5"/>
        <v>0</v>
      </c>
    </row>
    <row r="373" spans="1:19" x14ac:dyDescent="0.2">
      <c r="A373" s="1">
        <v>43296</v>
      </c>
      <c r="B373">
        <v>43866289</v>
      </c>
      <c r="C373">
        <v>842</v>
      </c>
      <c r="D373" t="s">
        <v>26</v>
      </c>
      <c r="E373">
        <v>21</v>
      </c>
      <c r="F373" t="s">
        <v>15</v>
      </c>
      <c r="G373">
        <v>181010</v>
      </c>
      <c r="H373" t="s">
        <v>16</v>
      </c>
      <c r="I373" t="s">
        <v>17</v>
      </c>
      <c r="J373" t="s">
        <v>18</v>
      </c>
      <c r="K373" t="s">
        <v>19</v>
      </c>
      <c r="L373" t="s">
        <v>20</v>
      </c>
      <c r="M373" s="2">
        <v>842776102461</v>
      </c>
      <c r="N373">
        <v>1</v>
      </c>
      <c r="O373">
        <f>COUNTIFS($A$2:$A$1206,"="&amp;A373,$C$2:$C$1206,"="&amp;C373,$M$2:$M$1206,"="&amp;M373)</f>
        <v>67</v>
      </c>
      <c r="P373">
        <f>COUNTIFS($B$2:$B$1206,"="&amp;B373,$M$2:$M$1206,"="&amp;M373)</f>
        <v>1</v>
      </c>
      <c r="Q373">
        <f>SUMIFS($N$2:$N$1206,$B$2:$B$1206,"="&amp;B373,$M$2:$M$1206,"="&amp;M373)</f>
        <v>1</v>
      </c>
      <c r="R373">
        <f>VLOOKUP(A373&amp;C373&amp;M373,販売数計!$A$2:$E$174,5,FALSE)</f>
        <v>67</v>
      </c>
      <c r="S373">
        <f t="shared" si="5"/>
        <v>0</v>
      </c>
    </row>
    <row r="374" spans="1:19" x14ac:dyDescent="0.2">
      <c r="A374" s="1">
        <v>43296</v>
      </c>
      <c r="B374">
        <v>43866300</v>
      </c>
      <c r="C374">
        <v>842</v>
      </c>
      <c r="D374" t="s">
        <v>26</v>
      </c>
      <c r="E374">
        <v>21</v>
      </c>
      <c r="F374" t="s">
        <v>15</v>
      </c>
      <c r="G374">
        <v>181010</v>
      </c>
      <c r="H374" t="s">
        <v>16</v>
      </c>
      <c r="I374" t="s">
        <v>17</v>
      </c>
      <c r="J374" t="s">
        <v>18</v>
      </c>
      <c r="K374" t="s">
        <v>19</v>
      </c>
      <c r="L374" t="s">
        <v>20</v>
      </c>
      <c r="M374" s="2">
        <v>842776102461</v>
      </c>
      <c r="N374">
        <v>1</v>
      </c>
      <c r="O374">
        <f>COUNTIFS($A$2:$A$1206,"="&amp;A374,$C$2:$C$1206,"="&amp;C374,$M$2:$M$1206,"="&amp;M374)</f>
        <v>67</v>
      </c>
      <c r="P374">
        <f>COUNTIFS($B$2:$B$1206,"="&amp;B374,$M$2:$M$1206,"="&amp;M374)</f>
        <v>1</v>
      </c>
      <c r="Q374">
        <f>SUMIFS($N$2:$N$1206,$B$2:$B$1206,"="&amp;B374,$M$2:$M$1206,"="&amp;M374)</f>
        <v>1</v>
      </c>
      <c r="R374">
        <f>VLOOKUP(A374&amp;C374&amp;M374,販売数計!$A$2:$E$174,5,FALSE)</f>
        <v>67</v>
      </c>
      <c r="S374">
        <f t="shared" si="5"/>
        <v>0</v>
      </c>
    </row>
    <row r="375" spans="1:19" x14ac:dyDescent="0.2">
      <c r="A375" s="1">
        <v>43296</v>
      </c>
      <c r="B375">
        <v>43866674</v>
      </c>
      <c r="C375">
        <v>842</v>
      </c>
      <c r="D375" t="s">
        <v>26</v>
      </c>
      <c r="E375">
        <v>21</v>
      </c>
      <c r="F375" t="s">
        <v>15</v>
      </c>
      <c r="G375">
        <v>181010</v>
      </c>
      <c r="H375" t="s">
        <v>16</v>
      </c>
      <c r="I375" t="s">
        <v>17</v>
      </c>
      <c r="J375" t="s">
        <v>18</v>
      </c>
      <c r="K375" t="s">
        <v>19</v>
      </c>
      <c r="L375" t="s">
        <v>20</v>
      </c>
      <c r="M375" s="2">
        <v>842776102461</v>
      </c>
      <c r="N375">
        <v>1</v>
      </c>
      <c r="O375">
        <f>COUNTIFS($A$2:$A$1206,"="&amp;A375,$C$2:$C$1206,"="&amp;C375,$M$2:$M$1206,"="&amp;M375)</f>
        <v>67</v>
      </c>
      <c r="P375">
        <f>COUNTIFS($B$2:$B$1206,"="&amp;B375,$M$2:$M$1206,"="&amp;M375)</f>
        <v>1</v>
      </c>
      <c r="Q375">
        <f>SUMIFS($N$2:$N$1206,$B$2:$B$1206,"="&amp;B375,$M$2:$M$1206,"="&amp;M375)</f>
        <v>1</v>
      </c>
      <c r="R375">
        <f>VLOOKUP(A375&amp;C375&amp;M375,販売数計!$A$2:$E$174,5,FALSE)</f>
        <v>67</v>
      </c>
      <c r="S375">
        <f t="shared" si="5"/>
        <v>0</v>
      </c>
    </row>
    <row r="376" spans="1:19" x14ac:dyDescent="0.2">
      <c r="A376" s="1">
        <v>43296</v>
      </c>
      <c r="B376">
        <v>43867144</v>
      </c>
      <c r="C376">
        <v>842</v>
      </c>
      <c r="D376" t="s">
        <v>26</v>
      </c>
      <c r="E376">
        <v>21</v>
      </c>
      <c r="F376" t="s">
        <v>15</v>
      </c>
      <c r="G376">
        <v>181010</v>
      </c>
      <c r="H376" t="s">
        <v>16</v>
      </c>
      <c r="I376" t="s">
        <v>17</v>
      </c>
      <c r="J376" t="s">
        <v>18</v>
      </c>
      <c r="K376" t="s">
        <v>19</v>
      </c>
      <c r="L376" t="s">
        <v>20</v>
      </c>
      <c r="M376" s="2">
        <v>842776102461</v>
      </c>
      <c r="N376">
        <v>1</v>
      </c>
      <c r="O376">
        <f>COUNTIFS($A$2:$A$1206,"="&amp;A376,$C$2:$C$1206,"="&amp;C376,$M$2:$M$1206,"="&amp;M376)</f>
        <v>67</v>
      </c>
      <c r="P376">
        <f>COUNTIFS($B$2:$B$1206,"="&amp;B376,$M$2:$M$1206,"="&amp;M376)</f>
        <v>1</v>
      </c>
      <c r="Q376">
        <f>SUMIFS($N$2:$N$1206,$B$2:$B$1206,"="&amp;B376,$M$2:$M$1206,"="&amp;M376)</f>
        <v>1</v>
      </c>
      <c r="R376">
        <f>VLOOKUP(A376&amp;C376&amp;M376,販売数計!$A$2:$E$174,5,FALSE)</f>
        <v>67</v>
      </c>
      <c r="S376">
        <f t="shared" si="5"/>
        <v>0</v>
      </c>
    </row>
    <row r="377" spans="1:19" x14ac:dyDescent="0.2">
      <c r="A377" s="1">
        <v>43296</v>
      </c>
      <c r="B377">
        <v>43867169</v>
      </c>
      <c r="C377">
        <v>842</v>
      </c>
      <c r="D377" t="s">
        <v>26</v>
      </c>
      <c r="E377">
        <v>21</v>
      </c>
      <c r="F377" t="s">
        <v>15</v>
      </c>
      <c r="G377">
        <v>181010</v>
      </c>
      <c r="H377" t="s">
        <v>16</v>
      </c>
      <c r="I377" t="s">
        <v>17</v>
      </c>
      <c r="J377" t="s">
        <v>18</v>
      </c>
      <c r="K377" t="s">
        <v>19</v>
      </c>
      <c r="L377" t="s">
        <v>20</v>
      </c>
      <c r="M377" s="2">
        <v>842776102461</v>
      </c>
      <c r="N377">
        <v>1</v>
      </c>
      <c r="O377">
        <f>COUNTIFS($A$2:$A$1206,"="&amp;A377,$C$2:$C$1206,"="&amp;C377,$M$2:$M$1206,"="&amp;M377)</f>
        <v>67</v>
      </c>
      <c r="P377">
        <f>COUNTIFS($B$2:$B$1206,"="&amp;B377,$M$2:$M$1206,"="&amp;M377)</f>
        <v>1</v>
      </c>
      <c r="Q377">
        <f>SUMIFS($N$2:$N$1206,$B$2:$B$1206,"="&amp;B377,$M$2:$M$1206,"="&amp;M377)</f>
        <v>1</v>
      </c>
      <c r="R377">
        <f>VLOOKUP(A377&amp;C377&amp;M377,販売数計!$A$2:$E$174,5,FALSE)</f>
        <v>67</v>
      </c>
      <c r="S377">
        <f t="shared" si="5"/>
        <v>0</v>
      </c>
    </row>
    <row r="378" spans="1:19" x14ac:dyDescent="0.2">
      <c r="A378" s="1">
        <v>43296</v>
      </c>
      <c r="B378">
        <v>43867216</v>
      </c>
      <c r="C378">
        <v>842</v>
      </c>
      <c r="D378" t="s">
        <v>26</v>
      </c>
      <c r="E378">
        <v>21</v>
      </c>
      <c r="F378" t="s">
        <v>15</v>
      </c>
      <c r="G378">
        <v>181010</v>
      </c>
      <c r="H378" t="s">
        <v>16</v>
      </c>
      <c r="I378" t="s">
        <v>17</v>
      </c>
      <c r="J378" t="s">
        <v>18</v>
      </c>
      <c r="K378" t="s">
        <v>19</v>
      </c>
      <c r="L378" t="s">
        <v>20</v>
      </c>
      <c r="M378" s="2">
        <v>842776102461</v>
      </c>
      <c r="N378">
        <v>1</v>
      </c>
      <c r="O378">
        <f>COUNTIFS($A$2:$A$1206,"="&amp;A378,$C$2:$C$1206,"="&amp;C378,$M$2:$M$1206,"="&amp;M378)</f>
        <v>67</v>
      </c>
      <c r="P378">
        <f>COUNTIFS($B$2:$B$1206,"="&amp;B378,$M$2:$M$1206,"="&amp;M378)</f>
        <v>1</v>
      </c>
      <c r="Q378">
        <f>SUMIFS($N$2:$N$1206,$B$2:$B$1206,"="&amp;B378,$M$2:$M$1206,"="&amp;M378)</f>
        <v>1</v>
      </c>
      <c r="R378">
        <f>VLOOKUP(A378&amp;C378&amp;M378,販売数計!$A$2:$E$174,5,FALSE)</f>
        <v>67</v>
      </c>
      <c r="S378">
        <f t="shared" si="5"/>
        <v>0</v>
      </c>
    </row>
    <row r="379" spans="1:19" x14ac:dyDescent="0.2">
      <c r="A379" s="1">
        <v>43296</v>
      </c>
      <c r="B379">
        <v>43867335</v>
      </c>
      <c r="C379">
        <v>842</v>
      </c>
      <c r="D379" t="s">
        <v>26</v>
      </c>
      <c r="E379">
        <v>21</v>
      </c>
      <c r="F379" t="s">
        <v>15</v>
      </c>
      <c r="G379">
        <v>181010</v>
      </c>
      <c r="H379" t="s">
        <v>16</v>
      </c>
      <c r="I379" t="s">
        <v>17</v>
      </c>
      <c r="J379" t="s">
        <v>18</v>
      </c>
      <c r="K379" t="s">
        <v>19</v>
      </c>
      <c r="L379" t="s">
        <v>20</v>
      </c>
      <c r="M379" s="2">
        <v>842776102461</v>
      </c>
      <c r="N379">
        <v>1</v>
      </c>
      <c r="O379">
        <f>COUNTIFS($A$2:$A$1206,"="&amp;A379,$C$2:$C$1206,"="&amp;C379,$M$2:$M$1206,"="&amp;M379)</f>
        <v>67</v>
      </c>
      <c r="P379">
        <f>COUNTIFS($B$2:$B$1206,"="&amp;B379,$M$2:$M$1206,"="&amp;M379)</f>
        <v>2</v>
      </c>
      <c r="Q379">
        <f>SUMIFS($N$2:$N$1206,$B$2:$B$1206,"="&amp;B379,$M$2:$M$1206,"="&amp;M379)</f>
        <v>0</v>
      </c>
      <c r="R379">
        <f>VLOOKUP(A379&amp;C379&amp;M379,販売数計!$A$2:$E$174,5,FALSE)</f>
        <v>67</v>
      </c>
      <c r="S379">
        <f t="shared" si="5"/>
        <v>1</v>
      </c>
    </row>
    <row r="380" spans="1:19" x14ac:dyDescent="0.2">
      <c r="A380" s="1">
        <v>43296</v>
      </c>
      <c r="B380">
        <v>43867390</v>
      </c>
      <c r="C380">
        <v>842</v>
      </c>
      <c r="D380" t="s">
        <v>26</v>
      </c>
      <c r="E380">
        <v>21</v>
      </c>
      <c r="F380" t="s">
        <v>15</v>
      </c>
      <c r="G380">
        <v>181010</v>
      </c>
      <c r="H380" t="s">
        <v>16</v>
      </c>
      <c r="I380" t="s">
        <v>17</v>
      </c>
      <c r="J380" t="s">
        <v>18</v>
      </c>
      <c r="K380" t="s">
        <v>19</v>
      </c>
      <c r="L380" t="s">
        <v>20</v>
      </c>
      <c r="M380" s="2">
        <v>842776102461</v>
      </c>
      <c r="N380">
        <v>1</v>
      </c>
      <c r="O380">
        <f>COUNTIFS($A$2:$A$1206,"="&amp;A380,$C$2:$C$1206,"="&amp;C380,$M$2:$M$1206,"="&amp;M380)</f>
        <v>67</v>
      </c>
      <c r="P380">
        <f>COUNTIFS($B$2:$B$1206,"="&amp;B380,$M$2:$M$1206,"="&amp;M380)</f>
        <v>1</v>
      </c>
      <c r="Q380">
        <f>SUMIFS($N$2:$N$1206,$B$2:$B$1206,"="&amp;B380,$M$2:$M$1206,"="&amp;M380)</f>
        <v>1</v>
      </c>
      <c r="R380">
        <f>VLOOKUP(A380&amp;C380&amp;M380,販売数計!$A$2:$E$174,5,FALSE)</f>
        <v>67</v>
      </c>
      <c r="S380">
        <f t="shared" si="5"/>
        <v>0</v>
      </c>
    </row>
    <row r="381" spans="1:19" x14ac:dyDescent="0.2">
      <c r="A381" s="1">
        <v>43296</v>
      </c>
      <c r="B381">
        <v>43867427</v>
      </c>
      <c r="C381">
        <v>842</v>
      </c>
      <c r="D381" t="s">
        <v>26</v>
      </c>
      <c r="E381">
        <v>21</v>
      </c>
      <c r="F381" t="s">
        <v>15</v>
      </c>
      <c r="G381">
        <v>181010</v>
      </c>
      <c r="H381" t="s">
        <v>16</v>
      </c>
      <c r="I381" t="s">
        <v>17</v>
      </c>
      <c r="J381" t="s">
        <v>18</v>
      </c>
      <c r="K381" t="s">
        <v>19</v>
      </c>
      <c r="L381" t="s">
        <v>20</v>
      </c>
      <c r="M381" s="2">
        <v>842776102461</v>
      </c>
      <c r="N381">
        <v>1</v>
      </c>
      <c r="O381">
        <f>COUNTIFS($A$2:$A$1206,"="&amp;A381,$C$2:$C$1206,"="&amp;C381,$M$2:$M$1206,"="&amp;M381)</f>
        <v>67</v>
      </c>
      <c r="P381">
        <f>COUNTIFS($B$2:$B$1206,"="&amp;B381,$M$2:$M$1206,"="&amp;M381)</f>
        <v>1</v>
      </c>
      <c r="Q381">
        <f>SUMIFS($N$2:$N$1206,$B$2:$B$1206,"="&amp;B381,$M$2:$M$1206,"="&amp;M381)</f>
        <v>1</v>
      </c>
      <c r="R381">
        <f>VLOOKUP(A381&amp;C381&amp;M381,販売数計!$A$2:$E$174,5,FALSE)</f>
        <v>67</v>
      </c>
      <c r="S381">
        <f t="shared" si="5"/>
        <v>0</v>
      </c>
    </row>
    <row r="382" spans="1:19" x14ac:dyDescent="0.2">
      <c r="A382" s="1">
        <v>43296</v>
      </c>
      <c r="B382">
        <v>43867589</v>
      </c>
      <c r="C382">
        <v>842</v>
      </c>
      <c r="D382" t="s">
        <v>26</v>
      </c>
      <c r="E382">
        <v>21</v>
      </c>
      <c r="F382" t="s">
        <v>15</v>
      </c>
      <c r="G382">
        <v>181010</v>
      </c>
      <c r="H382" t="s">
        <v>16</v>
      </c>
      <c r="I382" t="s">
        <v>17</v>
      </c>
      <c r="J382" t="s">
        <v>18</v>
      </c>
      <c r="K382" t="s">
        <v>19</v>
      </c>
      <c r="L382" t="s">
        <v>20</v>
      </c>
      <c r="M382" s="2">
        <v>842776102461</v>
      </c>
      <c r="N382">
        <v>1</v>
      </c>
      <c r="O382">
        <f>COUNTIFS($A$2:$A$1206,"="&amp;A382,$C$2:$C$1206,"="&amp;C382,$M$2:$M$1206,"="&amp;M382)</f>
        <v>67</v>
      </c>
      <c r="P382">
        <f>COUNTIFS($B$2:$B$1206,"="&amp;B382,$M$2:$M$1206,"="&amp;M382)</f>
        <v>1</v>
      </c>
      <c r="Q382">
        <f>SUMIFS($N$2:$N$1206,$B$2:$B$1206,"="&amp;B382,$M$2:$M$1206,"="&amp;M382)</f>
        <v>1</v>
      </c>
      <c r="R382">
        <f>VLOOKUP(A382&amp;C382&amp;M382,販売数計!$A$2:$E$174,5,FALSE)</f>
        <v>67</v>
      </c>
      <c r="S382">
        <f t="shared" si="5"/>
        <v>0</v>
      </c>
    </row>
    <row r="383" spans="1:19" x14ac:dyDescent="0.2">
      <c r="A383" s="1">
        <v>43296</v>
      </c>
      <c r="B383">
        <v>43867591</v>
      </c>
      <c r="C383">
        <v>842</v>
      </c>
      <c r="D383" t="s">
        <v>26</v>
      </c>
      <c r="E383">
        <v>21</v>
      </c>
      <c r="F383" t="s">
        <v>15</v>
      </c>
      <c r="G383">
        <v>181010</v>
      </c>
      <c r="H383" t="s">
        <v>16</v>
      </c>
      <c r="I383" t="s">
        <v>17</v>
      </c>
      <c r="J383" t="s">
        <v>18</v>
      </c>
      <c r="K383" t="s">
        <v>19</v>
      </c>
      <c r="L383" t="s">
        <v>20</v>
      </c>
      <c r="M383" s="2">
        <v>842776102461</v>
      </c>
      <c r="N383">
        <v>1</v>
      </c>
      <c r="O383">
        <f>COUNTIFS($A$2:$A$1206,"="&amp;A383,$C$2:$C$1206,"="&amp;C383,$M$2:$M$1206,"="&amp;M383)</f>
        <v>67</v>
      </c>
      <c r="P383">
        <f>COUNTIFS($B$2:$B$1206,"="&amp;B383,$M$2:$M$1206,"="&amp;M383)</f>
        <v>1</v>
      </c>
      <c r="Q383">
        <f>SUMIFS($N$2:$N$1206,$B$2:$B$1206,"="&amp;B383,$M$2:$M$1206,"="&amp;M383)</f>
        <v>1</v>
      </c>
      <c r="R383">
        <f>VLOOKUP(A383&amp;C383&amp;M383,販売数計!$A$2:$E$174,5,FALSE)</f>
        <v>67</v>
      </c>
      <c r="S383">
        <f t="shared" si="5"/>
        <v>0</v>
      </c>
    </row>
    <row r="384" spans="1:19" x14ac:dyDescent="0.2">
      <c r="A384" s="1">
        <v>43296</v>
      </c>
      <c r="B384">
        <v>43867856</v>
      </c>
      <c r="C384">
        <v>842</v>
      </c>
      <c r="D384" t="s">
        <v>26</v>
      </c>
      <c r="E384">
        <v>21</v>
      </c>
      <c r="F384" t="s">
        <v>15</v>
      </c>
      <c r="G384">
        <v>181010</v>
      </c>
      <c r="H384" t="s">
        <v>16</v>
      </c>
      <c r="I384" t="s">
        <v>17</v>
      </c>
      <c r="J384" t="s">
        <v>18</v>
      </c>
      <c r="K384" t="s">
        <v>19</v>
      </c>
      <c r="L384" t="s">
        <v>20</v>
      </c>
      <c r="M384" s="2">
        <v>842776102461</v>
      </c>
      <c r="N384">
        <v>1</v>
      </c>
      <c r="O384">
        <f>COUNTIFS($A$2:$A$1206,"="&amp;A384,$C$2:$C$1206,"="&amp;C384,$M$2:$M$1206,"="&amp;M384)</f>
        <v>67</v>
      </c>
      <c r="P384">
        <f>COUNTIFS($B$2:$B$1206,"="&amp;B384,$M$2:$M$1206,"="&amp;M384)</f>
        <v>1</v>
      </c>
      <c r="Q384">
        <f>SUMIFS($N$2:$N$1206,$B$2:$B$1206,"="&amp;B384,$M$2:$M$1206,"="&amp;M384)</f>
        <v>1</v>
      </c>
      <c r="R384">
        <f>VLOOKUP(A384&amp;C384&amp;M384,販売数計!$A$2:$E$174,5,FALSE)</f>
        <v>67</v>
      </c>
      <c r="S384">
        <f t="shared" si="5"/>
        <v>0</v>
      </c>
    </row>
    <row r="385" spans="1:19" x14ac:dyDescent="0.2">
      <c r="A385" s="1">
        <v>43296</v>
      </c>
      <c r="B385">
        <v>43867924</v>
      </c>
      <c r="C385">
        <v>842</v>
      </c>
      <c r="D385" t="s">
        <v>26</v>
      </c>
      <c r="E385">
        <v>21</v>
      </c>
      <c r="F385" t="s">
        <v>15</v>
      </c>
      <c r="G385">
        <v>181010</v>
      </c>
      <c r="H385" t="s">
        <v>16</v>
      </c>
      <c r="I385" t="s">
        <v>17</v>
      </c>
      <c r="J385" t="s">
        <v>18</v>
      </c>
      <c r="K385" t="s">
        <v>19</v>
      </c>
      <c r="L385" t="s">
        <v>20</v>
      </c>
      <c r="M385" s="2">
        <v>842776102461</v>
      </c>
      <c r="N385">
        <v>1</v>
      </c>
      <c r="O385">
        <f>COUNTIFS($A$2:$A$1206,"="&amp;A385,$C$2:$C$1206,"="&amp;C385,$M$2:$M$1206,"="&amp;M385)</f>
        <v>67</v>
      </c>
      <c r="P385">
        <f>COUNTIFS($B$2:$B$1206,"="&amp;B385,$M$2:$M$1206,"="&amp;M385)</f>
        <v>1</v>
      </c>
      <c r="Q385">
        <f>SUMIFS($N$2:$N$1206,$B$2:$B$1206,"="&amp;B385,$M$2:$M$1206,"="&amp;M385)</f>
        <v>1</v>
      </c>
      <c r="R385">
        <f>VLOOKUP(A385&amp;C385&amp;M385,販売数計!$A$2:$E$174,5,FALSE)</f>
        <v>67</v>
      </c>
      <c r="S385">
        <f t="shared" si="5"/>
        <v>0</v>
      </c>
    </row>
    <row r="386" spans="1:19" x14ac:dyDescent="0.2">
      <c r="A386" s="1">
        <v>43296</v>
      </c>
      <c r="B386">
        <v>43868011</v>
      </c>
      <c r="C386">
        <v>842</v>
      </c>
      <c r="D386" t="s">
        <v>26</v>
      </c>
      <c r="E386">
        <v>21</v>
      </c>
      <c r="F386" t="s">
        <v>15</v>
      </c>
      <c r="G386">
        <v>181010</v>
      </c>
      <c r="H386" t="s">
        <v>16</v>
      </c>
      <c r="I386" t="s">
        <v>17</v>
      </c>
      <c r="J386" t="s">
        <v>18</v>
      </c>
      <c r="K386" t="s">
        <v>19</v>
      </c>
      <c r="L386" t="s">
        <v>20</v>
      </c>
      <c r="M386" s="2">
        <v>842776102461</v>
      </c>
      <c r="N386">
        <v>1</v>
      </c>
      <c r="O386">
        <f>COUNTIFS($A$2:$A$1206,"="&amp;A386,$C$2:$C$1206,"="&amp;C386,$M$2:$M$1206,"="&amp;M386)</f>
        <v>67</v>
      </c>
      <c r="P386">
        <f>COUNTIFS($B$2:$B$1206,"="&amp;B386,$M$2:$M$1206,"="&amp;M386)</f>
        <v>1</v>
      </c>
      <c r="Q386">
        <f>SUMIFS($N$2:$N$1206,$B$2:$B$1206,"="&amp;B386,$M$2:$M$1206,"="&amp;M386)</f>
        <v>1</v>
      </c>
      <c r="R386">
        <f>VLOOKUP(A386&amp;C386&amp;M386,販売数計!$A$2:$E$174,5,FALSE)</f>
        <v>67</v>
      </c>
      <c r="S386">
        <f t="shared" si="5"/>
        <v>0</v>
      </c>
    </row>
    <row r="387" spans="1:19" x14ac:dyDescent="0.2">
      <c r="A387" s="1">
        <v>43296</v>
      </c>
      <c r="B387">
        <v>43868478</v>
      </c>
      <c r="C387">
        <v>842</v>
      </c>
      <c r="D387" t="s">
        <v>26</v>
      </c>
      <c r="E387">
        <v>21</v>
      </c>
      <c r="F387" t="s">
        <v>15</v>
      </c>
      <c r="G387">
        <v>181010</v>
      </c>
      <c r="H387" t="s">
        <v>16</v>
      </c>
      <c r="I387" t="s">
        <v>17</v>
      </c>
      <c r="J387" t="s">
        <v>18</v>
      </c>
      <c r="K387" t="s">
        <v>19</v>
      </c>
      <c r="L387" t="s">
        <v>20</v>
      </c>
      <c r="M387" s="2">
        <v>842776102461</v>
      </c>
      <c r="N387">
        <v>1</v>
      </c>
      <c r="O387">
        <f>COUNTIFS($A$2:$A$1206,"="&amp;A387,$C$2:$C$1206,"="&amp;C387,$M$2:$M$1206,"="&amp;M387)</f>
        <v>67</v>
      </c>
      <c r="P387">
        <f>COUNTIFS($B$2:$B$1206,"="&amp;B387,$M$2:$M$1206,"="&amp;M387)</f>
        <v>1</v>
      </c>
      <c r="Q387">
        <f>SUMIFS($N$2:$N$1206,$B$2:$B$1206,"="&amp;B387,$M$2:$M$1206,"="&amp;M387)</f>
        <v>1</v>
      </c>
      <c r="R387">
        <f>VLOOKUP(A387&amp;C387&amp;M387,販売数計!$A$2:$E$174,5,FALSE)</f>
        <v>67</v>
      </c>
      <c r="S387">
        <f t="shared" ref="S387:S450" si="6">IF(P387&gt;=2,1,IF(N387&lt;0,1,0))</f>
        <v>0</v>
      </c>
    </row>
    <row r="388" spans="1:19" x14ac:dyDescent="0.2">
      <c r="A388" s="1">
        <v>43296</v>
      </c>
      <c r="B388">
        <v>43868652</v>
      </c>
      <c r="C388">
        <v>842</v>
      </c>
      <c r="D388" t="s">
        <v>26</v>
      </c>
      <c r="E388">
        <v>21</v>
      </c>
      <c r="F388" t="s">
        <v>15</v>
      </c>
      <c r="G388">
        <v>181010</v>
      </c>
      <c r="H388" t="s">
        <v>16</v>
      </c>
      <c r="I388" t="s">
        <v>17</v>
      </c>
      <c r="J388" t="s">
        <v>18</v>
      </c>
      <c r="K388" t="s">
        <v>19</v>
      </c>
      <c r="L388" t="s">
        <v>20</v>
      </c>
      <c r="M388" s="2">
        <v>842776102461</v>
      </c>
      <c r="N388">
        <v>1</v>
      </c>
      <c r="O388">
        <f>COUNTIFS($A$2:$A$1206,"="&amp;A388,$C$2:$C$1206,"="&amp;C388,$M$2:$M$1206,"="&amp;M388)</f>
        <v>67</v>
      </c>
      <c r="P388">
        <f>COUNTIFS($B$2:$B$1206,"="&amp;B388,$M$2:$M$1206,"="&amp;M388)</f>
        <v>1</v>
      </c>
      <c r="Q388">
        <f>SUMIFS($N$2:$N$1206,$B$2:$B$1206,"="&amp;B388,$M$2:$M$1206,"="&amp;M388)</f>
        <v>1</v>
      </c>
      <c r="R388">
        <f>VLOOKUP(A388&amp;C388&amp;M388,販売数計!$A$2:$E$174,5,FALSE)</f>
        <v>67</v>
      </c>
      <c r="S388">
        <f t="shared" si="6"/>
        <v>0</v>
      </c>
    </row>
    <row r="389" spans="1:19" x14ac:dyDescent="0.2">
      <c r="A389" s="1">
        <v>43296</v>
      </c>
      <c r="B389">
        <v>43868700</v>
      </c>
      <c r="C389">
        <v>842</v>
      </c>
      <c r="D389" t="s">
        <v>26</v>
      </c>
      <c r="E389">
        <v>21</v>
      </c>
      <c r="F389" t="s">
        <v>15</v>
      </c>
      <c r="G389">
        <v>181010</v>
      </c>
      <c r="H389" t="s">
        <v>16</v>
      </c>
      <c r="I389" t="s">
        <v>17</v>
      </c>
      <c r="J389" t="s">
        <v>18</v>
      </c>
      <c r="K389" t="s">
        <v>19</v>
      </c>
      <c r="L389" t="s">
        <v>20</v>
      </c>
      <c r="M389" s="2">
        <v>842776102461</v>
      </c>
      <c r="N389">
        <v>1</v>
      </c>
      <c r="O389">
        <f>COUNTIFS($A$2:$A$1206,"="&amp;A389,$C$2:$C$1206,"="&amp;C389,$M$2:$M$1206,"="&amp;M389)</f>
        <v>67</v>
      </c>
      <c r="P389">
        <f>COUNTIFS($B$2:$B$1206,"="&amp;B389,$M$2:$M$1206,"="&amp;M389)</f>
        <v>1</v>
      </c>
      <c r="Q389">
        <f>SUMIFS($N$2:$N$1206,$B$2:$B$1206,"="&amp;B389,$M$2:$M$1206,"="&amp;M389)</f>
        <v>1</v>
      </c>
      <c r="R389">
        <f>VLOOKUP(A389&amp;C389&amp;M389,販売数計!$A$2:$E$174,5,FALSE)</f>
        <v>67</v>
      </c>
      <c r="S389">
        <f t="shared" si="6"/>
        <v>0</v>
      </c>
    </row>
    <row r="390" spans="1:19" x14ac:dyDescent="0.2">
      <c r="A390" s="1">
        <v>43296</v>
      </c>
      <c r="B390">
        <v>43869108</v>
      </c>
      <c r="C390">
        <v>842</v>
      </c>
      <c r="D390" t="s">
        <v>26</v>
      </c>
      <c r="E390">
        <v>21</v>
      </c>
      <c r="F390" t="s">
        <v>15</v>
      </c>
      <c r="G390">
        <v>181010</v>
      </c>
      <c r="H390" t="s">
        <v>16</v>
      </c>
      <c r="I390" t="s">
        <v>17</v>
      </c>
      <c r="J390" t="s">
        <v>18</v>
      </c>
      <c r="K390" t="s">
        <v>19</v>
      </c>
      <c r="L390" t="s">
        <v>20</v>
      </c>
      <c r="M390" s="2">
        <v>842776102461</v>
      </c>
      <c r="N390">
        <v>1</v>
      </c>
      <c r="O390">
        <f>COUNTIFS($A$2:$A$1206,"="&amp;A390,$C$2:$C$1206,"="&amp;C390,$M$2:$M$1206,"="&amp;M390)</f>
        <v>67</v>
      </c>
      <c r="P390">
        <f>COUNTIFS($B$2:$B$1206,"="&amp;B390,$M$2:$M$1206,"="&amp;M390)</f>
        <v>1</v>
      </c>
      <c r="Q390">
        <f>SUMIFS($N$2:$N$1206,$B$2:$B$1206,"="&amp;B390,$M$2:$M$1206,"="&amp;M390)</f>
        <v>1</v>
      </c>
      <c r="R390">
        <f>VLOOKUP(A390&amp;C390&amp;M390,販売数計!$A$2:$E$174,5,FALSE)</f>
        <v>67</v>
      </c>
      <c r="S390">
        <f t="shared" si="6"/>
        <v>0</v>
      </c>
    </row>
    <row r="391" spans="1:19" x14ac:dyDescent="0.2">
      <c r="A391" s="1">
        <v>43296</v>
      </c>
      <c r="B391">
        <v>43869514</v>
      </c>
      <c r="C391">
        <v>842</v>
      </c>
      <c r="D391" t="s">
        <v>26</v>
      </c>
      <c r="E391">
        <v>21</v>
      </c>
      <c r="F391" t="s">
        <v>15</v>
      </c>
      <c r="G391">
        <v>181010</v>
      </c>
      <c r="H391" t="s">
        <v>16</v>
      </c>
      <c r="I391" t="s">
        <v>17</v>
      </c>
      <c r="J391" t="s">
        <v>18</v>
      </c>
      <c r="K391" t="s">
        <v>19</v>
      </c>
      <c r="L391" t="s">
        <v>20</v>
      </c>
      <c r="M391" s="2">
        <v>842776102461</v>
      </c>
      <c r="N391">
        <v>1</v>
      </c>
      <c r="O391">
        <f>COUNTIFS($A$2:$A$1206,"="&amp;A391,$C$2:$C$1206,"="&amp;C391,$M$2:$M$1206,"="&amp;M391)</f>
        <v>67</v>
      </c>
      <c r="P391">
        <f>COUNTIFS($B$2:$B$1206,"="&amp;B391,$M$2:$M$1206,"="&amp;M391)</f>
        <v>1</v>
      </c>
      <c r="Q391">
        <f>SUMIFS($N$2:$N$1206,$B$2:$B$1206,"="&amp;B391,$M$2:$M$1206,"="&amp;M391)</f>
        <v>1</v>
      </c>
      <c r="R391">
        <f>VLOOKUP(A391&amp;C391&amp;M391,販売数計!$A$2:$E$174,5,FALSE)</f>
        <v>67</v>
      </c>
      <c r="S391">
        <f t="shared" si="6"/>
        <v>0</v>
      </c>
    </row>
    <row r="392" spans="1:19" x14ac:dyDescent="0.2">
      <c r="A392" s="1">
        <v>43296</v>
      </c>
      <c r="B392">
        <v>43869960</v>
      </c>
      <c r="C392">
        <v>842</v>
      </c>
      <c r="D392" t="s">
        <v>26</v>
      </c>
      <c r="E392">
        <v>21</v>
      </c>
      <c r="F392" t="s">
        <v>15</v>
      </c>
      <c r="G392">
        <v>181010</v>
      </c>
      <c r="H392" t="s">
        <v>16</v>
      </c>
      <c r="I392" t="s">
        <v>17</v>
      </c>
      <c r="J392" t="s">
        <v>18</v>
      </c>
      <c r="K392" t="s">
        <v>19</v>
      </c>
      <c r="L392" t="s">
        <v>20</v>
      </c>
      <c r="M392" s="2">
        <v>842776102461</v>
      </c>
      <c r="N392">
        <v>1</v>
      </c>
      <c r="O392">
        <f>COUNTIFS($A$2:$A$1206,"="&amp;A392,$C$2:$C$1206,"="&amp;C392,$M$2:$M$1206,"="&amp;M392)</f>
        <v>67</v>
      </c>
      <c r="P392">
        <f>COUNTIFS($B$2:$B$1206,"="&amp;B392,$M$2:$M$1206,"="&amp;M392)</f>
        <v>1</v>
      </c>
      <c r="Q392">
        <f>SUMIFS($N$2:$N$1206,$B$2:$B$1206,"="&amp;B392,$M$2:$M$1206,"="&amp;M392)</f>
        <v>1</v>
      </c>
      <c r="R392">
        <f>VLOOKUP(A392&amp;C392&amp;M392,販売数計!$A$2:$E$174,5,FALSE)</f>
        <v>67</v>
      </c>
      <c r="S392">
        <f t="shared" si="6"/>
        <v>0</v>
      </c>
    </row>
    <row r="393" spans="1:19" x14ac:dyDescent="0.2">
      <c r="A393" s="1">
        <v>43296</v>
      </c>
      <c r="B393">
        <v>43870031</v>
      </c>
      <c r="C393">
        <v>842</v>
      </c>
      <c r="D393" t="s">
        <v>26</v>
      </c>
      <c r="E393">
        <v>21</v>
      </c>
      <c r="F393" t="s">
        <v>15</v>
      </c>
      <c r="G393">
        <v>181010</v>
      </c>
      <c r="H393" t="s">
        <v>16</v>
      </c>
      <c r="I393" t="s">
        <v>17</v>
      </c>
      <c r="J393" t="s">
        <v>18</v>
      </c>
      <c r="K393" t="s">
        <v>19</v>
      </c>
      <c r="L393" t="s">
        <v>20</v>
      </c>
      <c r="M393" s="2">
        <v>842776102461</v>
      </c>
      <c r="N393">
        <v>1</v>
      </c>
      <c r="O393">
        <f>COUNTIFS($A$2:$A$1206,"="&amp;A393,$C$2:$C$1206,"="&amp;C393,$M$2:$M$1206,"="&amp;M393)</f>
        <v>67</v>
      </c>
      <c r="P393">
        <f>COUNTIFS($B$2:$B$1206,"="&amp;B393,$M$2:$M$1206,"="&amp;M393)</f>
        <v>1</v>
      </c>
      <c r="Q393">
        <f>SUMIFS($N$2:$N$1206,$B$2:$B$1206,"="&amp;B393,$M$2:$M$1206,"="&amp;M393)</f>
        <v>1</v>
      </c>
      <c r="R393">
        <f>VLOOKUP(A393&amp;C393&amp;M393,販売数計!$A$2:$E$174,5,FALSE)</f>
        <v>67</v>
      </c>
      <c r="S393">
        <f t="shared" si="6"/>
        <v>0</v>
      </c>
    </row>
    <row r="394" spans="1:19" x14ac:dyDescent="0.2">
      <c r="A394" s="1">
        <v>43296</v>
      </c>
      <c r="B394">
        <v>43870132</v>
      </c>
      <c r="C394">
        <v>842</v>
      </c>
      <c r="D394" t="s">
        <v>26</v>
      </c>
      <c r="E394">
        <v>21</v>
      </c>
      <c r="F394" t="s">
        <v>15</v>
      </c>
      <c r="G394">
        <v>181010</v>
      </c>
      <c r="H394" t="s">
        <v>16</v>
      </c>
      <c r="I394" t="s">
        <v>17</v>
      </c>
      <c r="J394" t="s">
        <v>18</v>
      </c>
      <c r="K394" t="s">
        <v>19</v>
      </c>
      <c r="L394" t="s">
        <v>20</v>
      </c>
      <c r="M394" s="2">
        <v>842776102461</v>
      </c>
      <c r="N394">
        <v>1</v>
      </c>
      <c r="O394">
        <f>COUNTIFS($A$2:$A$1206,"="&amp;A394,$C$2:$C$1206,"="&amp;C394,$M$2:$M$1206,"="&amp;M394)</f>
        <v>67</v>
      </c>
      <c r="P394">
        <f>COUNTIFS($B$2:$B$1206,"="&amp;B394,$M$2:$M$1206,"="&amp;M394)</f>
        <v>1</v>
      </c>
      <c r="Q394">
        <f>SUMIFS($N$2:$N$1206,$B$2:$B$1206,"="&amp;B394,$M$2:$M$1206,"="&amp;M394)</f>
        <v>1</v>
      </c>
      <c r="R394">
        <f>VLOOKUP(A394&amp;C394&amp;M394,販売数計!$A$2:$E$174,5,FALSE)</f>
        <v>67</v>
      </c>
      <c r="S394">
        <f t="shared" si="6"/>
        <v>0</v>
      </c>
    </row>
    <row r="395" spans="1:19" x14ac:dyDescent="0.2">
      <c r="A395" s="1">
        <v>43296</v>
      </c>
      <c r="B395">
        <v>43870250</v>
      </c>
      <c r="C395">
        <v>842</v>
      </c>
      <c r="D395" t="s">
        <v>26</v>
      </c>
      <c r="E395">
        <v>21</v>
      </c>
      <c r="F395" t="s">
        <v>15</v>
      </c>
      <c r="G395">
        <v>181010</v>
      </c>
      <c r="H395" t="s">
        <v>16</v>
      </c>
      <c r="I395" t="s">
        <v>17</v>
      </c>
      <c r="J395" t="s">
        <v>18</v>
      </c>
      <c r="K395" t="s">
        <v>19</v>
      </c>
      <c r="L395" t="s">
        <v>20</v>
      </c>
      <c r="M395" s="2">
        <v>842776102461</v>
      </c>
      <c r="N395">
        <v>1</v>
      </c>
      <c r="O395">
        <f>COUNTIFS($A$2:$A$1206,"="&amp;A395,$C$2:$C$1206,"="&amp;C395,$M$2:$M$1206,"="&amp;M395)</f>
        <v>67</v>
      </c>
      <c r="P395">
        <f>COUNTIFS($B$2:$B$1206,"="&amp;B395,$M$2:$M$1206,"="&amp;M395)</f>
        <v>1</v>
      </c>
      <c r="Q395">
        <f>SUMIFS($N$2:$N$1206,$B$2:$B$1206,"="&amp;B395,$M$2:$M$1206,"="&amp;M395)</f>
        <v>1</v>
      </c>
      <c r="R395">
        <f>VLOOKUP(A395&amp;C395&amp;M395,販売数計!$A$2:$E$174,5,FALSE)</f>
        <v>67</v>
      </c>
      <c r="S395">
        <f t="shared" si="6"/>
        <v>0</v>
      </c>
    </row>
    <row r="396" spans="1:19" x14ac:dyDescent="0.2">
      <c r="A396" s="1">
        <v>43296</v>
      </c>
      <c r="B396">
        <v>43870460</v>
      </c>
      <c r="C396">
        <v>842</v>
      </c>
      <c r="D396" t="s">
        <v>26</v>
      </c>
      <c r="E396">
        <v>21</v>
      </c>
      <c r="F396" t="s">
        <v>15</v>
      </c>
      <c r="G396">
        <v>181010</v>
      </c>
      <c r="H396" t="s">
        <v>16</v>
      </c>
      <c r="I396" t="s">
        <v>17</v>
      </c>
      <c r="J396" t="s">
        <v>18</v>
      </c>
      <c r="K396" t="s">
        <v>19</v>
      </c>
      <c r="L396" t="s">
        <v>20</v>
      </c>
      <c r="M396" s="2">
        <v>842776102461</v>
      </c>
      <c r="N396">
        <v>1</v>
      </c>
      <c r="O396">
        <f>COUNTIFS($A$2:$A$1206,"="&amp;A396,$C$2:$C$1206,"="&amp;C396,$M$2:$M$1206,"="&amp;M396)</f>
        <v>67</v>
      </c>
      <c r="P396">
        <f>COUNTIFS($B$2:$B$1206,"="&amp;B396,$M$2:$M$1206,"="&amp;M396)</f>
        <v>1</v>
      </c>
      <c r="Q396">
        <f>SUMIFS($N$2:$N$1206,$B$2:$B$1206,"="&amp;B396,$M$2:$M$1206,"="&amp;M396)</f>
        <v>1</v>
      </c>
      <c r="R396">
        <f>VLOOKUP(A396&amp;C396&amp;M396,販売数計!$A$2:$E$174,5,FALSE)</f>
        <v>67</v>
      </c>
      <c r="S396">
        <f t="shared" si="6"/>
        <v>0</v>
      </c>
    </row>
    <row r="397" spans="1:19" x14ac:dyDescent="0.2">
      <c r="A397" s="1">
        <v>43296</v>
      </c>
      <c r="B397">
        <v>43870729</v>
      </c>
      <c r="C397">
        <v>842</v>
      </c>
      <c r="D397" t="s">
        <v>26</v>
      </c>
      <c r="E397">
        <v>12</v>
      </c>
      <c r="F397" t="s">
        <v>27</v>
      </c>
      <c r="G397">
        <v>77120</v>
      </c>
      <c r="H397" t="s">
        <v>28</v>
      </c>
      <c r="I397" t="s">
        <v>29</v>
      </c>
      <c r="J397" t="s">
        <v>30</v>
      </c>
      <c r="L397" t="s">
        <v>31</v>
      </c>
      <c r="M397" s="2">
        <v>4549980046388</v>
      </c>
      <c r="N397">
        <v>1</v>
      </c>
      <c r="O397">
        <f>COUNTIFS($A$2:$A$1206,"="&amp;A397,$C$2:$C$1206,"="&amp;C397,$M$2:$M$1206,"="&amp;M397)</f>
        <v>1</v>
      </c>
      <c r="P397">
        <f>COUNTIFS($B$2:$B$1206,"="&amp;B397,$M$2:$M$1206,"="&amp;M397)</f>
        <v>1</v>
      </c>
      <c r="Q397">
        <f>SUMIFS($N$2:$N$1206,$B$2:$B$1206,"="&amp;B397,$M$2:$M$1206,"="&amp;M397)</f>
        <v>1</v>
      </c>
      <c r="R397">
        <f>VLOOKUP(A397&amp;C397&amp;M397,販売数計!$A$2:$E$174,5,FALSE)</f>
        <v>1</v>
      </c>
      <c r="S397">
        <f t="shared" si="6"/>
        <v>0</v>
      </c>
    </row>
    <row r="398" spans="1:19" x14ac:dyDescent="0.2">
      <c r="A398" s="1">
        <v>43296</v>
      </c>
      <c r="B398">
        <v>43871582</v>
      </c>
      <c r="C398">
        <v>842</v>
      </c>
      <c r="D398" t="s">
        <v>26</v>
      </c>
      <c r="E398">
        <v>21</v>
      </c>
      <c r="F398" t="s">
        <v>15</v>
      </c>
      <c r="G398">
        <v>181010</v>
      </c>
      <c r="H398" t="s">
        <v>16</v>
      </c>
      <c r="I398" t="s">
        <v>17</v>
      </c>
      <c r="J398" t="s">
        <v>18</v>
      </c>
      <c r="K398" t="s">
        <v>19</v>
      </c>
      <c r="L398" t="s">
        <v>20</v>
      </c>
      <c r="M398" s="2">
        <v>842776102461</v>
      </c>
      <c r="N398">
        <v>1</v>
      </c>
      <c r="O398">
        <f>COUNTIFS($A$2:$A$1206,"="&amp;A398,$C$2:$C$1206,"="&amp;C398,$M$2:$M$1206,"="&amp;M398)</f>
        <v>67</v>
      </c>
      <c r="P398">
        <f>COUNTIFS($B$2:$B$1206,"="&amp;B398,$M$2:$M$1206,"="&amp;M398)</f>
        <v>1</v>
      </c>
      <c r="Q398">
        <f>SUMIFS($N$2:$N$1206,$B$2:$B$1206,"="&amp;B398,$M$2:$M$1206,"="&amp;M398)</f>
        <v>1</v>
      </c>
      <c r="R398">
        <f>VLOOKUP(A398&amp;C398&amp;M398,販売数計!$A$2:$E$174,5,FALSE)</f>
        <v>67</v>
      </c>
      <c r="S398">
        <f t="shared" si="6"/>
        <v>0</v>
      </c>
    </row>
    <row r="399" spans="1:19" x14ac:dyDescent="0.2">
      <c r="A399" s="1">
        <v>43296</v>
      </c>
      <c r="B399">
        <v>43871676</v>
      </c>
      <c r="C399">
        <v>842</v>
      </c>
      <c r="D399" t="s">
        <v>26</v>
      </c>
      <c r="E399">
        <v>21</v>
      </c>
      <c r="F399" t="s">
        <v>15</v>
      </c>
      <c r="G399">
        <v>181010</v>
      </c>
      <c r="H399" t="s">
        <v>16</v>
      </c>
      <c r="I399" t="s">
        <v>17</v>
      </c>
      <c r="J399" t="s">
        <v>18</v>
      </c>
      <c r="K399" t="s">
        <v>19</v>
      </c>
      <c r="L399" t="s">
        <v>20</v>
      </c>
      <c r="M399" s="2">
        <v>842776102461</v>
      </c>
      <c r="N399">
        <v>1</v>
      </c>
      <c r="O399">
        <f>COUNTIFS($A$2:$A$1206,"="&amp;A399,$C$2:$C$1206,"="&amp;C399,$M$2:$M$1206,"="&amp;M399)</f>
        <v>67</v>
      </c>
      <c r="P399">
        <f>COUNTIFS($B$2:$B$1206,"="&amp;B399,$M$2:$M$1206,"="&amp;M399)</f>
        <v>1</v>
      </c>
      <c r="Q399">
        <f>SUMIFS($N$2:$N$1206,$B$2:$B$1206,"="&amp;B399,$M$2:$M$1206,"="&amp;M399)</f>
        <v>1</v>
      </c>
      <c r="R399">
        <f>VLOOKUP(A399&amp;C399&amp;M399,販売数計!$A$2:$E$174,5,FALSE)</f>
        <v>67</v>
      </c>
      <c r="S399">
        <f t="shared" si="6"/>
        <v>0</v>
      </c>
    </row>
    <row r="400" spans="1:19" x14ac:dyDescent="0.2">
      <c r="A400" s="1">
        <v>43296</v>
      </c>
      <c r="B400">
        <v>43871867</v>
      </c>
      <c r="C400">
        <v>842</v>
      </c>
      <c r="D400" t="s">
        <v>26</v>
      </c>
      <c r="E400">
        <v>21</v>
      </c>
      <c r="F400" t="s">
        <v>15</v>
      </c>
      <c r="G400">
        <v>181010</v>
      </c>
      <c r="H400" t="s">
        <v>16</v>
      </c>
      <c r="I400" t="s">
        <v>17</v>
      </c>
      <c r="J400" t="s">
        <v>18</v>
      </c>
      <c r="K400" t="s">
        <v>19</v>
      </c>
      <c r="L400" t="s">
        <v>20</v>
      </c>
      <c r="M400" s="2">
        <v>842776102461</v>
      </c>
      <c r="N400">
        <v>1</v>
      </c>
      <c r="O400">
        <f>COUNTIFS($A$2:$A$1206,"="&amp;A400,$C$2:$C$1206,"="&amp;C400,$M$2:$M$1206,"="&amp;M400)</f>
        <v>67</v>
      </c>
      <c r="P400">
        <f>COUNTIFS($B$2:$B$1206,"="&amp;B400,$M$2:$M$1206,"="&amp;M400)</f>
        <v>1</v>
      </c>
      <c r="Q400">
        <f>SUMIFS($N$2:$N$1206,$B$2:$B$1206,"="&amp;B400,$M$2:$M$1206,"="&amp;M400)</f>
        <v>1</v>
      </c>
      <c r="R400">
        <f>VLOOKUP(A400&amp;C400&amp;M400,販売数計!$A$2:$E$174,5,FALSE)</f>
        <v>67</v>
      </c>
      <c r="S400">
        <f t="shared" si="6"/>
        <v>0</v>
      </c>
    </row>
    <row r="401" spans="1:19" x14ac:dyDescent="0.2">
      <c r="A401" s="1">
        <v>43296</v>
      </c>
      <c r="B401">
        <v>43871891</v>
      </c>
      <c r="C401">
        <v>842</v>
      </c>
      <c r="D401" t="s">
        <v>26</v>
      </c>
      <c r="E401">
        <v>21</v>
      </c>
      <c r="F401" t="s">
        <v>15</v>
      </c>
      <c r="G401">
        <v>181010</v>
      </c>
      <c r="H401" t="s">
        <v>16</v>
      </c>
      <c r="I401" t="s">
        <v>17</v>
      </c>
      <c r="J401" t="s">
        <v>18</v>
      </c>
      <c r="K401" t="s">
        <v>19</v>
      </c>
      <c r="L401" t="s">
        <v>20</v>
      </c>
      <c r="M401" s="2">
        <v>842776102461</v>
      </c>
      <c r="N401">
        <v>1</v>
      </c>
      <c r="O401">
        <f>COUNTIFS($A$2:$A$1206,"="&amp;A401,$C$2:$C$1206,"="&amp;C401,$M$2:$M$1206,"="&amp;M401)</f>
        <v>67</v>
      </c>
      <c r="P401">
        <f>COUNTIFS($B$2:$B$1206,"="&amp;B401,$M$2:$M$1206,"="&amp;M401)</f>
        <v>2</v>
      </c>
      <c r="Q401">
        <f>SUMIFS($N$2:$N$1206,$B$2:$B$1206,"="&amp;B401,$M$2:$M$1206,"="&amp;M401)</f>
        <v>0</v>
      </c>
      <c r="R401">
        <f>VLOOKUP(A401&amp;C401&amp;M401,販売数計!$A$2:$E$174,5,FALSE)</f>
        <v>67</v>
      </c>
      <c r="S401">
        <f t="shared" si="6"/>
        <v>1</v>
      </c>
    </row>
    <row r="402" spans="1:19" x14ac:dyDescent="0.2">
      <c r="A402" s="1">
        <v>43296</v>
      </c>
      <c r="B402">
        <v>43872438</v>
      </c>
      <c r="C402">
        <v>842</v>
      </c>
      <c r="D402" t="s">
        <v>26</v>
      </c>
      <c r="E402">
        <v>21</v>
      </c>
      <c r="F402" t="s">
        <v>15</v>
      </c>
      <c r="G402">
        <v>181010</v>
      </c>
      <c r="H402" t="s">
        <v>16</v>
      </c>
      <c r="I402" t="s">
        <v>17</v>
      </c>
      <c r="J402" t="s">
        <v>18</v>
      </c>
      <c r="K402" t="s">
        <v>19</v>
      </c>
      <c r="L402" t="s">
        <v>20</v>
      </c>
      <c r="M402" s="2">
        <v>842776102461</v>
      </c>
      <c r="N402">
        <v>1</v>
      </c>
      <c r="O402">
        <f>COUNTIFS($A$2:$A$1206,"="&amp;A402,$C$2:$C$1206,"="&amp;C402,$M$2:$M$1206,"="&amp;M402)</f>
        <v>67</v>
      </c>
      <c r="P402">
        <f>COUNTIFS($B$2:$B$1206,"="&amp;B402,$M$2:$M$1206,"="&amp;M402)</f>
        <v>1</v>
      </c>
      <c r="Q402">
        <f>SUMIFS($N$2:$N$1206,$B$2:$B$1206,"="&amp;B402,$M$2:$M$1206,"="&amp;M402)</f>
        <v>1</v>
      </c>
      <c r="R402">
        <f>VLOOKUP(A402&amp;C402&amp;M402,販売数計!$A$2:$E$174,5,FALSE)</f>
        <v>67</v>
      </c>
      <c r="S402">
        <f t="shared" si="6"/>
        <v>0</v>
      </c>
    </row>
    <row r="403" spans="1:19" x14ac:dyDescent="0.2">
      <c r="A403" s="1">
        <v>43296</v>
      </c>
      <c r="B403">
        <v>43872618</v>
      </c>
      <c r="C403">
        <v>842</v>
      </c>
      <c r="D403" t="s">
        <v>26</v>
      </c>
      <c r="E403">
        <v>21</v>
      </c>
      <c r="F403" t="s">
        <v>15</v>
      </c>
      <c r="G403">
        <v>181010</v>
      </c>
      <c r="H403" t="s">
        <v>16</v>
      </c>
      <c r="I403" t="s">
        <v>17</v>
      </c>
      <c r="J403" t="s">
        <v>18</v>
      </c>
      <c r="K403" t="s">
        <v>19</v>
      </c>
      <c r="L403" t="s">
        <v>20</v>
      </c>
      <c r="M403" s="2">
        <v>842776102461</v>
      </c>
      <c r="N403">
        <v>1</v>
      </c>
      <c r="O403">
        <f>COUNTIFS($A$2:$A$1206,"="&amp;A403,$C$2:$C$1206,"="&amp;C403,$M$2:$M$1206,"="&amp;M403)</f>
        <v>67</v>
      </c>
      <c r="P403">
        <f>COUNTIFS($B$2:$B$1206,"="&amp;B403,$M$2:$M$1206,"="&amp;M403)</f>
        <v>1</v>
      </c>
      <c r="Q403">
        <f>SUMIFS($N$2:$N$1206,$B$2:$B$1206,"="&amp;B403,$M$2:$M$1206,"="&amp;M403)</f>
        <v>1</v>
      </c>
      <c r="R403">
        <f>VLOOKUP(A403&amp;C403&amp;M403,販売数計!$A$2:$E$174,5,FALSE)</f>
        <v>67</v>
      </c>
      <c r="S403">
        <f t="shared" si="6"/>
        <v>0</v>
      </c>
    </row>
    <row r="404" spans="1:19" x14ac:dyDescent="0.2">
      <c r="A404" s="1">
        <v>43296</v>
      </c>
      <c r="B404">
        <v>43873007</v>
      </c>
      <c r="C404">
        <v>842</v>
      </c>
      <c r="D404" t="s">
        <v>26</v>
      </c>
      <c r="E404">
        <v>21</v>
      </c>
      <c r="F404" t="s">
        <v>15</v>
      </c>
      <c r="G404">
        <v>181010</v>
      </c>
      <c r="H404" t="s">
        <v>16</v>
      </c>
      <c r="I404" t="s">
        <v>17</v>
      </c>
      <c r="J404" t="s">
        <v>18</v>
      </c>
      <c r="K404" t="s">
        <v>19</v>
      </c>
      <c r="L404" t="s">
        <v>20</v>
      </c>
      <c r="M404" s="2">
        <v>842776102461</v>
      </c>
      <c r="N404">
        <v>1</v>
      </c>
      <c r="O404">
        <f>COUNTIFS($A$2:$A$1206,"="&amp;A404,$C$2:$C$1206,"="&amp;C404,$M$2:$M$1206,"="&amp;M404)</f>
        <v>67</v>
      </c>
      <c r="P404">
        <f>COUNTIFS($B$2:$B$1206,"="&amp;B404,$M$2:$M$1206,"="&amp;M404)</f>
        <v>1</v>
      </c>
      <c r="Q404">
        <f>SUMIFS($N$2:$N$1206,$B$2:$B$1206,"="&amp;B404,$M$2:$M$1206,"="&amp;M404)</f>
        <v>1</v>
      </c>
      <c r="R404">
        <f>VLOOKUP(A404&amp;C404&amp;M404,販売数計!$A$2:$E$174,5,FALSE)</f>
        <v>67</v>
      </c>
      <c r="S404">
        <f t="shared" si="6"/>
        <v>0</v>
      </c>
    </row>
    <row r="405" spans="1:19" x14ac:dyDescent="0.2">
      <c r="A405" s="1">
        <v>43296</v>
      </c>
      <c r="B405">
        <v>43873572</v>
      </c>
      <c r="C405">
        <v>842</v>
      </c>
      <c r="D405" t="s">
        <v>26</v>
      </c>
      <c r="E405">
        <v>21</v>
      </c>
      <c r="F405" t="s">
        <v>15</v>
      </c>
      <c r="G405">
        <v>181010</v>
      </c>
      <c r="H405" t="s">
        <v>16</v>
      </c>
      <c r="I405" t="s">
        <v>17</v>
      </c>
      <c r="J405" t="s">
        <v>18</v>
      </c>
      <c r="K405" t="s">
        <v>19</v>
      </c>
      <c r="L405" t="s">
        <v>20</v>
      </c>
      <c r="M405" s="2">
        <v>842776102461</v>
      </c>
      <c r="N405">
        <v>1</v>
      </c>
      <c r="O405">
        <f>COUNTIFS($A$2:$A$1206,"="&amp;A405,$C$2:$C$1206,"="&amp;C405,$M$2:$M$1206,"="&amp;M405)</f>
        <v>67</v>
      </c>
      <c r="P405">
        <f>COUNTIFS($B$2:$B$1206,"="&amp;B405,$M$2:$M$1206,"="&amp;M405)</f>
        <v>1</v>
      </c>
      <c r="Q405">
        <f>SUMIFS($N$2:$N$1206,$B$2:$B$1206,"="&amp;B405,$M$2:$M$1206,"="&amp;M405)</f>
        <v>1</v>
      </c>
      <c r="R405">
        <f>VLOOKUP(A405&amp;C405&amp;M405,販売数計!$A$2:$E$174,5,FALSE)</f>
        <v>67</v>
      </c>
      <c r="S405">
        <f t="shared" si="6"/>
        <v>0</v>
      </c>
    </row>
    <row r="406" spans="1:19" x14ac:dyDescent="0.2">
      <c r="A406" s="1">
        <v>43296</v>
      </c>
      <c r="B406">
        <v>43873611</v>
      </c>
      <c r="C406">
        <v>842</v>
      </c>
      <c r="D406" t="s">
        <v>26</v>
      </c>
      <c r="E406">
        <v>21</v>
      </c>
      <c r="F406" t="s">
        <v>15</v>
      </c>
      <c r="G406">
        <v>181010</v>
      </c>
      <c r="H406" t="s">
        <v>16</v>
      </c>
      <c r="I406" t="s">
        <v>17</v>
      </c>
      <c r="J406" t="s">
        <v>18</v>
      </c>
      <c r="K406" t="s">
        <v>19</v>
      </c>
      <c r="L406" t="s">
        <v>20</v>
      </c>
      <c r="M406" s="2">
        <v>842776102461</v>
      </c>
      <c r="N406">
        <v>1</v>
      </c>
      <c r="O406">
        <f>COUNTIFS($A$2:$A$1206,"="&amp;A406,$C$2:$C$1206,"="&amp;C406,$M$2:$M$1206,"="&amp;M406)</f>
        <v>67</v>
      </c>
      <c r="P406">
        <f>COUNTIFS($B$2:$B$1206,"="&amp;B406,$M$2:$M$1206,"="&amp;M406)</f>
        <v>1</v>
      </c>
      <c r="Q406">
        <f>SUMIFS($N$2:$N$1206,$B$2:$B$1206,"="&amp;B406,$M$2:$M$1206,"="&amp;M406)</f>
        <v>1</v>
      </c>
      <c r="R406">
        <f>VLOOKUP(A406&amp;C406&amp;M406,販売数計!$A$2:$E$174,5,FALSE)</f>
        <v>67</v>
      </c>
      <c r="S406">
        <f t="shared" si="6"/>
        <v>0</v>
      </c>
    </row>
    <row r="407" spans="1:19" x14ac:dyDescent="0.2">
      <c r="A407" s="1">
        <v>43296</v>
      </c>
      <c r="B407">
        <v>43873648</v>
      </c>
      <c r="C407">
        <v>842</v>
      </c>
      <c r="D407" t="s">
        <v>26</v>
      </c>
      <c r="E407">
        <v>21</v>
      </c>
      <c r="F407" t="s">
        <v>15</v>
      </c>
      <c r="G407">
        <v>181010</v>
      </c>
      <c r="H407" t="s">
        <v>16</v>
      </c>
      <c r="I407" t="s">
        <v>17</v>
      </c>
      <c r="J407" t="s">
        <v>18</v>
      </c>
      <c r="K407" t="s">
        <v>19</v>
      </c>
      <c r="L407" t="s">
        <v>20</v>
      </c>
      <c r="M407" s="2">
        <v>842776102461</v>
      </c>
      <c r="N407">
        <v>1</v>
      </c>
      <c r="O407">
        <f>COUNTIFS($A$2:$A$1206,"="&amp;A407,$C$2:$C$1206,"="&amp;C407,$M$2:$M$1206,"="&amp;M407)</f>
        <v>67</v>
      </c>
      <c r="P407">
        <f>COUNTIFS($B$2:$B$1206,"="&amp;B407,$M$2:$M$1206,"="&amp;M407)</f>
        <v>1</v>
      </c>
      <c r="Q407">
        <f>SUMIFS($N$2:$N$1206,$B$2:$B$1206,"="&amp;B407,$M$2:$M$1206,"="&amp;M407)</f>
        <v>1</v>
      </c>
      <c r="R407">
        <f>VLOOKUP(A407&amp;C407&amp;M407,販売数計!$A$2:$E$174,5,FALSE)</f>
        <v>67</v>
      </c>
      <c r="S407">
        <f t="shared" si="6"/>
        <v>0</v>
      </c>
    </row>
    <row r="408" spans="1:19" x14ac:dyDescent="0.2">
      <c r="A408" s="1">
        <v>43296</v>
      </c>
      <c r="B408">
        <v>43873966</v>
      </c>
      <c r="C408">
        <v>842</v>
      </c>
      <c r="D408" t="s">
        <v>26</v>
      </c>
      <c r="E408">
        <v>21</v>
      </c>
      <c r="F408" t="s">
        <v>15</v>
      </c>
      <c r="G408">
        <v>181010</v>
      </c>
      <c r="H408" t="s">
        <v>16</v>
      </c>
      <c r="I408" t="s">
        <v>17</v>
      </c>
      <c r="J408" t="s">
        <v>18</v>
      </c>
      <c r="K408" t="s">
        <v>19</v>
      </c>
      <c r="L408" t="s">
        <v>20</v>
      </c>
      <c r="M408" s="2">
        <v>842776102461</v>
      </c>
      <c r="N408">
        <v>1</v>
      </c>
      <c r="O408">
        <f>COUNTIFS($A$2:$A$1206,"="&amp;A408,$C$2:$C$1206,"="&amp;C408,$M$2:$M$1206,"="&amp;M408)</f>
        <v>67</v>
      </c>
      <c r="P408">
        <f>COUNTIFS($B$2:$B$1206,"="&amp;B408,$M$2:$M$1206,"="&amp;M408)</f>
        <v>1</v>
      </c>
      <c r="Q408">
        <f>SUMIFS($N$2:$N$1206,$B$2:$B$1206,"="&amp;B408,$M$2:$M$1206,"="&amp;M408)</f>
        <v>1</v>
      </c>
      <c r="R408">
        <f>VLOOKUP(A408&amp;C408&amp;M408,販売数計!$A$2:$E$174,5,FALSE)</f>
        <v>67</v>
      </c>
      <c r="S408">
        <f t="shared" si="6"/>
        <v>0</v>
      </c>
    </row>
    <row r="409" spans="1:19" x14ac:dyDescent="0.2">
      <c r="A409" s="1">
        <v>43296</v>
      </c>
      <c r="B409">
        <v>43874306</v>
      </c>
      <c r="C409">
        <v>842</v>
      </c>
      <c r="D409" t="s">
        <v>26</v>
      </c>
      <c r="E409">
        <v>21</v>
      </c>
      <c r="F409" t="s">
        <v>15</v>
      </c>
      <c r="G409">
        <v>181010</v>
      </c>
      <c r="H409" t="s">
        <v>16</v>
      </c>
      <c r="I409" t="s">
        <v>17</v>
      </c>
      <c r="J409" t="s">
        <v>18</v>
      </c>
      <c r="K409" t="s">
        <v>19</v>
      </c>
      <c r="L409" t="s">
        <v>20</v>
      </c>
      <c r="M409" s="2">
        <v>842776102461</v>
      </c>
      <c r="N409">
        <v>1</v>
      </c>
      <c r="O409">
        <f>COUNTIFS($A$2:$A$1206,"="&amp;A409,$C$2:$C$1206,"="&amp;C409,$M$2:$M$1206,"="&amp;M409)</f>
        <v>67</v>
      </c>
      <c r="P409">
        <f>COUNTIFS($B$2:$B$1206,"="&amp;B409,$M$2:$M$1206,"="&amp;M409)</f>
        <v>1</v>
      </c>
      <c r="Q409">
        <f>SUMIFS($N$2:$N$1206,$B$2:$B$1206,"="&amp;B409,$M$2:$M$1206,"="&amp;M409)</f>
        <v>1</v>
      </c>
      <c r="R409">
        <f>VLOOKUP(A409&amp;C409&amp;M409,販売数計!$A$2:$E$174,5,FALSE)</f>
        <v>67</v>
      </c>
      <c r="S409">
        <f t="shared" si="6"/>
        <v>0</v>
      </c>
    </row>
    <row r="410" spans="1:19" x14ac:dyDescent="0.2">
      <c r="A410" s="1">
        <v>43296</v>
      </c>
      <c r="B410">
        <v>43874473</v>
      </c>
      <c r="C410">
        <v>842</v>
      </c>
      <c r="D410" t="s">
        <v>26</v>
      </c>
      <c r="E410">
        <v>21</v>
      </c>
      <c r="F410" t="s">
        <v>15</v>
      </c>
      <c r="G410">
        <v>181010</v>
      </c>
      <c r="H410" t="s">
        <v>16</v>
      </c>
      <c r="I410" t="s">
        <v>17</v>
      </c>
      <c r="J410" t="s">
        <v>18</v>
      </c>
      <c r="K410" t="s">
        <v>19</v>
      </c>
      <c r="L410" t="s">
        <v>20</v>
      </c>
      <c r="M410" s="2">
        <v>842776102461</v>
      </c>
      <c r="N410">
        <v>1</v>
      </c>
      <c r="O410">
        <f>COUNTIFS($A$2:$A$1206,"="&amp;A410,$C$2:$C$1206,"="&amp;C410,$M$2:$M$1206,"="&amp;M410)</f>
        <v>67</v>
      </c>
      <c r="P410">
        <f>COUNTIFS($B$2:$B$1206,"="&amp;B410,$M$2:$M$1206,"="&amp;M410)</f>
        <v>1</v>
      </c>
      <c r="Q410">
        <f>SUMIFS($N$2:$N$1206,$B$2:$B$1206,"="&amp;B410,$M$2:$M$1206,"="&amp;M410)</f>
        <v>1</v>
      </c>
      <c r="R410">
        <f>VLOOKUP(A410&amp;C410&amp;M410,販売数計!$A$2:$E$174,5,FALSE)</f>
        <v>67</v>
      </c>
      <c r="S410">
        <f t="shared" si="6"/>
        <v>0</v>
      </c>
    </row>
    <row r="411" spans="1:19" x14ac:dyDescent="0.2">
      <c r="A411" s="1">
        <v>43296</v>
      </c>
      <c r="B411">
        <v>43874633</v>
      </c>
      <c r="C411">
        <v>842</v>
      </c>
      <c r="D411" t="s">
        <v>26</v>
      </c>
      <c r="E411">
        <v>21</v>
      </c>
      <c r="F411" t="s">
        <v>15</v>
      </c>
      <c r="G411">
        <v>181010</v>
      </c>
      <c r="H411" t="s">
        <v>16</v>
      </c>
      <c r="I411" t="s">
        <v>17</v>
      </c>
      <c r="J411" t="s">
        <v>18</v>
      </c>
      <c r="K411" t="s">
        <v>19</v>
      </c>
      <c r="L411" t="s">
        <v>20</v>
      </c>
      <c r="M411" s="2">
        <v>842776102461</v>
      </c>
      <c r="N411">
        <v>1</v>
      </c>
      <c r="O411">
        <f>COUNTIFS($A$2:$A$1206,"="&amp;A411,$C$2:$C$1206,"="&amp;C411,$M$2:$M$1206,"="&amp;M411)</f>
        <v>67</v>
      </c>
      <c r="P411">
        <f>COUNTIFS($B$2:$B$1206,"="&amp;B411,$M$2:$M$1206,"="&amp;M411)</f>
        <v>1</v>
      </c>
      <c r="Q411">
        <f>SUMIFS($N$2:$N$1206,$B$2:$B$1206,"="&amp;B411,$M$2:$M$1206,"="&amp;M411)</f>
        <v>1</v>
      </c>
      <c r="R411">
        <f>VLOOKUP(A411&amp;C411&amp;M411,販売数計!$A$2:$E$174,5,FALSE)</f>
        <v>67</v>
      </c>
      <c r="S411">
        <f t="shared" si="6"/>
        <v>0</v>
      </c>
    </row>
    <row r="412" spans="1:19" x14ac:dyDescent="0.2">
      <c r="A412" s="1">
        <v>43296</v>
      </c>
      <c r="B412">
        <v>43875666</v>
      </c>
      <c r="C412">
        <v>842</v>
      </c>
      <c r="D412" t="s">
        <v>26</v>
      </c>
      <c r="E412">
        <v>21</v>
      </c>
      <c r="F412" t="s">
        <v>15</v>
      </c>
      <c r="G412">
        <v>181010</v>
      </c>
      <c r="H412" t="s">
        <v>16</v>
      </c>
      <c r="I412" t="s">
        <v>17</v>
      </c>
      <c r="J412" t="s">
        <v>18</v>
      </c>
      <c r="K412" t="s">
        <v>19</v>
      </c>
      <c r="L412" t="s">
        <v>20</v>
      </c>
      <c r="M412" s="2">
        <v>842776102461</v>
      </c>
      <c r="N412">
        <v>1</v>
      </c>
      <c r="O412">
        <f>COUNTIFS($A$2:$A$1206,"="&amp;A412,$C$2:$C$1206,"="&amp;C412,$M$2:$M$1206,"="&amp;M412)</f>
        <v>67</v>
      </c>
      <c r="P412">
        <f>COUNTIFS($B$2:$B$1206,"="&amp;B412,$M$2:$M$1206,"="&amp;M412)</f>
        <v>1</v>
      </c>
      <c r="Q412">
        <f>SUMIFS($N$2:$N$1206,$B$2:$B$1206,"="&amp;B412,$M$2:$M$1206,"="&amp;M412)</f>
        <v>1</v>
      </c>
      <c r="R412">
        <f>VLOOKUP(A412&amp;C412&amp;M412,販売数計!$A$2:$E$174,5,FALSE)</f>
        <v>67</v>
      </c>
      <c r="S412">
        <f t="shared" si="6"/>
        <v>0</v>
      </c>
    </row>
    <row r="413" spans="1:19" x14ac:dyDescent="0.2">
      <c r="A413" s="1">
        <v>43296</v>
      </c>
      <c r="B413">
        <v>43875840</v>
      </c>
      <c r="C413">
        <v>842</v>
      </c>
      <c r="D413" t="s">
        <v>26</v>
      </c>
      <c r="E413">
        <v>21</v>
      </c>
      <c r="F413" t="s">
        <v>15</v>
      </c>
      <c r="G413">
        <v>181010</v>
      </c>
      <c r="H413" t="s">
        <v>16</v>
      </c>
      <c r="I413" t="s">
        <v>17</v>
      </c>
      <c r="J413" t="s">
        <v>18</v>
      </c>
      <c r="K413" t="s">
        <v>19</v>
      </c>
      <c r="L413" t="s">
        <v>20</v>
      </c>
      <c r="M413" s="2">
        <v>842776102461</v>
      </c>
      <c r="N413">
        <v>1</v>
      </c>
      <c r="O413">
        <f>COUNTIFS($A$2:$A$1206,"="&amp;A413,$C$2:$C$1206,"="&amp;C413,$M$2:$M$1206,"="&amp;M413)</f>
        <v>67</v>
      </c>
      <c r="P413">
        <f>COUNTIFS($B$2:$B$1206,"="&amp;B413,$M$2:$M$1206,"="&amp;M413)</f>
        <v>1</v>
      </c>
      <c r="Q413">
        <f>SUMIFS($N$2:$N$1206,$B$2:$B$1206,"="&amp;B413,$M$2:$M$1206,"="&amp;M413)</f>
        <v>1</v>
      </c>
      <c r="R413">
        <f>VLOOKUP(A413&amp;C413&amp;M413,販売数計!$A$2:$E$174,5,FALSE)</f>
        <v>67</v>
      </c>
      <c r="S413">
        <f t="shared" si="6"/>
        <v>0</v>
      </c>
    </row>
    <row r="414" spans="1:19" x14ac:dyDescent="0.2">
      <c r="A414" s="1">
        <v>43296</v>
      </c>
      <c r="B414">
        <v>43876724</v>
      </c>
      <c r="C414">
        <v>842</v>
      </c>
      <c r="D414" t="s">
        <v>26</v>
      </c>
      <c r="E414">
        <v>21</v>
      </c>
      <c r="F414" t="s">
        <v>15</v>
      </c>
      <c r="G414">
        <v>181010</v>
      </c>
      <c r="H414" t="s">
        <v>16</v>
      </c>
      <c r="I414" t="s">
        <v>17</v>
      </c>
      <c r="J414" t="s">
        <v>18</v>
      </c>
      <c r="K414" t="s">
        <v>19</v>
      </c>
      <c r="L414" t="s">
        <v>20</v>
      </c>
      <c r="M414" s="2">
        <v>842776102461</v>
      </c>
      <c r="N414">
        <v>1</v>
      </c>
      <c r="O414">
        <f>COUNTIFS($A$2:$A$1206,"="&amp;A414,$C$2:$C$1206,"="&amp;C414,$M$2:$M$1206,"="&amp;M414)</f>
        <v>67</v>
      </c>
      <c r="P414">
        <f>COUNTIFS($B$2:$B$1206,"="&amp;B414,$M$2:$M$1206,"="&amp;M414)</f>
        <v>1</v>
      </c>
      <c r="Q414">
        <f>SUMIFS($N$2:$N$1206,$B$2:$B$1206,"="&amp;B414,$M$2:$M$1206,"="&amp;M414)</f>
        <v>1</v>
      </c>
      <c r="R414">
        <f>VLOOKUP(A414&amp;C414&amp;M414,販売数計!$A$2:$E$174,5,FALSE)</f>
        <v>67</v>
      </c>
      <c r="S414">
        <f t="shared" si="6"/>
        <v>0</v>
      </c>
    </row>
    <row r="415" spans="1:19" x14ac:dyDescent="0.2">
      <c r="A415" s="1">
        <v>43296</v>
      </c>
      <c r="B415">
        <v>43876801</v>
      </c>
      <c r="C415">
        <v>842</v>
      </c>
      <c r="D415" t="s">
        <v>26</v>
      </c>
      <c r="E415">
        <v>21</v>
      </c>
      <c r="F415" t="s">
        <v>15</v>
      </c>
      <c r="G415">
        <v>181010</v>
      </c>
      <c r="H415" t="s">
        <v>16</v>
      </c>
      <c r="I415" t="s">
        <v>17</v>
      </c>
      <c r="J415" t="s">
        <v>18</v>
      </c>
      <c r="K415" t="s">
        <v>19</v>
      </c>
      <c r="L415" t="s">
        <v>20</v>
      </c>
      <c r="M415" s="2">
        <v>842776102461</v>
      </c>
      <c r="N415">
        <v>1</v>
      </c>
      <c r="O415">
        <f>COUNTIFS($A$2:$A$1206,"="&amp;A415,$C$2:$C$1206,"="&amp;C415,$M$2:$M$1206,"="&amp;M415)</f>
        <v>67</v>
      </c>
      <c r="P415">
        <f>COUNTIFS($B$2:$B$1206,"="&amp;B415,$M$2:$M$1206,"="&amp;M415)</f>
        <v>1</v>
      </c>
      <c r="Q415">
        <f>SUMIFS($N$2:$N$1206,$B$2:$B$1206,"="&amp;B415,$M$2:$M$1206,"="&amp;M415)</f>
        <v>1</v>
      </c>
      <c r="R415">
        <f>VLOOKUP(A415&amp;C415&amp;M415,販売数計!$A$2:$E$174,5,FALSE)</f>
        <v>67</v>
      </c>
      <c r="S415">
        <f t="shared" si="6"/>
        <v>0</v>
      </c>
    </row>
    <row r="416" spans="1:19" x14ac:dyDescent="0.2">
      <c r="A416" s="1">
        <v>43296</v>
      </c>
      <c r="B416">
        <v>43877134</v>
      </c>
      <c r="C416">
        <v>842</v>
      </c>
      <c r="D416" t="s">
        <v>26</v>
      </c>
      <c r="E416">
        <v>21</v>
      </c>
      <c r="F416" t="s">
        <v>15</v>
      </c>
      <c r="G416">
        <v>181010</v>
      </c>
      <c r="H416" t="s">
        <v>16</v>
      </c>
      <c r="I416" t="s">
        <v>17</v>
      </c>
      <c r="J416" t="s">
        <v>18</v>
      </c>
      <c r="K416" t="s">
        <v>19</v>
      </c>
      <c r="L416" t="s">
        <v>20</v>
      </c>
      <c r="M416" s="2">
        <v>842776102461</v>
      </c>
      <c r="N416">
        <v>1</v>
      </c>
      <c r="O416">
        <f>COUNTIFS($A$2:$A$1206,"="&amp;A416,$C$2:$C$1206,"="&amp;C416,$M$2:$M$1206,"="&amp;M416)</f>
        <v>67</v>
      </c>
      <c r="P416">
        <f>COUNTIFS($B$2:$B$1206,"="&amp;B416,$M$2:$M$1206,"="&amp;M416)</f>
        <v>1</v>
      </c>
      <c r="Q416">
        <f>SUMIFS($N$2:$N$1206,$B$2:$B$1206,"="&amp;B416,$M$2:$M$1206,"="&amp;M416)</f>
        <v>1</v>
      </c>
      <c r="R416">
        <f>VLOOKUP(A416&amp;C416&amp;M416,販売数計!$A$2:$E$174,5,FALSE)</f>
        <v>67</v>
      </c>
      <c r="S416">
        <f t="shared" si="6"/>
        <v>0</v>
      </c>
    </row>
    <row r="417" spans="1:19" x14ac:dyDescent="0.2">
      <c r="A417" s="1">
        <v>43296</v>
      </c>
      <c r="B417">
        <v>43877630</v>
      </c>
      <c r="C417">
        <v>842</v>
      </c>
      <c r="D417" t="s">
        <v>26</v>
      </c>
      <c r="E417">
        <v>21</v>
      </c>
      <c r="F417" t="s">
        <v>15</v>
      </c>
      <c r="G417">
        <v>181010</v>
      </c>
      <c r="H417" t="s">
        <v>16</v>
      </c>
      <c r="I417" t="s">
        <v>17</v>
      </c>
      <c r="J417" t="s">
        <v>18</v>
      </c>
      <c r="K417" t="s">
        <v>19</v>
      </c>
      <c r="L417" t="s">
        <v>20</v>
      </c>
      <c r="M417" s="2">
        <v>842776102461</v>
      </c>
      <c r="N417">
        <v>1</v>
      </c>
      <c r="O417">
        <f>COUNTIFS($A$2:$A$1206,"="&amp;A417,$C$2:$C$1206,"="&amp;C417,$M$2:$M$1206,"="&amp;M417)</f>
        <v>67</v>
      </c>
      <c r="P417">
        <f>COUNTIFS($B$2:$B$1206,"="&amp;B417,$M$2:$M$1206,"="&amp;M417)</f>
        <v>1</v>
      </c>
      <c r="Q417">
        <f>SUMIFS($N$2:$N$1206,$B$2:$B$1206,"="&amp;B417,$M$2:$M$1206,"="&amp;M417)</f>
        <v>1</v>
      </c>
      <c r="R417">
        <f>VLOOKUP(A417&amp;C417&amp;M417,販売数計!$A$2:$E$174,5,FALSE)</f>
        <v>67</v>
      </c>
      <c r="S417">
        <f t="shared" si="6"/>
        <v>0</v>
      </c>
    </row>
    <row r="418" spans="1:19" x14ac:dyDescent="0.2">
      <c r="A418" s="1">
        <v>43296</v>
      </c>
      <c r="B418">
        <v>43877857</v>
      </c>
      <c r="C418">
        <v>842</v>
      </c>
      <c r="D418" t="s">
        <v>26</v>
      </c>
      <c r="E418">
        <v>21</v>
      </c>
      <c r="F418" t="s">
        <v>15</v>
      </c>
      <c r="G418">
        <v>181010</v>
      </c>
      <c r="H418" t="s">
        <v>16</v>
      </c>
      <c r="I418" t="s">
        <v>17</v>
      </c>
      <c r="J418" t="s">
        <v>18</v>
      </c>
      <c r="K418" t="s">
        <v>19</v>
      </c>
      <c r="L418" t="s">
        <v>20</v>
      </c>
      <c r="M418" s="2">
        <v>842776102461</v>
      </c>
      <c r="N418">
        <v>1</v>
      </c>
      <c r="O418">
        <f>COUNTIFS($A$2:$A$1206,"="&amp;A418,$C$2:$C$1206,"="&amp;C418,$M$2:$M$1206,"="&amp;M418)</f>
        <v>67</v>
      </c>
      <c r="P418">
        <f>COUNTIFS($B$2:$B$1206,"="&amp;B418,$M$2:$M$1206,"="&amp;M418)</f>
        <v>1</v>
      </c>
      <c r="Q418">
        <f>SUMIFS($N$2:$N$1206,$B$2:$B$1206,"="&amp;B418,$M$2:$M$1206,"="&amp;M418)</f>
        <v>1</v>
      </c>
      <c r="R418">
        <f>VLOOKUP(A418&amp;C418&amp;M418,販売数計!$A$2:$E$174,5,FALSE)</f>
        <v>67</v>
      </c>
      <c r="S418">
        <f t="shared" si="6"/>
        <v>0</v>
      </c>
    </row>
    <row r="419" spans="1:19" x14ac:dyDescent="0.2">
      <c r="A419" s="1">
        <v>43296</v>
      </c>
      <c r="B419">
        <v>65665643</v>
      </c>
      <c r="C419">
        <v>842</v>
      </c>
      <c r="D419" t="s">
        <v>26</v>
      </c>
      <c r="E419">
        <v>32</v>
      </c>
      <c r="F419" t="s">
        <v>21</v>
      </c>
      <c r="G419">
        <v>253230</v>
      </c>
      <c r="H419" t="s">
        <v>22</v>
      </c>
      <c r="I419" t="s">
        <v>23</v>
      </c>
      <c r="J419" t="s">
        <v>24</v>
      </c>
      <c r="L419" t="s">
        <v>25</v>
      </c>
      <c r="M419" s="2">
        <v>4550084118970</v>
      </c>
      <c r="N419">
        <v>1</v>
      </c>
      <c r="O419">
        <f>COUNTIFS($A$2:$A$1206,"="&amp;A419,$C$2:$C$1206,"="&amp;C419,$M$2:$M$1206,"="&amp;M419)</f>
        <v>1</v>
      </c>
      <c r="P419">
        <f>COUNTIFS($B$2:$B$1206,"="&amp;B419,$M$2:$M$1206,"="&amp;M419)</f>
        <v>1</v>
      </c>
      <c r="Q419">
        <f>SUMIFS($N$2:$N$1206,$B$2:$B$1206,"="&amp;B419,$M$2:$M$1206,"="&amp;M419)</f>
        <v>1</v>
      </c>
      <c r="R419">
        <f>VLOOKUP(A419&amp;C419&amp;M419,販売数計!$A$2:$E$174,5,FALSE)</f>
        <v>1</v>
      </c>
      <c r="S419">
        <f t="shared" si="6"/>
        <v>0</v>
      </c>
    </row>
    <row r="420" spans="1:19" x14ac:dyDescent="0.2">
      <c r="A420" s="1">
        <v>43297</v>
      </c>
      <c r="B420">
        <v>43864493</v>
      </c>
      <c r="C420">
        <v>94</v>
      </c>
      <c r="D420" t="s">
        <v>14</v>
      </c>
      <c r="E420">
        <v>21</v>
      </c>
      <c r="F420" t="s">
        <v>15</v>
      </c>
      <c r="G420">
        <v>181010</v>
      </c>
      <c r="H420" t="s">
        <v>16</v>
      </c>
      <c r="I420" t="s">
        <v>17</v>
      </c>
      <c r="J420" t="s">
        <v>18</v>
      </c>
      <c r="K420" t="s">
        <v>19</v>
      </c>
      <c r="L420" t="s">
        <v>20</v>
      </c>
      <c r="M420" s="2">
        <v>842776102461</v>
      </c>
      <c r="N420">
        <v>1</v>
      </c>
      <c r="O420">
        <f>COUNTIFS($A$2:$A$1206,"="&amp;A420,$C$2:$C$1206,"="&amp;C420,$M$2:$M$1206,"="&amp;M420)</f>
        <v>112</v>
      </c>
      <c r="P420">
        <f>COUNTIFS($B$2:$B$1206,"="&amp;B420,$M$2:$M$1206,"="&amp;M420)</f>
        <v>1</v>
      </c>
      <c r="Q420">
        <f>SUMIFS($N$2:$N$1206,$B$2:$B$1206,"="&amp;B420,$M$2:$M$1206,"="&amp;M420)</f>
        <v>1</v>
      </c>
      <c r="R420">
        <f>VLOOKUP(A420&amp;C420&amp;M420,販売数計!$A$2:$E$174,5,FALSE)</f>
        <v>108</v>
      </c>
      <c r="S420">
        <f t="shared" si="6"/>
        <v>0</v>
      </c>
    </row>
    <row r="421" spans="1:19" x14ac:dyDescent="0.2">
      <c r="A421" s="1">
        <v>43297</v>
      </c>
      <c r="B421">
        <v>43868309</v>
      </c>
      <c r="C421">
        <v>94</v>
      </c>
      <c r="D421" t="s">
        <v>14</v>
      </c>
      <c r="E421">
        <v>21</v>
      </c>
      <c r="F421" t="s">
        <v>15</v>
      </c>
      <c r="G421">
        <v>181010</v>
      </c>
      <c r="H421" t="s">
        <v>16</v>
      </c>
      <c r="I421" t="s">
        <v>17</v>
      </c>
      <c r="J421" t="s">
        <v>18</v>
      </c>
      <c r="K421" t="s">
        <v>19</v>
      </c>
      <c r="L421" t="s">
        <v>20</v>
      </c>
      <c r="M421" s="2">
        <v>842776102461</v>
      </c>
      <c r="N421">
        <v>1</v>
      </c>
      <c r="O421">
        <f>COUNTIFS($A$2:$A$1206,"="&amp;A421,$C$2:$C$1206,"="&amp;C421,$M$2:$M$1206,"="&amp;M421)</f>
        <v>112</v>
      </c>
      <c r="P421">
        <f>COUNTIFS($B$2:$B$1206,"="&amp;B421,$M$2:$M$1206,"="&amp;M421)</f>
        <v>1</v>
      </c>
      <c r="Q421">
        <f>SUMIFS($N$2:$N$1206,$B$2:$B$1206,"="&amp;B421,$M$2:$M$1206,"="&amp;M421)</f>
        <v>1</v>
      </c>
      <c r="R421">
        <f>VLOOKUP(A421&amp;C421&amp;M421,販売数計!$A$2:$E$174,5,FALSE)</f>
        <v>108</v>
      </c>
      <c r="S421">
        <f t="shared" si="6"/>
        <v>0</v>
      </c>
    </row>
    <row r="422" spans="1:19" x14ac:dyDescent="0.2">
      <c r="A422" s="1">
        <v>43297</v>
      </c>
      <c r="B422">
        <v>43870154</v>
      </c>
      <c r="C422">
        <v>94</v>
      </c>
      <c r="D422" t="s">
        <v>14</v>
      </c>
      <c r="E422">
        <v>21</v>
      </c>
      <c r="F422" t="s">
        <v>15</v>
      </c>
      <c r="G422">
        <v>181010</v>
      </c>
      <c r="H422" t="s">
        <v>16</v>
      </c>
      <c r="I422" t="s">
        <v>17</v>
      </c>
      <c r="J422" t="s">
        <v>18</v>
      </c>
      <c r="K422" t="s">
        <v>19</v>
      </c>
      <c r="L422" t="s">
        <v>20</v>
      </c>
      <c r="M422" s="2">
        <v>842776102461</v>
      </c>
      <c r="N422">
        <v>1</v>
      </c>
      <c r="O422">
        <f>COUNTIFS($A$2:$A$1206,"="&amp;A422,$C$2:$C$1206,"="&amp;C422,$M$2:$M$1206,"="&amp;M422)</f>
        <v>112</v>
      </c>
      <c r="P422">
        <f>COUNTIFS($B$2:$B$1206,"="&amp;B422,$M$2:$M$1206,"="&amp;M422)</f>
        <v>1</v>
      </c>
      <c r="Q422">
        <f>SUMIFS($N$2:$N$1206,$B$2:$B$1206,"="&amp;B422,$M$2:$M$1206,"="&amp;M422)</f>
        <v>1</v>
      </c>
      <c r="R422">
        <f>VLOOKUP(A422&amp;C422&amp;M422,販売数計!$A$2:$E$174,5,FALSE)</f>
        <v>108</v>
      </c>
      <c r="S422">
        <f t="shared" si="6"/>
        <v>0</v>
      </c>
    </row>
    <row r="423" spans="1:19" x14ac:dyDescent="0.2">
      <c r="A423" s="1">
        <v>43297</v>
      </c>
      <c r="B423">
        <v>43874583</v>
      </c>
      <c r="C423">
        <v>94</v>
      </c>
      <c r="D423" t="s">
        <v>14</v>
      </c>
      <c r="E423">
        <v>21</v>
      </c>
      <c r="F423" t="s">
        <v>15</v>
      </c>
      <c r="G423">
        <v>181010</v>
      </c>
      <c r="H423" t="s">
        <v>16</v>
      </c>
      <c r="I423" t="s">
        <v>17</v>
      </c>
      <c r="J423" t="s">
        <v>18</v>
      </c>
      <c r="K423" t="s">
        <v>19</v>
      </c>
      <c r="L423" t="s">
        <v>20</v>
      </c>
      <c r="M423" s="2">
        <v>842776102461</v>
      </c>
      <c r="N423">
        <v>1</v>
      </c>
      <c r="O423">
        <f>COUNTIFS($A$2:$A$1206,"="&amp;A423,$C$2:$C$1206,"="&amp;C423,$M$2:$M$1206,"="&amp;M423)</f>
        <v>112</v>
      </c>
      <c r="P423">
        <f>COUNTIFS($B$2:$B$1206,"="&amp;B423,$M$2:$M$1206,"="&amp;M423)</f>
        <v>1</v>
      </c>
      <c r="Q423">
        <f>SUMIFS($N$2:$N$1206,$B$2:$B$1206,"="&amp;B423,$M$2:$M$1206,"="&amp;M423)</f>
        <v>1</v>
      </c>
      <c r="R423">
        <f>VLOOKUP(A423&amp;C423&amp;M423,販売数計!$A$2:$E$174,5,FALSE)</f>
        <v>108</v>
      </c>
      <c r="S423">
        <f t="shared" si="6"/>
        <v>0</v>
      </c>
    </row>
    <row r="424" spans="1:19" x14ac:dyDescent="0.2">
      <c r="A424" s="1">
        <v>43297</v>
      </c>
      <c r="B424">
        <v>43875864</v>
      </c>
      <c r="C424">
        <v>94</v>
      </c>
      <c r="D424" t="s">
        <v>14</v>
      </c>
      <c r="E424">
        <v>21</v>
      </c>
      <c r="F424" t="s">
        <v>15</v>
      </c>
      <c r="G424">
        <v>181010</v>
      </c>
      <c r="H424" t="s">
        <v>16</v>
      </c>
      <c r="I424" t="s">
        <v>17</v>
      </c>
      <c r="J424" t="s">
        <v>18</v>
      </c>
      <c r="K424" t="s">
        <v>19</v>
      </c>
      <c r="L424" t="s">
        <v>20</v>
      </c>
      <c r="M424" s="2">
        <v>842776102461</v>
      </c>
      <c r="N424">
        <v>1</v>
      </c>
      <c r="O424">
        <f>COUNTIFS($A$2:$A$1206,"="&amp;A424,$C$2:$C$1206,"="&amp;C424,$M$2:$M$1206,"="&amp;M424)</f>
        <v>112</v>
      </c>
      <c r="P424">
        <f>COUNTIFS($B$2:$B$1206,"="&amp;B424,$M$2:$M$1206,"="&amp;M424)</f>
        <v>1</v>
      </c>
      <c r="Q424">
        <f>SUMIFS($N$2:$N$1206,$B$2:$B$1206,"="&amp;B424,$M$2:$M$1206,"="&amp;M424)</f>
        <v>1</v>
      </c>
      <c r="R424">
        <f>VLOOKUP(A424&amp;C424&amp;M424,販売数計!$A$2:$E$174,5,FALSE)</f>
        <v>108</v>
      </c>
      <c r="S424">
        <f t="shared" si="6"/>
        <v>0</v>
      </c>
    </row>
    <row r="425" spans="1:19" x14ac:dyDescent="0.2">
      <c r="A425" s="1">
        <v>43297</v>
      </c>
      <c r="B425">
        <v>43876951</v>
      </c>
      <c r="C425">
        <v>94</v>
      </c>
      <c r="D425" t="s">
        <v>14</v>
      </c>
      <c r="E425">
        <v>21</v>
      </c>
      <c r="F425" t="s">
        <v>15</v>
      </c>
      <c r="G425">
        <v>181010</v>
      </c>
      <c r="H425" t="s">
        <v>16</v>
      </c>
      <c r="I425" t="s">
        <v>17</v>
      </c>
      <c r="J425" t="s">
        <v>18</v>
      </c>
      <c r="K425" t="s">
        <v>19</v>
      </c>
      <c r="L425" t="s">
        <v>20</v>
      </c>
      <c r="M425" s="2">
        <v>842776102461</v>
      </c>
      <c r="N425">
        <v>1</v>
      </c>
      <c r="O425">
        <f>COUNTIFS($A$2:$A$1206,"="&amp;A425,$C$2:$C$1206,"="&amp;C425,$M$2:$M$1206,"="&amp;M425)</f>
        <v>112</v>
      </c>
      <c r="P425">
        <f>COUNTIFS($B$2:$B$1206,"="&amp;B425,$M$2:$M$1206,"="&amp;M425)</f>
        <v>1</v>
      </c>
      <c r="Q425">
        <f>SUMIFS($N$2:$N$1206,$B$2:$B$1206,"="&amp;B425,$M$2:$M$1206,"="&amp;M425)</f>
        <v>1</v>
      </c>
      <c r="R425">
        <f>VLOOKUP(A425&amp;C425&amp;M425,販売数計!$A$2:$E$174,5,FALSE)</f>
        <v>108</v>
      </c>
      <c r="S425">
        <f t="shared" si="6"/>
        <v>0</v>
      </c>
    </row>
    <row r="426" spans="1:19" x14ac:dyDescent="0.2">
      <c r="A426" s="1">
        <v>43297</v>
      </c>
      <c r="B426">
        <v>43877978</v>
      </c>
      <c r="C426">
        <v>94</v>
      </c>
      <c r="D426" t="s">
        <v>14</v>
      </c>
      <c r="E426">
        <v>21</v>
      </c>
      <c r="F426" t="s">
        <v>15</v>
      </c>
      <c r="G426">
        <v>181010</v>
      </c>
      <c r="H426" t="s">
        <v>16</v>
      </c>
      <c r="I426" t="s">
        <v>17</v>
      </c>
      <c r="J426" t="s">
        <v>18</v>
      </c>
      <c r="K426" t="s">
        <v>19</v>
      </c>
      <c r="L426" t="s">
        <v>20</v>
      </c>
      <c r="M426" s="2">
        <v>842776102461</v>
      </c>
      <c r="N426">
        <v>1</v>
      </c>
      <c r="O426">
        <f>COUNTIFS($A$2:$A$1206,"="&amp;A426,$C$2:$C$1206,"="&amp;C426,$M$2:$M$1206,"="&amp;M426)</f>
        <v>112</v>
      </c>
      <c r="P426">
        <f>COUNTIFS($B$2:$B$1206,"="&amp;B426,$M$2:$M$1206,"="&amp;M426)</f>
        <v>1</v>
      </c>
      <c r="Q426">
        <f>SUMIFS($N$2:$N$1206,$B$2:$B$1206,"="&amp;B426,$M$2:$M$1206,"="&amp;M426)</f>
        <v>1</v>
      </c>
      <c r="R426">
        <f>VLOOKUP(A426&amp;C426&amp;M426,販売数計!$A$2:$E$174,5,FALSE)</f>
        <v>108</v>
      </c>
      <c r="S426">
        <f t="shared" si="6"/>
        <v>0</v>
      </c>
    </row>
    <row r="427" spans="1:19" x14ac:dyDescent="0.2">
      <c r="A427" s="1">
        <v>43297</v>
      </c>
      <c r="B427">
        <v>43878073</v>
      </c>
      <c r="C427">
        <v>94</v>
      </c>
      <c r="D427" t="s">
        <v>14</v>
      </c>
      <c r="E427">
        <v>21</v>
      </c>
      <c r="F427" t="s">
        <v>15</v>
      </c>
      <c r="G427">
        <v>181010</v>
      </c>
      <c r="H427" t="s">
        <v>16</v>
      </c>
      <c r="I427" t="s">
        <v>17</v>
      </c>
      <c r="J427" t="s">
        <v>18</v>
      </c>
      <c r="K427" t="s">
        <v>19</v>
      </c>
      <c r="L427" t="s">
        <v>20</v>
      </c>
      <c r="M427" s="2">
        <v>842776102461</v>
      </c>
      <c r="N427">
        <v>1</v>
      </c>
      <c r="O427">
        <f>COUNTIFS($A$2:$A$1206,"="&amp;A427,$C$2:$C$1206,"="&amp;C427,$M$2:$M$1206,"="&amp;M427)</f>
        <v>112</v>
      </c>
      <c r="P427">
        <f>COUNTIFS($B$2:$B$1206,"="&amp;B427,$M$2:$M$1206,"="&amp;M427)</f>
        <v>1</v>
      </c>
      <c r="Q427">
        <f>SUMIFS($N$2:$N$1206,$B$2:$B$1206,"="&amp;B427,$M$2:$M$1206,"="&amp;M427)</f>
        <v>1</v>
      </c>
      <c r="R427">
        <f>VLOOKUP(A427&amp;C427&amp;M427,販売数計!$A$2:$E$174,5,FALSE)</f>
        <v>108</v>
      </c>
      <c r="S427">
        <f t="shared" si="6"/>
        <v>0</v>
      </c>
    </row>
    <row r="428" spans="1:19" x14ac:dyDescent="0.2">
      <c r="A428" s="1">
        <v>43297</v>
      </c>
      <c r="B428">
        <v>43878639</v>
      </c>
      <c r="C428">
        <v>94</v>
      </c>
      <c r="D428" t="s">
        <v>14</v>
      </c>
      <c r="E428">
        <v>21</v>
      </c>
      <c r="F428" t="s">
        <v>15</v>
      </c>
      <c r="G428">
        <v>181010</v>
      </c>
      <c r="H428" t="s">
        <v>16</v>
      </c>
      <c r="I428" t="s">
        <v>17</v>
      </c>
      <c r="J428" t="s">
        <v>18</v>
      </c>
      <c r="K428" t="s">
        <v>19</v>
      </c>
      <c r="L428" t="s">
        <v>20</v>
      </c>
      <c r="M428" s="2">
        <v>842776102461</v>
      </c>
      <c r="N428">
        <v>1</v>
      </c>
      <c r="O428">
        <f>COUNTIFS($A$2:$A$1206,"="&amp;A428,$C$2:$C$1206,"="&amp;C428,$M$2:$M$1206,"="&amp;M428)</f>
        <v>112</v>
      </c>
      <c r="P428">
        <f>COUNTIFS($B$2:$B$1206,"="&amp;B428,$M$2:$M$1206,"="&amp;M428)</f>
        <v>1</v>
      </c>
      <c r="Q428">
        <f>SUMIFS($N$2:$N$1206,$B$2:$B$1206,"="&amp;B428,$M$2:$M$1206,"="&amp;M428)</f>
        <v>1</v>
      </c>
      <c r="R428">
        <f>VLOOKUP(A428&amp;C428&amp;M428,販売数計!$A$2:$E$174,5,FALSE)</f>
        <v>108</v>
      </c>
      <c r="S428">
        <f t="shared" si="6"/>
        <v>0</v>
      </c>
    </row>
    <row r="429" spans="1:19" x14ac:dyDescent="0.2">
      <c r="A429" s="1">
        <v>43297</v>
      </c>
      <c r="B429">
        <v>43878852</v>
      </c>
      <c r="C429">
        <v>94</v>
      </c>
      <c r="D429" t="s">
        <v>14</v>
      </c>
      <c r="E429">
        <v>21</v>
      </c>
      <c r="F429" t="s">
        <v>15</v>
      </c>
      <c r="G429">
        <v>181010</v>
      </c>
      <c r="H429" t="s">
        <v>16</v>
      </c>
      <c r="I429" t="s">
        <v>17</v>
      </c>
      <c r="J429" t="s">
        <v>18</v>
      </c>
      <c r="K429" t="s">
        <v>19</v>
      </c>
      <c r="L429" t="s">
        <v>20</v>
      </c>
      <c r="M429" s="2">
        <v>842776102461</v>
      </c>
      <c r="N429">
        <v>1</v>
      </c>
      <c r="O429">
        <f>COUNTIFS($A$2:$A$1206,"="&amp;A429,$C$2:$C$1206,"="&amp;C429,$M$2:$M$1206,"="&amp;M429)</f>
        <v>112</v>
      </c>
      <c r="P429">
        <f>COUNTIFS($B$2:$B$1206,"="&amp;B429,$M$2:$M$1206,"="&amp;M429)</f>
        <v>1</v>
      </c>
      <c r="Q429">
        <f>SUMIFS($N$2:$N$1206,$B$2:$B$1206,"="&amp;B429,$M$2:$M$1206,"="&amp;M429)</f>
        <v>1</v>
      </c>
      <c r="R429">
        <f>VLOOKUP(A429&amp;C429&amp;M429,販売数計!$A$2:$E$174,5,FALSE)</f>
        <v>108</v>
      </c>
      <c r="S429">
        <f t="shared" si="6"/>
        <v>0</v>
      </c>
    </row>
    <row r="430" spans="1:19" x14ac:dyDescent="0.2">
      <c r="A430" s="1">
        <v>43297</v>
      </c>
      <c r="B430">
        <v>43878909</v>
      </c>
      <c r="C430">
        <v>94</v>
      </c>
      <c r="D430" t="s">
        <v>14</v>
      </c>
      <c r="E430">
        <v>21</v>
      </c>
      <c r="F430" t="s">
        <v>15</v>
      </c>
      <c r="G430">
        <v>181010</v>
      </c>
      <c r="H430" t="s">
        <v>16</v>
      </c>
      <c r="I430" t="s">
        <v>17</v>
      </c>
      <c r="J430" t="s">
        <v>18</v>
      </c>
      <c r="K430" t="s">
        <v>19</v>
      </c>
      <c r="L430" t="s">
        <v>20</v>
      </c>
      <c r="M430" s="2">
        <v>842776102461</v>
      </c>
      <c r="N430">
        <v>1</v>
      </c>
      <c r="O430">
        <f>COUNTIFS($A$2:$A$1206,"="&amp;A430,$C$2:$C$1206,"="&amp;C430,$M$2:$M$1206,"="&amp;M430)</f>
        <v>112</v>
      </c>
      <c r="P430">
        <f>COUNTIFS($B$2:$B$1206,"="&amp;B430,$M$2:$M$1206,"="&amp;M430)</f>
        <v>1</v>
      </c>
      <c r="Q430">
        <f>SUMIFS($N$2:$N$1206,$B$2:$B$1206,"="&amp;B430,$M$2:$M$1206,"="&amp;M430)</f>
        <v>1</v>
      </c>
      <c r="R430">
        <f>VLOOKUP(A430&amp;C430&amp;M430,販売数計!$A$2:$E$174,5,FALSE)</f>
        <v>108</v>
      </c>
      <c r="S430">
        <f t="shared" si="6"/>
        <v>0</v>
      </c>
    </row>
    <row r="431" spans="1:19" x14ac:dyDescent="0.2">
      <c r="A431" s="1">
        <v>43297</v>
      </c>
      <c r="B431">
        <v>43879029</v>
      </c>
      <c r="C431">
        <v>94</v>
      </c>
      <c r="D431" t="s">
        <v>14</v>
      </c>
      <c r="E431">
        <v>21</v>
      </c>
      <c r="F431" t="s">
        <v>15</v>
      </c>
      <c r="G431">
        <v>181010</v>
      </c>
      <c r="H431" t="s">
        <v>16</v>
      </c>
      <c r="I431" t="s">
        <v>17</v>
      </c>
      <c r="J431" t="s">
        <v>18</v>
      </c>
      <c r="K431" t="s">
        <v>19</v>
      </c>
      <c r="L431" t="s">
        <v>20</v>
      </c>
      <c r="M431" s="2">
        <v>842776102461</v>
      </c>
      <c r="N431">
        <v>1</v>
      </c>
      <c r="O431">
        <f>COUNTIFS($A$2:$A$1206,"="&amp;A431,$C$2:$C$1206,"="&amp;C431,$M$2:$M$1206,"="&amp;M431)</f>
        <v>112</v>
      </c>
      <c r="P431">
        <f>COUNTIFS($B$2:$B$1206,"="&amp;B431,$M$2:$M$1206,"="&amp;M431)</f>
        <v>2</v>
      </c>
      <c r="Q431">
        <f>SUMIFS($N$2:$N$1206,$B$2:$B$1206,"="&amp;B431,$M$2:$M$1206,"="&amp;M431)</f>
        <v>0</v>
      </c>
      <c r="R431">
        <f>VLOOKUP(A431&amp;C431&amp;M431,販売数計!$A$2:$E$174,5,FALSE)</f>
        <v>108</v>
      </c>
      <c r="S431">
        <f t="shared" si="6"/>
        <v>1</v>
      </c>
    </row>
    <row r="432" spans="1:19" x14ac:dyDescent="0.2">
      <c r="A432" s="1">
        <v>43297</v>
      </c>
      <c r="B432">
        <v>43879047</v>
      </c>
      <c r="C432">
        <v>94</v>
      </c>
      <c r="D432" t="s">
        <v>14</v>
      </c>
      <c r="E432">
        <v>21</v>
      </c>
      <c r="F432" t="s">
        <v>15</v>
      </c>
      <c r="G432">
        <v>181010</v>
      </c>
      <c r="H432" t="s">
        <v>16</v>
      </c>
      <c r="I432" t="s">
        <v>17</v>
      </c>
      <c r="J432" t="s">
        <v>18</v>
      </c>
      <c r="K432" t="s">
        <v>19</v>
      </c>
      <c r="L432" t="s">
        <v>20</v>
      </c>
      <c r="M432" s="2">
        <v>842776102461</v>
      </c>
      <c r="N432">
        <v>1</v>
      </c>
      <c r="O432">
        <f>COUNTIFS($A$2:$A$1206,"="&amp;A432,$C$2:$C$1206,"="&amp;C432,$M$2:$M$1206,"="&amp;M432)</f>
        <v>112</v>
      </c>
      <c r="P432">
        <f>COUNTIFS($B$2:$B$1206,"="&amp;B432,$M$2:$M$1206,"="&amp;M432)</f>
        <v>2</v>
      </c>
      <c r="Q432">
        <f>SUMIFS($N$2:$N$1206,$B$2:$B$1206,"="&amp;B432,$M$2:$M$1206,"="&amp;M432)</f>
        <v>0</v>
      </c>
      <c r="R432">
        <f>VLOOKUP(A432&amp;C432&amp;M432,販売数計!$A$2:$E$174,5,FALSE)</f>
        <v>108</v>
      </c>
      <c r="S432">
        <f t="shared" si="6"/>
        <v>1</v>
      </c>
    </row>
    <row r="433" spans="1:19" x14ac:dyDescent="0.2">
      <c r="A433" s="1">
        <v>43297</v>
      </c>
      <c r="B433">
        <v>43879754</v>
      </c>
      <c r="C433">
        <v>94</v>
      </c>
      <c r="D433" t="s">
        <v>14</v>
      </c>
      <c r="E433">
        <v>21</v>
      </c>
      <c r="F433" t="s">
        <v>15</v>
      </c>
      <c r="G433">
        <v>181010</v>
      </c>
      <c r="H433" t="s">
        <v>16</v>
      </c>
      <c r="I433" t="s">
        <v>17</v>
      </c>
      <c r="J433" t="s">
        <v>18</v>
      </c>
      <c r="K433" t="s">
        <v>19</v>
      </c>
      <c r="L433" t="s">
        <v>20</v>
      </c>
      <c r="M433" s="2">
        <v>842776102461</v>
      </c>
      <c r="N433">
        <v>1</v>
      </c>
      <c r="O433">
        <f>COUNTIFS($A$2:$A$1206,"="&amp;A433,$C$2:$C$1206,"="&amp;C433,$M$2:$M$1206,"="&amp;M433)</f>
        <v>112</v>
      </c>
      <c r="P433">
        <f>COUNTIFS($B$2:$B$1206,"="&amp;B433,$M$2:$M$1206,"="&amp;M433)</f>
        <v>1</v>
      </c>
      <c r="Q433">
        <f>SUMIFS($N$2:$N$1206,$B$2:$B$1206,"="&amp;B433,$M$2:$M$1206,"="&amp;M433)</f>
        <v>1</v>
      </c>
      <c r="R433">
        <f>VLOOKUP(A433&amp;C433&amp;M433,販売数計!$A$2:$E$174,5,FALSE)</f>
        <v>108</v>
      </c>
      <c r="S433">
        <f t="shared" si="6"/>
        <v>0</v>
      </c>
    </row>
    <row r="434" spans="1:19" x14ac:dyDescent="0.2">
      <c r="A434" s="1">
        <v>43297</v>
      </c>
      <c r="B434">
        <v>43879994</v>
      </c>
      <c r="C434">
        <v>94</v>
      </c>
      <c r="D434" t="s">
        <v>14</v>
      </c>
      <c r="E434">
        <v>21</v>
      </c>
      <c r="F434" t="s">
        <v>15</v>
      </c>
      <c r="G434">
        <v>181010</v>
      </c>
      <c r="H434" t="s">
        <v>16</v>
      </c>
      <c r="I434" t="s">
        <v>17</v>
      </c>
      <c r="J434" t="s">
        <v>18</v>
      </c>
      <c r="K434" t="s">
        <v>19</v>
      </c>
      <c r="L434" t="s">
        <v>20</v>
      </c>
      <c r="M434" s="2">
        <v>842776102461</v>
      </c>
      <c r="N434">
        <v>1</v>
      </c>
      <c r="O434">
        <f>COUNTIFS($A$2:$A$1206,"="&amp;A434,$C$2:$C$1206,"="&amp;C434,$M$2:$M$1206,"="&amp;M434)</f>
        <v>112</v>
      </c>
      <c r="P434">
        <f>COUNTIFS($B$2:$B$1206,"="&amp;B434,$M$2:$M$1206,"="&amp;M434)</f>
        <v>1</v>
      </c>
      <c r="Q434">
        <f>SUMIFS($N$2:$N$1206,$B$2:$B$1206,"="&amp;B434,$M$2:$M$1206,"="&amp;M434)</f>
        <v>1</v>
      </c>
      <c r="R434">
        <f>VLOOKUP(A434&amp;C434&amp;M434,販売数計!$A$2:$E$174,5,FALSE)</f>
        <v>108</v>
      </c>
      <c r="S434">
        <f t="shared" si="6"/>
        <v>0</v>
      </c>
    </row>
    <row r="435" spans="1:19" x14ac:dyDescent="0.2">
      <c r="A435" s="1">
        <v>43297</v>
      </c>
      <c r="B435">
        <v>43880258</v>
      </c>
      <c r="C435">
        <v>94</v>
      </c>
      <c r="D435" t="s">
        <v>14</v>
      </c>
      <c r="E435">
        <v>21</v>
      </c>
      <c r="F435" t="s">
        <v>15</v>
      </c>
      <c r="G435">
        <v>181010</v>
      </c>
      <c r="H435" t="s">
        <v>16</v>
      </c>
      <c r="I435" t="s">
        <v>17</v>
      </c>
      <c r="J435" t="s">
        <v>18</v>
      </c>
      <c r="K435" t="s">
        <v>19</v>
      </c>
      <c r="L435" t="s">
        <v>20</v>
      </c>
      <c r="M435" s="2">
        <v>842776102461</v>
      </c>
      <c r="N435">
        <v>1</v>
      </c>
      <c r="O435">
        <f>COUNTIFS($A$2:$A$1206,"="&amp;A435,$C$2:$C$1206,"="&amp;C435,$M$2:$M$1206,"="&amp;M435)</f>
        <v>112</v>
      </c>
      <c r="P435">
        <f>COUNTIFS($B$2:$B$1206,"="&amp;B435,$M$2:$M$1206,"="&amp;M435)</f>
        <v>1</v>
      </c>
      <c r="Q435">
        <f>SUMIFS($N$2:$N$1206,$B$2:$B$1206,"="&amp;B435,$M$2:$M$1206,"="&amp;M435)</f>
        <v>1</v>
      </c>
      <c r="R435">
        <f>VLOOKUP(A435&amp;C435&amp;M435,販売数計!$A$2:$E$174,5,FALSE)</f>
        <v>108</v>
      </c>
      <c r="S435">
        <f t="shared" si="6"/>
        <v>0</v>
      </c>
    </row>
    <row r="436" spans="1:19" x14ac:dyDescent="0.2">
      <c r="A436" s="1">
        <v>43297</v>
      </c>
      <c r="B436">
        <v>43880410</v>
      </c>
      <c r="C436">
        <v>94</v>
      </c>
      <c r="D436" t="s">
        <v>14</v>
      </c>
      <c r="E436">
        <v>21</v>
      </c>
      <c r="F436" t="s">
        <v>15</v>
      </c>
      <c r="G436">
        <v>181010</v>
      </c>
      <c r="H436" t="s">
        <v>16</v>
      </c>
      <c r="I436" t="s">
        <v>17</v>
      </c>
      <c r="J436" t="s">
        <v>18</v>
      </c>
      <c r="K436" t="s">
        <v>19</v>
      </c>
      <c r="L436" t="s">
        <v>20</v>
      </c>
      <c r="M436" s="2">
        <v>842776102461</v>
      </c>
      <c r="N436">
        <v>1</v>
      </c>
      <c r="O436">
        <f>COUNTIFS($A$2:$A$1206,"="&amp;A436,$C$2:$C$1206,"="&amp;C436,$M$2:$M$1206,"="&amp;M436)</f>
        <v>112</v>
      </c>
      <c r="P436">
        <f>COUNTIFS($B$2:$B$1206,"="&amp;B436,$M$2:$M$1206,"="&amp;M436)</f>
        <v>1</v>
      </c>
      <c r="Q436">
        <f>SUMIFS($N$2:$N$1206,$B$2:$B$1206,"="&amp;B436,$M$2:$M$1206,"="&amp;M436)</f>
        <v>1</v>
      </c>
      <c r="R436">
        <f>VLOOKUP(A436&amp;C436&amp;M436,販売数計!$A$2:$E$174,5,FALSE)</f>
        <v>108</v>
      </c>
      <c r="S436">
        <f t="shared" si="6"/>
        <v>0</v>
      </c>
    </row>
    <row r="437" spans="1:19" x14ac:dyDescent="0.2">
      <c r="A437" s="1">
        <v>43297</v>
      </c>
      <c r="B437">
        <v>43880413</v>
      </c>
      <c r="C437">
        <v>94</v>
      </c>
      <c r="D437" t="s">
        <v>14</v>
      </c>
      <c r="E437">
        <v>21</v>
      </c>
      <c r="F437" t="s">
        <v>15</v>
      </c>
      <c r="G437">
        <v>181010</v>
      </c>
      <c r="H437" t="s">
        <v>16</v>
      </c>
      <c r="I437" t="s">
        <v>17</v>
      </c>
      <c r="J437" t="s">
        <v>18</v>
      </c>
      <c r="K437" t="s">
        <v>19</v>
      </c>
      <c r="L437" t="s">
        <v>20</v>
      </c>
      <c r="M437" s="2">
        <v>842776102461</v>
      </c>
      <c r="N437">
        <v>1</v>
      </c>
      <c r="O437">
        <f>COUNTIFS($A$2:$A$1206,"="&amp;A437,$C$2:$C$1206,"="&amp;C437,$M$2:$M$1206,"="&amp;M437)</f>
        <v>112</v>
      </c>
      <c r="P437">
        <f>COUNTIFS($B$2:$B$1206,"="&amp;B437,$M$2:$M$1206,"="&amp;M437)</f>
        <v>1</v>
      </c>
      <c r="Q437">
        <f>SUMIFS($N$2:$N$1206,$B$2:$B$1206,"="&amp;B437,$M$2:$M$1206,"="&amp;M437)</f>
        <v>1</v>
      </c>
      <c r="R437">
        <f>VLOOKUP(A437&amp;C437&amp;M437,販売数計!$A$2:$E$174,5,FALSE)</f>
        <v>108</v>
      </c>
      <c r="S437">
        <f t="shared" si="6"/>
        <v>0</v>
      </c>
    </row>
    <row r="438" spans="1:19" x14ac:dyDescent="0.2">
      <c r="A438" s="1">
        <v>43297</v>
      </c>
      <c r="B438">
        <v>43880596</v>
      </c>
      <c r="C438">
        <v>94</v>
      </c>
      <c r="D438" t="s">
        <v>14</v>
      </c>
      <c r="E438">
        <v>21</v>
      </c>
      <c r="F438" t="s">
        <v>15</v>
      </c>
      <c r="G438">
        <v>181010</v>
      </c>
      <c r="H438" t="s">
        <v>16</v>
      </c>
      <c r="I438" t="s">
        <v>17</v>
      </c>
      <c r="J438" t="s">
        <v>18</v>
      </c>
      <c r="K438" t="s">
        <v>19</v>
      </c>
      <c r="L438" t="s">
        <v>20</v>
      </c>
      <c r="M438" s="2">
        <v>842776102461</v>
      </c>
      <c r="N438">
        <v>1</v>
      </c>
      <c r="O438">
        <f>COUNTIFS($A$2:$A$1206,"="&amp;A438,$C$2:$C$1206,"="&amp;C438,$M$2:$M$1206,"="&amp;M438)</f>
        <v>112</v>
      </c>
      <c r="P438">
        <f>COUNTIFS($B$2:$B$1206,"="&amp;B438,$M$2:$M$1206,"="&amp;M438)</f>
        <v>1</v>
      </c>
      <c r="Q438">
        <f>SUMIFS($N$2:$N$1206,$B$2:$B$1206,"="&amp;B438,$M$2:$M$1206,"="&amp;M438)</f>
        <v>1</v>
      </c>
      <c r="R438">
        <f>VLOOKUP(A438&amp;C438&amp;M438,販売数計!$A$2:$E$174,5,FALSE)</f>
        <v>108</v>
      </c>
      <c r="S438">
        <f t="shared" si="6"/>
        <v>0</v>
      </c>
    </row>
    <row r="439" spans="1:19" x14ac:dyDescent="0.2">
      <c r="A439" s="1">
        <v>43297</v>
      </c>
      <c r="B439">
        <v>43880596</v>
      </c>
      <c r="C439">
        <v>94</v>
      </c>
      <c r="D439" t="s">
        <v>14</v>
      </c>
      <c r="E439">
        <v>32</v>
      </c>
      <c r="F439" t="s">
        <v>21</v>
      </c>
      <c r="G439">
        <v>253230</v>
      </c>
      <c r="H439" t="s">
        <v>22</v>
      </c>
      <c r="I439" t="s">
        <v>23</v>
      </c>
      <c r="J439" t="s">
        <v>24</v>
      </c>
      <c r="L439" t="s">
        <v>25</v>
      </c>
      <c r="M439" s="2">
        <v>4550084118970</v>
      </c>
      <c r="N439">
        <v>1</v>
      </c>
      <c r="O439">
        <f>COUNTIFS($A$2:$A$1206,"="&amp;A439,$C$2:$C$1206,"="&amp;C439,$M$2:$M$1206,"="&amp;M439)</f>
        <v>3</v>
      </c>
      <c r="P439">
        <f>COUNTIFS($B$2:$B$1206,"="&amp;B439,$M$2:$M$1206,"="&amp;M439)</f>
        <v>1</v>
      </c>
      <c r="Q439">
        <f>SUMIFS($N$2:$N$1206,$B$2:$B$1206,"="&amp;B439,$M$2:$M$1206,"="&amp;M439)</f>
        <v>1</v>
      </c>
      <c r="R439">
        <f>VLOOKUP(A439&amp;C439&amp;M439,販売数計!$A$2:$E$174,5,FALSE)</f>
        <v>3</v>
      </c>
      <c r="S439">
        <f t="shared" si="6"/>
        <v>0</v>
      </c>
    </row>
    <row r="440" spans="1:19" x14ac:dyDescent="0.2">
      <c r="A440" s="1">
        <v>43297</v>
      </c>
      <c r="B440">
        <v>43880716</v>
      </c>
      <c r="C440">
        <v>94</v>
      </c>
      <c r="D440" t="s">
        <v>14</v>
      </c>
      <c r="E440">
        <v>21</v>
      </c>
      <c r="F440" t="s">
        <v>15</v>
      </c>
      <c r="G440">
        <v>181010</v>
      </c>
      <c r="H440" t="s">
        <v>16</v>
      </c>
      <c r="I440" t="s">
        <v>17</v>
      </c>
      <c r="J440" t="s">
        <v>18</v>
      </c>
      <c r="K440" t="s">
        <v>19</v>
      </c>
      <c r="L440" t="s">
        <v>20</v>
      </c>
      <c r="M440" s="2">
        <v>842776102461</v>
      </c>
      <c r="N440">
        <v>1</v>
      </c>
      <c r="O440">
        <f>COUNTIFS($A$2:$A$1206,"="&amp;A440,$C$2:$C$1206,"="&amp;C440,$M$2:$M$1206,"="&amp;M440)</f>
        <v>112</v>
      </c>
      <c r="P440">
        <f>COUNTIFS($B$2:$B$1206,"="&amp;B440,$M$2:$M$1206,"="&amp;M440)</f>
        <v>1</v>
      </c>
      <c r="Q440">
        <f>SUMIFS($N$2:$N$1206,$B$2:$B$1206,"="&amp;B440,$M$2:$M$1206,"="&amp;M440)</f>
        <v>1</v>
      </c>
      <c r="R440">
        <f>VLOOKUP(A440&amp;C440&amp;M440,販売数計!$A$2:$E$174,5,FALSE)</f>
        <v>108</v>
      </c>
      <c r="S440">
        <f t="shared" si="6"/>
        <v>0</v>
      </c>
    </row>
    <row r="441" spans="1:19" x14ac:dyDescent="0.2">
      <c r="A441" s="1">
        <v>43297</v>
      </c>
      <c r="B441">
        <v>43880838</v>
      </c>
      <c r="C441">
        <v>94</v>
      </c>
      <c r="D441" t="s">
        <v>14</v>
      </c>
      <c r="E441">
        <v>21</v>
      </c>
      <c r="F441" t="s">
        <v>15</v>
      </c>
      <c r="G441">
        <v>181010</v>
      </c>
      <c r="H441" t="s">
        <v>16</v>
      </c>
      <c r="I441" t="s">
        <v>17</v>
      </c>
      <c r="J441" t="s">
        <v>18</v>
      </c>
      <c r="K441" t="s">
        <v>19</v>
      </c>
      <c r="L441" t="s">
        <v>20</v>
      </c>
      <c r="M441" s="2">
        <v>842776102461</v>
      </c>
      <c r="N441">
        <v>1</v>
      </c>
      <c r="O441">
        <f>COUNTIFS($A$2:$A$1206,"="&amp;A441,$C$2:$C$1206,"="&amp;C441,$M$2:$M$1206,"="&amp;M441)</f>
        <v>112</v>
      </c>
      <c r="P441">
        <f>COUNTIFS($B$2:$B$1206,"="&amp;B441,$M$2:$M$1206,"="&amp;M441)</f>
        <v>1</v>
      </c>
      <c r="Q441">
        <f>SUMIFS($N$2:$N$1206,$B$2:$B$1206,"="&amp;B441,$M$2:$M$1206,"="&amp;M441)</f>
        <v>1</v>
      </c>
      <c r="R441">
        <f>VLOOKUP(A441&amp;C441&amp;M441,販売数計!$A$2:$E$174,5,FALSE)</f>
        <v>108</v>
      </c>
      <c r="S441">
        <f t="shared" si="6"/>
        <v>0</v>
      </c>
    </row>
    <row r="442" spans="1:19" x14ac:dyDescent="0.2">
      <c r="A442" s="1">
        <v>43297</v>
      </c>
      <c r="B442">
        <v>43880839</v>
      </c>
      <c r="C442">
        <v>94</v>
      </c>
      <c r="D442" t="s">
        <v>14</v>
      </c>
      <c r="E442">
        <v>21</v>
      </c>
      <c r="F442" t="s">
        <v>15</v>
      </c>
      <c r="G442">
        <v>181010</v>
      </c>
      <c r="H442" t="s">
        <v>16</v>
      </c>
      <c r="I442" t="s">
        <v>17</v>
      </c>
      <c r="J442" t="s">
        <v>18</v>
      </c>
      <c r="K442" t="s">
        <v>19</v>
      </c>
      <c r="L442" t="s">
        <v>20</v>
      </c>
      <c r="M442" s="2">
        <v>842776102461</v>
      </c>
      <c r="N442">
        <v>1</v>
      </c>
      <c r="O442">
        <f>COUNTIFS($A$2:$A$1206,"="&amp;A442,$C$2:$C$1206,"="&amp;C442,$M$2:$M$1206,"="&amp;M442)</f>
        <v>112</v>
      </c>
      <c r="P442">
        <f>COUNTIFS($B$2:$B$1206,"="&amp;B442,$M$2:$M$1206,"="&amp;M442)</f>
        <v>1</v>
      </c>
      <c r="Q442">
        <f>SUMIFS($N$2:$N$1206,$B$2:$B$1206,"="&amp;B442,$M$2:$M$1206,"="&amp;M442)</f>
        <v>1</v>
      </c>
      <c r="R442">
        <f>VLOOKUP(A442&amp;C442&amp;M442,販売数計!$A$2:$E$174,5,FALSE)</f>
        <v>108</v>
      </c>
      <c r="S442">
        <f t="shared" si="6"/>
        <v>0</v>
      </c>
    </row>
    <row r="443" spans="1:19" x14ac:dyDescent="0.2">
      <c r="A443" s="1">
        <v>43297</v>
      </c>
      <c r="B443">
        <v>43880946</v>
      </c>
      <c r="C443">
        <v>94</v>
      </c>
      <c r="D443" t="s">
        <v>14</v>
      </c>
      <c r="E443">
        <v>21</v>
      </c>
      <c r="F443" t="s">
        <v>15</v>
      </c>
      <c r="G443">
        <v>181010</v>
      </c>
      <c r="H443" t="s">
        <v>16</v>
      </c>
      <c r="I443" t="s">
        <v>17</v>
      </c>
      <c r="J443" t="s">
        <v>18</v>
      </c>
      <c r="K443" t="s">
        <v>19</v>
      </c>
      <c r="L443" t="s">
        <v>20</v>
      </c>
      <c r="M443" s="2">
        <v>842776102461</v>
      </c>
      <c r="N443">
        <v>1</v>
      </c>
      <c r="O443">
        <f>COUNTIFS($A$2:$A$1206,"="&amp;A443,$C$2:$C$1206,"="&amp;C443,$M$2:$M$1206,"="&amp;M443)</f>
        <v>112</v>
      </c>
      <c r="P443">
        <f>COUNTIFS($B$2:$B$1206,"="&amp;B443,$M$2:$M$1206,"="&amp;M443)</f>
        <v>1</v>
      </c>
      <c r="Q443">
        <f>SUMIFS($N$2:$N$1206,$B$2:$B$1206,"="&amp;B443,$M$2:$M$1206,"="&amp;M443)</f>
        <v>1</v>
      </c>
      <c r="R443">
        <f>VLOOKUP(A443&amp;C443&amp;M443,販売数計!$A$2:$E$174,5,FALSE)</f>
        <v>108</v>
      </c>
      <c r="S443">
        <f t="shared" si="6"/>
        <v>0</v>
      </c>
    </row>
    <row r="444" spans="1:19" x14ac:dyDescent="0.2">
      <c r="A444" s="1">
        <v>43297</v>
      </c>
      <c r="B444">
        <v>43880953</v>
      </c>
      <c r="C444">
        <v>94</v>
      </c>
      <c r="D444" t="s">
        <v>14</v>
      </c>
      <c r="E444">
        <v>21</v>
      </c>
      <c r="F444" t="s">
        <v>15</v>
      </c>
      <c r="G444">
        <v>181010</v>
      </c>
      <c r="H444" t="s">
        <v>16</v>
      </c>
      <c r="I444" t="s">
        <v>17</v>
      </c>
      <c r="J444" t="s">
        <v>18</v>
      </c>
      <c r="K444" t="s">
        <v>19</v>
      </c>
      <c r="L444" t="s">
        <v>20</v>
      </c>
      <c r="M444" s="2">
        <v>842776102461</v>
      </c>
      <c r="N444">
        <v>1</v>
      </c>
      <c r="O444">
        <f>COUNTIFS($A$2:$A$1206,"="&amp;A444,$C$2:$C$1206,"="&amp;C444,$M$2:$M$1206,"="&amp;M444)</f>
        <v>112</v>
      </c>
      <c r="P444">
        <f>COUNTIFS($B$2:$B$1206,"="&amp;B444,$M$2:$M$1206,"="&amp;M444)</f>
        <v>1</v>
      </c>
      <c r="Q444">
        <f>SUMIFS($N$2:$N$1206,$B$2:$B$1206,"="&amp;B444,$M$2:$M$1206,"="&amp;M444)</f>
        <v>1</v>
      </c>
      <c r="R444">
        <f>VLOOKUP(A444&amp;C444&amp;M444,販売数計!$A$2:$E$174,5,FALSE)</f>
        <v>108</v>
      </c>
      <c r="S444">
        <f t="shared" si="6"/>
        <v>0</v>
      </c>
    </row>
    <row r="445" spans="1:19" x14ac:dyDescent="0.2">
      <c r="A445" s="1">
        <v>43297</v>
      </c>
      <c r="B445">
        <v>43881048</v>
      </c>
      <c r="C445">
        <v>94</v>
      </c>
      <c r="D445" t="s">
        <v>14</v>
      </c>
      <c r="E445">
        <v>21</v>
      </c>
      <c r="F445" t="s">
        <v>15</v>
      </c>
      <c r="G445">
        <v>181010</v>
      </c>
      <c r="H445" t="s">
        <v>16</v>
      </c>
      <c r="I445" t="s">
        <v>17</v>
      </c>
      <c r="J445" t="s">
        <v>18</v>
      </c>
      <c r="K445" t="s">
        <v>19</v>
      </c>
      <c r="L445" t="s">
        <v>20</v>
      </c>
      <c r="M445" s="2">
        <v>842776102461</v>
      </c>
      <c r="N445">
        <v>1</v>
      </c>
      <c r="O445">
        <f>COUNTIFS($A$2:$A$1206,"="&amp;A445,$C$2:$C$1206,"="&amp;C445,$M$2:$M$1206,"="&amp;M445)</f>
        <v>112</v>
      </c>
      <c r="P445">
        <f>COUNTIFS($B$2:$B$1206,"="&amp;B445,$M$2:$M$1206,"="&amp;M445)</f>
        <v>1</v>
      </c>
      <c r="Q445">
        <f>SUMIFS($N$2:$N$1206,$B$2:$B$1206,"="&amp;B445,$M$2:$M$1206,"="&amp;M445)</f>
        <v>1</v>
      </c>
      <c r="R445">
        <f>VLOOKUP(A445&amp;C445&amp;M445,販売数計!$A$2:$E$174,5,FALSE)</f>
        <v>108</v>
      </c>
      <c r="S445">
        <f t="shared" si="6"/>
        <v>0</v>
      </c>
    </row>
    <row r="446" spans="1:19" x14ac:dyDescent="0.2">
      <c r="A446" s="1">
        <v>43297</v>
      </c>
      <c r="B446">
        <v>43881187</v>
      </c>
      <c r="C446">
        <v>94</v>
      </c>
      <c r="D446" t="s">
        <v>14</v>
      </c>
      <c r="E446">
        <v>21</v>
      </c>
      <c r="F446" t="s">
        <v>15</v>
      </c>
      <c r="G446">
        <v>181010</v>
      </c>
      <c r="H446" t="s">
        <v>16</v>
      </c>
      <c r="I446" t="s">
        <v>17</v>
      </c>
      <c r="J446" t="s">
        <v>18</v>
      </c>
      <c r="K446" t="s">
        <v>19</v>
      </c>
      <c r="L446" t="s">
        <v>20</v>
      </c>
      <c r="M446" s="2">
        <v>842776102461</v>
      </c>
      <c r="N446">
        <v>1</v>
      </c>
      <c r="O446">
        <f>COUNTIFS($A$2:$A$1206,"="&amp;A446,$C$2:$C$1206,"="&amp;C446,$M$2:$M$1206,"="&amp;M446)</f>
        <v>112</v>
      </c>
      <c r="P446">
        <f>COUNTIFS($B$2:$B$1206,"="&amp;B446,$M$2:$M$1206,"="&amp;M446)</f>
        <v>1</v>
      </c>
      <c r="Q446">
        <f>SUMIFS($N$2:$N$1206,$B$2:$B$1206,"="&amp;B446,$M$2:$M$1206,"="&amp;M446)</f>
        <v>1</v>
      </c>
      <c r="R446">
        <f>VLOOKUP(A446&amp;C446&amp;M446,販売数計!$A$2:$E$174,5,FALSE)</f>
        <v>108</v>
      </c>
      <c r="S446">
        <f t="shared" si="6"/>
        <v>0</v>
      </c>
    </row>
    <row r="447" spans="1:19" x14ac:dyDescent="0.2">
      <c r="A447" s="1">
        <v>43297</v>
      </c>
      <c r="B447">
        <v>43881360</v>
      </c>
      <c r="C447">
        <v>94</v>
      </c>
      <c r="D447" t="s">
        <v>14</v>
      </c>
      <c r="E447">
        <v>21</v>
      </c>
      <c r="F447" t="s">
        <v>15</v>
      </c>
      <c r="G447">
        <v>181010</v>
      </c>
      <c r="H447" t="s">
        <v>16</v>
      </c>
      <c r="I447" t="s">
        <v>17</v>
      </c>
      <c r="J447" t="s">
        <v>18</v>
      </c>
      <c r="K447" t="s">
        <v>19</v>
      </c>
      <c r="L447" t="s">
        <v>20</v>
      </c>
      <c r="M447" s="2">
        <v>842776102461</v>
      </c>
      <c r="N447">
        <v>1</v>
      </c>
      <c r="O447">
        <f>COUNTIFS($A$2:$A$1206,"="&amp;A447,$C$2:$C$1206,"="&amp;C447,$M$2:$M$1206,"="&amp;M447)</f>
        <v>112</v>
      </c>
      <c r="P447">
        <f>COUNTIFS($B$2:$B$1206,"="&amp;B447,$M$2:$M$1206,"="&amp;M447)</f>
        <v>1</v>
      </c>
      <c r="Q447">
        <f>SUMIFS($N$2:$N$1206,$B$2:$B$1206,"="&amp;B447,$M$2:$M$1206,"="&amp;M447)</f>
        <v>1</v>
      </c>
      <c r="R447">
        <f>VLOOKUP(A447&amp;C447&amp;M447,販売数計!$A$2:$E$174,5,FALSE)</f>
        <v>108</v>
      </c>
      <c r="S447">
        <f t="shared" si="6"/>
        <v>0</v>
      </c>
    </row>
    <row r="448" spans="1:19" x14ac:dyDescent="0.2">
      <c r="A448" s="1">
        <v>43297</v>
      </c>
      <c r="B448">
        <v>43881630</v>
      </c>
      <c r="C448">
        <v>94</v>
      </c>
      <c r="D448" t="s">
        <v>14</v>
      </c>
      <c r="E448">
        <v>21</v>
      </c>
      <c r="F448" t="s">
        <v>15</v>
      </c>
      <c r="G448">
        <v>181010</v>
      </c>
      <c r="H448" t="s">
        <v>16</v>
      </c>
      <c r="I448" t="s">
        <v>17</v>
      </c>
      <c r="J448" t="s">
        <v>18</v>
      </c>
      <c r="K448" t="s">
        <v>19</v>
      </c>
      <c r="L448" t="s">
        <v>20</v>
      </c>
      <c r="M448" s="2">
        <v>842776102461</v>
      </c>
      <c r="N448">
        <v>1</v>
      </c>
      <c r="O448">
        <f>COUNTIFS($A$2:$A$1206,"="&amp;A448,$C$2:$C$1206,"="&amp;C448,$M$2:$M$1206,"="&amp;M448)</f>
        <v>112</v>
      </c>
      <c r="P448">
        <f>COUNTIFS($B$2:$B$1206,"="&amp;B448,$M$2:$M$1206,"="&amp;M448)</f>
        <v>1</v>
      </c>
      <c r="Q448">
        <f>SUMIFS($N$2:$N$1206,$B$2:$B$1206,"="&amp;B448,$M$2:$M$1206,"="&amp;M448)</f>
        <v>1</v>
      </c>
      <c r="R448">
        <f>VLOOKUP(A448&amp;C448&amp;M448,販売数計!$A$2:$E$174,5,FALSE)</f>
        <v>108</v>
      </c>
      <c r="S448">
        <f t="shared" si="6"/>
        <v>0</v>
      </c>
    </row>
    <row r="449" spans="1:19" x14ac:dyDescent="0.2">
      <c r="A449" s="1">
        <v>43297</v>
      </c>
      <c r="B449">
        <v>43881644</v>
      </c>
      <c r="C449">
        <v>94</v>
      </c>
      <c r="D449" t="s">
        <v>14</v>
      </c>
      <c r="E449">
        <v>21</v>
      </c>
      <c r="F449" t="s">
        <v>15</v>
      </c>
      <c r="G449">
        <v>181010</v>
      </c>
      <c r="H449" t="s">
        <v>16</v>
      </c>
      <c r="I449" t="s">
        <v>17</v>
      </c>
      <c r="J449" t="s">
        <v>18</v>
      </c>
      <c r="K449" t="s">
        <v>19</v>
      </c>
      <c r="L449" t="s">
        <v>20</v>
      </c>
      <c r="M449" s="2">
        <v>842776102461</v>
      </c>
      <c r="N449">
        <v>1</v>
      </c>
      <c r="O449">
        <f>COUNTIFS($A$2:$A$1206,"="&amp;A449,$C$2:$C$1206,"="&amp;C449,$M$2:$M$1206,"="&amp;M449)</f>
        <v>112</v>
      </c>
      <c r="P449">
        <f>COUNTIFS($B$2:$B$1206,"="&amp;B449,$M$2:$M$1206,"="&amp;M449)</f>
        <v>1</v>
      </c>
      <c r="Q449">
        <f>SUMIFS($N$2:$N$1206,$B$2:$B$1206,"="&amp;B449,$M$2:$M$1206,"="&amp;M449)</f>
        <v>1</v>
      </c>
      <c r="R449">
        <f>VLOOKUP(A449&amp;C449&amp;M449,販売数計!$A$2:$E$174,5,FALSE)</f>
        <v>108</v>
      </c>
      <c r="S449">
        <f t="shared" si="6"/>
        <v>0</v>
      </c>
    </row>
    <row r="450" spans="1:19" x14ac:dyDescent="0.2">
      <c r="A450" s="1">
        <v>43297</v>
      </c>
      <c r="B450">
        <v>43881693</v>
      </c>
      <c r="C450">
        <v>94</v>
      </c>
      <c r="D450" t="s">
        <v>14</v>
      </c>
      <c r="E450">
        <v>21</v>
      </c>
      <c r="F450" t="s">
        <v>15</v>
      </c>
      <c r="G450">
        <v>181010</v>
      </c>
      <c r="H450" t="s">
        <v>16</v>
      </c>
      <c r="I450" t="s">
        <v>17</v>
      </c>
      <c r="J450" t="s">
        <v>18</v>
      </c>
      <c r="K450" t="s">
        <v>19</v>
      </c>
      <c r="L450" t="s">
        <v>20</v>
      </c>
      <c r="M450" s="2">
        <v>842776102461</v>
      </c>
      <c r="N450">
        <v>1</v>
      </c>
      <c r="O450">
        <f>COUNTIFS($A$2:$A$1206,"="&amp;A450,$C$2:$C$1206,"="&amp;C450,$M$2:$M$1206,"="&amp;M450)</f>
        <v>112</v>
      </c>
      <c r="P450">
        <f>COUNTIFS($B$2:$B$1206,"="&amp;B450,$M$2:$M$1206,"="&amp;M450)</f>
        <v>1</v>
      </c>
      <c r="Q450">
        <f>SUMIFS($N$2:$N$1206,$B$2:$B$1206,"="&amp;B450,$M$2:$M$1206,"="&amp;M450)</f>
        <v>1</v>
      </c>
      <c r="R450">
        <f>VLOOKUP(A450&amp;C450&amp;M450,販売数計!$A$2:$E$174,5,FALSE)</f>
        <v>108</v>
      </c>
      <c r="S450">
        <f t="shared" si="6"/>
        <v>0</v>
      </c>
    </row>
    <row r="451" spans="1:19" x14ac:dyDescent="0.2">
      <c r="A451" s="1">
        <v>43297</v>
      </c>
      <c r="B451">
        <v>43881748</v>
      </c>
      <c r="C451">
        <v>94</v>
      </c>
      <c r="D451" t="s">
        <v>14</v>
      </c>
      <c r="E451">
        <v>21</v>
      </c>
      <c r="F451" t="s">
        <v>15</v>
      </c>
      <c r="G451">
        <v>181010</v>
      </c>
      <c r="H451" t="s">
        <v>16</v>
      </c>
      <c r="I451" t="s">
        <v>17</v>
      </c>
      <c r="J451" t="s">
        <v>18</v>
      </c>
      <c r="K451" t="s">
        <v>19</v>
      </c>
      <c r="L451" t="s">
        <v>20</v>
      </c>
      <c r="M451" s="2">
        <v>842776102461</v>
      </c>
      <c r="N451">
        <v>1</v>
      </c>
      <c r="O451">
        <f>COUNTIFS($A$2:$A$1206,"="&amp;A451,$C$2:$C$1206,"="&amp;C451,$M$2:$M$1206,"="&amp;M451)</f>
        <v>112</v>
      </c>
      <c r="P451">
        <f>COUNTIFS($B$2:$B$1206,"="&amp;B451,$M$2:$M$1206,"="&amp;M451)</f>
        <v>1</v>
      </c>
      <c r="Q451">
        <f>SUMIFS($N$2:$N$1206,$B$2:$B$1206,"="&amp;B451,$M$2:$M$1206,"="&amp;M451)</f>
        <v>1</v>
      </c>
      <c r="R451">
        <f>VLOOKUP(A451&amp;C451&amp;M451,販売数計!$A$2:$E$174,5,FALSE)</f>
        <v>108</v>
      </c>
      <c r="S451">
        <f t="shared" ref="S451:S514" si="7">IF(P451&gt;=2,1,IF(N451&lt;0,1,0))</f>
        <v>0</v>
      </c>
    </row>
    <row r="452" spans="1:19" x14ac:dyDescent="0.2">
      <c r="A452" s="1">
        <v>43297</v>
      </c>
      <c r="B452">
        <v>43881920</v>
      </c>
      <c r="C452">
        <v>94</v>
      </c>
      <c r="D452" t="s">
        <v>14</v>
      </c>
      <c r="E452">
        <v>21</v>
      </c>
      <c r="F452" t="s">
        <v>15</v>
      </c>
      <c r="G452">
        <v>181010</v>
      </c>
      <c r="H452" t="s">
        <v>16</v>
      </c>
      <c r="I452" t="s">
        <v>17</v>
      </c>
      <c r="J452" t="s">
        <v>18</v>
      </c>
      <c r="K452" t="s">
        <v>19</v>
      </c>
      <c r="L452" t="s">
        <v>20</v>
      </c>
      <c r="M452" s="2">
        <v>842776102461</v>
      </c>
      <c r="N452">
        <v>1</v>
      </c>
      <c r="O452">
        <f>COUNTIFS($A$2:$A$1206,"="&amp;A452,$C$2:$C$1206,"="&amp;C452,$M$2:$M$1206,"="&amp;M452)</f>
        <v>112</v>
      </c>
      <c r="P452">
        <f>COUNTIFS($B$2:$B$1206,"="&amp;B452,$M$2:$M$1206,"="&amp;M452)</f>
        <v>1</v>
      </c>
      <c r="Q452">
        <f>SUMIFS($N$2:$N$1206,$B$2:$B$1206,"="&amp;B452,$M$2:$M$1206,"="&amp;M452)</f>
        <v>1</v>
      </c>
      <c r="R452">
        <f>VLOOKUP(A452&amp;C452&amp;M452,販売数計!$A$2:$E$174,5,FALSE)</f>
        <v>108</v>
      </c>
      <c r="S452">
        <f t="shared" si="7"/>
        <v>0</v>
      </c>
    </row>
    <row r="453" spans="1:19" x14ac:dyDescent="0.2">
      <c r="A453" s="1">
        <v>43297</v>
      </c>
      <c r="B453">
        <v>43882265</v>
      </c>
      <c r="C453">
        <v>94</v>
      </c>
      <c r="D453" t="s">
        <v>14</v>
      </c>
      <c r="E453">
        <v>21</v>
      </c>
      <c r="F453" t="s">
        <v>15</v>
      </c>
      <c r="G453">
        <v>181010</v>
      </c>
      <c r="H453" t="s">
        <v>16</v>
      </c>
      <c r="I453" t="s">
        <v>17</v>
      </c>
      <c r="J453" t="s">
        <v>18</v>
      </c>
      <c r="K453" t="s">
        <v>19</v>
      </c>
      <c r="L453" t="s">
        <v>20</v>
      </c>
      <c r="M453" s="2">
        <v>842776102461</v>
      </c>
      <c r="N453">
        <v>1</v>
      </c>
      <c r="O453">
        <f>COUNTIFS($A$2:$A$1206,"="&amp;A453,$C$2:$C$1206,"="&amp;C453,$M$2:$M$1206,"="&amp;M453)</f>
        <v>112</v>
      </c>
      <c r="P453">
        <f>COUNTIFS($B$2:$B$1206,"="&amp;B453,$M$2:$M$1206,"="&amp;M453)</f>
        <v>1</v>
      </c>
      <c r="Q453">
        <f>SUMIFS($N$2:$N$1206,$B$2:$B$1206,"="&amp;B453,$M$2:$M$1206,"="&amp;M453)</f>
        <v>1</v>
      </c>
      <c r="R453">
        <f>VLOOKUP(A453&amp;C453&amp;M453,販売数計!$A$2:$E$174,5,FALSE)</f>
        <v>108</v>
      </c>
      <c r="S453">
        <f t="shared" si="7"/>
        <v>0</v>
      </c>
    </row>
    <row r="454" spans="1:19" x14ac:dyDescent="0.2">
      <c r="A454" s="1">
        <v>43297</v>
      </c>
      <c r="B454">
        <v>43882377</v>
      </c>
      <c r="C454">
        <v>94</v>
      </c>
      <c r="D454" t="s">
        <v>14</v>
      </c>
      <c r="E454">
        <v>21</v>
      </c>
      <c r="F454" t="s">
        <v>15</v>
      </c>
      <c r="G454">
        <v>181010</v>
      </c>
      <c r="H454" t="s">
        <v>16</v>
      </c>
      <c r="I454" t="s">
        <v>17</v>
      </c>
      <c r="J454" t="s">
        <v>18</v>
      </c>
      <c r="K454" t="s">
        <v>19</v>
      </c>
      <c r="L454" t="s">
        <v>20</v>
      </c>
      <c r="M454" s="2">
        <v>842776102461</v>
      </c>
      <c r="N454">
        <v>1</v>
      </c>
      <c r="O454">
        <f>COUNTIFS($A$2:$A$1206,"="&amp;A454,$C$2:$C$1206,"="&amp;C454,$M$2:$M$1206,"="&amp;M454)</f>
        <v>112</v>
      </c>
      <c r="P454">
        <f>COUNTIFS($B$2:$B$1206,"="&amp;B454,$M$2:$M$1206,"="&amp;M454)</f>
        <v>1</v>
      </c>
      <c r="Q454">
        <f>SUMIFS($N$2:$N$1206,$B$2:$B$1206,"="&amp;B454,$M$2:$M$1206,"="&amp;M454)</f>
        <v>1</v>
      </c>
      <c r="R454">
        <f>VLOOKUP(A454&amp;C454&amp;M454,販売数計!$A$2:$E$174,5,FALSE)</f>
        <v>108</v>
      </c>
      <c r="S454">
        <f t="shared" si="7"/>
        <v>0</v>
      </c>
    </row>
    <row r="455" spans="1:19" x14ac:dyDescent="0.2">
      <c r="A455" s="1">
        <v>43297</v>
      </c>
      <c r="B455">
        <v>43882402</v>
      </c>
      <c r="C455">
        <v>94</v>
      </c>
      <c r="D455" t="s">
        <v>14</v>
      </c>
      <c r="E455">
        <v>32</v>
      </c>
      <c r="F455" t="s">
        <v>21</v>
      </c>
      <c r="G455">
        <v>253230</v>
      </c>
      <c r="H455" t="s">
        <v>22</v>
      </c>
      <c r="I455" t="s">
        <v>23</v>
      </c>
      <c r="J455" t="s">
        <v>24</v>
      </c>
      <c r="L455" t="s">
        <v>25</v>
      </c>
      <c r="M455" s="2">
        <v>4550084118970</v>
      </c>
      <c r="N455">
        <v>1</v>
      </c>
      <c r="O455">
        <f>COUNTIFS($A$2:$A$1206,"="&amp;A455,$C$2:$C$1206,"="&amp;C455,$M$2:$M$1206,"="&amp;M455)</f>
        <v>3</v>
      </c>
      <c r="P455">
        <f>COUNTIFS($B$2:$B$1206,"="&amp;B455,$M$2:$M$1206,"="&amp;M455)</f>
        <v>1</v>
      </c>
      <c r="Q455">
        <f>SUMIFS($N$2:$N$1206,$B$2:$B$1206,"="&amp;B455,$M$2:$M$1206,"="&amp;M455)</f>
        <v>1</v>
      </c>
      <c r="R455">
        <f>VLOOKUP(A455&amp;C455&amp;M455,販売数計!$A$2:$E$174,5,FALSE)</f>
        <v>3</v>
      </c>
      <c r="S455">
        <f t="shared" si="7"/>
        <v>0</v>
      </c>
    </row>
    <row r="456" spans="1:19" x14ac:dyDescent="0.2">
      <c r="A456" s="1">
        <v>43297</v>
      </c>
      <c r="B456">
        <v>43882528</v>
      </c>
      <c r="C456">
        <v>94</v>
      </c>
      <c r="D456" t="s">
        <v>14</v>
      </c>
      <c r="E456">
        <v>21</v>
      </c>
      <c r="F456" t="s">
        <v>15</v>
      </c>
      <c r="G456">
        <v>181010</v>
      </c>
      <c r="H456" t="s">
        <v>16</v>
      </c>
      <c r="I456" t="s">
        <v>17</v>
      </c>
      <c r="J456" t="s">
        <v>18</v>
      </c>
      <c r="K456" t="s">
        <v>19</v>
      </c>
      <c r="L456" t="s">
        <v>20</v>
      </c>
      <c r="M456" s="2">
        <v>842776102461</v>
      </c>
      <c r="N456">
        <v>1</v>
      </c>
      <c r="O456">
        <f>COUNTIFS($A$2:$A$1206,"="&amp;A456,$C$2:$C$1206,"="&amp;C456,$M$2:$M$1206,"="&amp;M456)</f>
        <v>112</v>
      </c>
      <c r="P456">
        <f>COUNTIFS($B$2:$B$1206,"="&amp;B456,$M$2:$M$1206,"="&amp;M456)</f>
        <v>1</v>
      </c>
      <c r="Q456">
        <f>SUMIFS($N$2:$N$1206,$B$2:$B$1206,"="&amp;B456,$M$2:$M$1206,"="&amp;M456)</f>
        <v>1</v>
      </c>
      <c r="R456">
        <f>VLOOKUP(A456&amp;C456&amp;M456,販売数計!$A$2:$E$174,5,FALSE)</f>
        <v>108</v>
      </c>
      <c r="S456">
        <f t="shared" si="7"/>
        <v>0</v>
      </c>
    </row>
    <row r="457" spans="1:19" x14ac:dyDescent="0.2">
      <c r="A457" s="1">
        <v>43297</v>
      </c>
      <c r="B457">
        <v>43882672</v>
      </c>
      <c r="C457">
        <v>94</v>
      </c>
      <c r="D457" t="s">
        <v>14</v>
      </c>
      <c r="E457">
        <v>21</v>
      </c>
      <c r="F457" t="s">
        <v>15</v>
      </c>
      <c r="G457">
        <v>181010</v>
      </c>
      <c r="H457" t="s">
        <v>16</v>
      </c>
      <c r="I457" t="s">
        <v>17</v>
      </c>
      <c r="J457" t="s">
        <v>18</v>
      </c>
      <c r="K457" t="s">
        <v>19</v>
      </c>
      <c r="L457" t="s">
        <v>20</v>
      </c>
      <c r="M457" s="2">
        <v>842776102461</v>
      </c>
      <c r="N457">
        <v>1</v>
      </c>
      <c r="O457">
        <f>COUNTIFS($A$2:$A$1206,"="&amp;A457,$C$2:$C$1206,"="&amp;C457,$M$2:$M$1206,"="&amp;M457)</f>
        <v>112</v>
      </c>
      <c r="P457">
        <f>COUNTIFS($B$2:$B$1206,"="&amp;B457,$M$2:$M$1206,"="&amp;M457)</f>
        <v>1</v>
      </c>
      <c r="Q457">
        <f>SUMIFS($N$2:$N$1206,$B$2:$B$1206,"="&amp;B457,$M$2:$M$1206,"="&amp;M457)</f>
        <v>1</v>
      </c>
      <c r="R457">
        <f>VLOOKUP(A457&amp;C457&amp;M457,販売数計!$A$2:$E$174,5,FALSE)</f>
        <v>108</v>
      </c>
      <c r="S457">
        <f t="shared" si="7"/>
        <v>0</v>
      </c>
    </row>
    <row r="458" spans="1:19" x14ac:dyDescent="0.2">
      <c r="A458" s="1">
        <v>43297</v>
      </c>
      <c r="B458">
        <v>43882819</v>
      </c>
      <c r="C458">
        <v>94</v>
      </c>
      <c r="D458" t="s">
        <v>14</v>
      </c>
      <c r="E458">
        <v>21</v>
      </c>
      <c r="F458" t="s">
        <v>15</v>
      </c>
      <c r="G458">
        <v>181010</v>
      </c>
      <c r="H458" t="s">
        <v>16</v>
      </c>
      <c r="I458" t="s">
        <v>17</v>
      </c>
      <c r="J458" t="s">
        <v>18</v>
      </c>
      <c r="K458" t="s">
        <v>19</v>
      </c>
      <c r="L458" t="s">
        <v>20</v>
      </c>
      <c r="M458" s="2">
        <v>842776102461</v>
      </c>
      <c r="N458">
        <v>1</v>
      </c>
      <c r="O458">
        <f>COUNTIFS($A$2:$A$1206,"="&amp;A458,$C$2:$C$1206,"="&amp;C458,$M$2:$M$1206,"="&amp;M458)</f>
        <v>112</v>
      </c>
      <c r="P458">
        <f>COUNTIFS($B$2:$B$1206,"="&amp;B458,$M$2:$M$1206,"="&amp;M458)</f>
        <v>1</v>
      </c>
      <c r="Q458">
        <f>SUMIFS($N$2:$N$1206,$B$2:$B$1206,"="&amp;B458,$M$2:$M$1206,"="&amp;M458)</f>
        <v>1</v>
      </c>
      <c r="R458">
        <f>VLOOKUP(A458&amp;C458&amp;M458,販売数計!$A$2:$E$174,5,FALSE)</f>
        <v>108</v>
      </c>
      <c r="S458">
        <f t="shared" si="7"/>
        <v>0</v>
      </c>
    </row>
    <row r="459" spans="1:19" x14ac:dyDescent="0.2">
      <c r="A459" s="1">
        <v>43297</v>
      </c>
      <c r="B459">
        <v>43882915</v>
      </c>
      <c r="C459">
        <v>94</v>
      </c>
      <c r="D459" t="s">
        <v>14</v>
      </c>
      <c r="E459">
        <v>21</v>
      </c>
      <c r="F459" t="s">
        <v>15</v>
      </c>
      <c r="G459">
        <v>181010</v>
      </c>
      <c r="H459" t="s">
        <v>16</v>
      </c>
      <c r="I459" t="s">
        <v>17</v>
      </c>
      <c r="J459" t="s">
        <v>18</v>
      </c>
      <c r="K459" t="s">
        <v>19</v>
      </c>
      <c r="L459" t="s">
        <v>20</v>
      </c>
      <c r="M459" s="2">
        <v>842776102461</v>
      </c>
      <c r="N459">
        <v>1</v>
      </c>
      <c r="O459">
        <f>COUNTIFS($A$2:$A$1206,"="&amp;A459,$C$2:$C$1206,"="&amp;C459,$M$2:$M$1206,"="&amp;M459)</f>
        <v>112</v>
      </c>
      <c r="P459">
        <f>COUNTIFS($B$2:$B$1206,"="&amp;B459,$M$2:$M$1206,"="&amp;M459)</f>
        <v>1</v>
      </c>
      <c r="Q459">
        <f>SUMIFS($N$2:$N$1206,$B$2:$B$1206,"="&amp;B459,$M$2:$M$1206,"="&amp;M459)</f>
        <v>1</v>
      </c>
      <c r="R459">
        <f>VLOOKUP(A459&amp;C459&amp;M459,販売数計!$A$2:$E$174,5,FALSE)</f>
        <v>108</v>
      </c>
      <c r="S459">
        <f t="shared" si="7"/>
        <v>0</v>
      </c>
    </row>
    <row r="460" spans="1:19" x14ac:dyDescent="0.2">
      <c r="A460" s="1">
        <v>43297</v>
      </c>
      <c r="B460">
        <v>43883061</v>
      </c>
      <c r="C460">
        <v>94</v>
      </c>
      <c r="D460" t="s">
        <v>14</v>
      </c>
      <c r="E460">
        <v>21</v>
      </c>
      <c r="F460" t="s">
        <v>15</v>
      </c>
      <c r="G460">
        <v>181010</v>
      </c>
      <c r="H460" t="s">
        <v>16</v>
      </c>
      <c r="I460" t="s">
        <v>17</v>
      </c>
      <c r="J460" t="s">
        <v>18</v>
      </c>
      <c r="K460" t="s">
        <v>19</v>
      </c>
      <c r="L460" t="s">
        <v>20</v>
      </c>
      <c r="M460" s="2">
        <v>842776102461</v>
      </c>
      <c r="N460">
        <v>-1</v>
      </c>
      <c r="O460">
        <f>COUNTIFS($A$2:$A$1206,"="&amp;A460,$C$2:$C$1206,"="&amp;C460,$M$2:$M$1206,"="&amp;M460)</f>
        <v>112</v>
      </c>
      <c r="P460">
        <f>COUNTIFS($B$2:$B$1206,"="&amp;B460,$M$2:$M$1206,"="&amp;M460)</f>
        <v>2</v>
      </c>
      <c r="Q460">
        <f>SUMIFS($N$2:$N$1206,$B$2:$B$1206,"="&amp;B460,$M$2:$M$1206,"="&amp;M460)</f>
        <v>0</v>
      </c>
      <c r="R460">
        <f>VLOOKUP(A460&amp;C460&amp;M460,販売数計!$A$2:$E$174,5,FALSE)</f>
        <v>108</v>
      </c>
      <c r="S460">
        <f t="shared" si="7"/>
        <v>1</v>
      </c>
    </row>
    <row r="461" spans="1:19" x14ac:dyDescent="0.2">
      <c r="A461" s="1">
        <v>43297</v>
      </c>
      <c r="B461">
        <v>43883061</v>
      </c>
      <c r="C461">
        <v>94</v>
      </c>
      <c r="D461" t="s">
        <v>14</v>
      </c>
      <c r="E461">
        <v>21</v>
      </c>
      <c r="F461" t="s">
        <v>15</v>
      </c>
      <c r="G461">
        <v>181010</v>
      </c>
      <c r="H461" t="s">
        <v>16</v>
      </c>
      <c r="I461" t="s">
        <v>17</v>
      </c>
      <c r="J461" t="s">
        <v>18</v>
      </c>
      <c r="K461" t="s">
        <v>19</v>
      </c>
      <c r="L461" t="s">
        <v>20</v>
      </c>
      <c r="M461" s="2">
        <v>842776102461</v>
      </c>
      <c r="N461">
        <v>1</v>
      </c>
      <c r="O461">
        <f>COUNTIFS($A$2:$A$1206,"="&amp;A461,$C$2:$C$1206,"="&amp;C461,$M$2:$M$1206,"="&amp;M461)</f>
        <v>112</v>
      </c>
      <c r="P461">
        <f>COUNTIFS($B$2:$B$1206,"="&amp;B461,$M$2:$M$1206,"="&amp;M461)</f>
        <v>2</v>
      </c>
      <c r="Q461">
        <f>SUMIFS($N$2:$N$1206,$B$2:$B$1206,"="&amp;B461,$M$2:$M$1206,"="&amp;M461)</f>
        <v>0</v>
      </c>
      <c r="R461">
        <f>VLOOKUP(A461&amp;C461&amp;M461,販売数計!$A$2:$E$174,5,FALSE)</f>
        <v>108</v>
      </c>
      <c r="S461">
        <f t="shared" si="7"/>
        <v>1</v>
      </c>
    </row>
    <row r="462" spans="1:19" x14ac:dyDescent="0.2">
      <c r="A462" s="1">
        <v>43297</v>
      </c>
      <c r="B462">
        <v>43883096</v>
      </c>
      <c r="C462">
        <v>94</v>
      </c>
      <c r="D462" t="s">
        <v>14</v>
      </c>
      <c r="E462">
        <v>12</v>
      </c>
      <c r="F462" t="s">
        <v>27</v>
      </c>
      <c r="G462">
        <v>77120</v>
      </c>
      <c r="H462" t="s">
        <v>28</v>
      </c>
      <c r="I462" t="s">
        <v>29</v>
      </c>
      <c r="J462" t="s">
        <v>30</v>
      </c>
      <c r="L462" t="s">
        <v>31</v>
      </c>
      <c r="M462" s="2">
        <v>4549980046388</v>
      </c>
      <c r="N462">
        <v>1</v>
      </c>
      <c r="O462">
        <f>COUNTIFS($A$2:$A$1206,"="&amp;A462,$C$2:$C$1206,"="&amp;C462,$M$2:$M$1206,"="&amp;M462)</f>
        <v>2</v>
      </c>
      <c r="P462">
        <f>COUNTIFS($B$2:$B$1206,"="&amp;B462,$M$2:$M$1206,"="&amp;M462)</f>
        <v>1</v>
      </c>
      <c r="Q462">
        <f>SUMIFS($N$2:$N$1206,$B$2:$B$1206,"="&amp;B462,$M$2:$M$1206,"="&amp;M462)</f>
        <v>1</v>
      </c>
      <c r="R462">
        <f>VLOOKUP(A462&amp;C462&amp;M462,販売数計!$A$2:$E$174,5,FALSE)</f>
        <v>2</v>
      </c>
      <c r="S462">
        <f t="shared" si="7"/>
        <v>0</v>
      </c>
    </row>
    <row r="463" spans="1:19" x14ac:dyDescent="0.2">
      <c r="A463" s="1">
        <v>43297</v>
      </c>
      <c r="B463">
        <v>43883303</v>
      </c>
      <c r="C463">
        <v>94</v>
      </c>
      <c r="D463" t="s">
        <v>14</v>
      </c>
      <c r="E463">
        <v>21</v>
      </c>
      <c r="F463" t="s">
        <v>15</v>
      </c>
      <c r="G463">
        <v>181010</v>
      </c>
      <c r="H463" t="s">
        <v>16</v>
      </c>
      <c r="I463" t="s">
        <v>17</v>
      </c>
      <c r="J463" t="s">
        <v>18</v>
      </c>
      <c r="K463" t="s">
        <v>19</v>
      </c>
      <c r="L463" t="s">
        <v>20</v>
      </c>
      <c r="M463" s="2">
        <v>842776102461</v>
      </c>
      <c r="N463">
        <v>1</v>
      </c>
      <c r="O463">
        <f>COUNTIFS($A$2:$A$1206,"="&amp;A463,$C$2:$C$1206,"="&amp;C463,$M$2:$M$1206,"="&amp;M463)</f>
        <v>112</v>
      </c>
      <c r="P463">
        <f>COUNTIFS($B$2:$B$1206,"="&amp;B463,$M$2:$M$1206,"="&amp;M463)</f>
        <v>1</v>
      </c>
      <c r="Q463">
        <f>SUMIFS($N$2:$N$1206,$B$2:$B$1206,"="&amp;B463,$M$2:$M$1206,"="&amp;M463)</f>
        <v>1</v>
      </c>
      <c r="R463">
        <f>VLOOKUP(A463&amp;C463&amp;M463,販売数計!$A$2:$E$174,5,FALSE)</f>
        <v>108</v>
      </c>
      <c r="S463">
        <f t="shared" si="7"/>
        <v>0</v>
      </c>
    </row>
    <row r="464" spans="1:19" x14ac:dyDescent="0.2">
      <c r="A464" s="1">
        <v>43297</v>
      </c>
      <c r="B464">
        <v>43883576</v>
      </c>
      <c r="C464">
        <v>94</v>
      </c>
      <c r="D464" t="s">
        <v>14</v>
      </c>
      <c r="E464">
        <v>21</v>
      </c>
      <c r="F464" t="s">
        <v>15</v>
      </c>
      <c r="G464">
        <v>181010</v>
      </c>
      <c r="H464" t="s">
        <v>16</v>
      </c>
      <c r="I464" t="s">
        <v>17</v>
      </c>
      <c r="J464" t="s">
        <v>18</v>
      </c>
      <c r="K464" t="s">
        <v>19</v>
      </c>
      <c r="L464" t="s">
        <v>20</v>
      </c>
      <c r="M464" s="2">
        <v>842776102461</v>
      </c>
      <c r="N464">
        <v>1</v>
      </c>
      <c r="O464">
        <f>COUNTIFS($A$2:$A$1206,"="&amp;A464,$C$2:$C$1206,"="&amp;C464,$M$2:$M$1206,"="&amp;M464)</f>
        <v>112</v>
      </c>
      <c r="P464">
        <f>COUNTIFS($B$2:$B$1206,"="&amp;B464,$M$2:$M$1206,"="&amp;M464)</f>
        <v>1</v>
      </c>
      <c r="Q464">
        <f>SUMIFS($N$2:$N$1206,$B$2:$B$1206,"="&amp;B464,$M$2:$M$1206,"="&amp;M464)</f>
        <v>1</v>
      </c>
      <c r="R464">
        <f>VLOOKUP(A464&amp;C464&amp;M464,販売数計!$A$2:$E$174,5,FALSE)</f>
        <v>108</v>
      </c>
      <c r="S464">
        <f t="shared" si="7"/>
        <v>0</v>
      </c>
    </row>
    <row r="465" spans="1:19" x14ac:dyDescent="0.2">
      <c r="A465" s="1">
        <v>43297</v>
      </c>
      <c r="B465">
        <v>43883842</v>
      </c>
      <c r="C465">
        <v>94</v>
      </c>
      <c r="D465" t="s">
        <v>14</v>
      </c>
      <c r="E465">
        <v>21</v>
      </c>
      <c r="F465" t="s">
        <v>15</v>
      </c>
      <c r="G465">
        <v>181010</v>
      </c>
      <c r="H465" t="s">
        <v>16</v>
      </c>
      <c r="I465" t="s">
        <v>17</v>
      </c>
      <c r="J465" t="s">
        <v>18</v>
      </c>
      <c r="K465" t="s">
        <v>19</v>
      </c>
      <c r="L465" t="s">
        <v>20</v>
      </c>
      <c r="M465" s="2">
        <v>842776102461</v>
      </c>
      <c r="N465">
        <v>1</v>
      </c>
      <c r="O465">
        <f>COUNTIFS($A$2:$A$1206,"="&amp;A465,$C$2:$C$1206,"="&amp;C465,$M$2:$M$1206,"="&amp;M465)</f>
        <v>112</v>
      </c>
      <c r="P465">
        <f>COUNTIFS($B$2:$B$1206,"="&amp;B465,$M$2:$M$1206,"="&amp;M465)</f>
        <v>1</v>
      </c>
      <c r="Q465">
        <f>SUMIFS($N$2:$N$1206,$B$2:$B$1206,"="&amp;B465,$M$2:$M$1206,"="&amp;M465)</f>
        <v>1</v>
      </c>
      <c r="R465">
        <f>VLOOKUP(A465&amp;C465&amp;M465,販売数計!$A$2:$E$174,5,FALSE)</f>
        <v>108</v>
      </c>
      <c r="S465">
        <f t="shared" si="7"/>
        <v>0</v>
      </c>
    </row>
    <row r="466" spans="1:19" x14ac:dyDescent="0.2">
      <c r="A466" s="1">
        <v>43297</v>
      </c>
      <c r="B466">
        <v>43884383</v>
      </c>
      <c r="C466">
        <v>94</v>
      </c>
      <c r="D466" t="s">
        <v>14</v>
      </c>
      <c r="E466">
        <v>21</v>
      </c>
      <c r="F466" t="s">
        <v>15</v>
      </c>
      <c r="G466">
        <v>181010</v>
      </c>
      <c r="H466" t="s">
        <v>16</v>
      </c>
      <c r="I466" t="s">
        <v>17</v>
      </c>
      <c r="J466" t="s">
        <v>18</v>
      </c>
      <c r="K466" t="s">
        <v>19</v>
      </c>
      <c r="L466" t="s">
        <v>20</v>
      </c>
      <c r="M466" s="2">
        <v>842776102461</v>
      </c>
      <c r="N466">
        <v>1</v>
      </c>
      <c r="O466">
        <f>COUNTIFS($A$2:$A$1206,"="&amp;A466,$C$2:$C$1206,"="&amp;C466,$M$2:$M$1206,"="&amp;M466)</f>
        <v>112</v>
      </c>
      <c r="P466">
        <f>COUNTIFS($B$2:$B$1206,"="&amp;B466,$M$2:$M$1206,"="&amp;M466)</f>
        <v>1</v>
      </c>
      <c r="Q466">
        <f>SUMIFS($N$2:$N$1206,$B$2:$B$1206,"="&amp;B466,$M$2:$M$1206,"="&amp;M466)</f>
        <v>1</v>
      </c>
      <c r="R466">
        <f>VLOOKUP(A466&amp;C466&amp;M466,販売数計!$A$2:$E$174,5,FALSE)</f>
        <v>108</v>
      </c>
      <c r="S466">
        <f t="shared" si="7"/>
        <v>0</v>
      </c>
    </row>
    <row r="467" spans="1:19" x14ac:dyDescent="0.2">
      <c r="A467" s="1">
        <v>43297</v>
      </c>
      <c r="B467">
        <v>43884570</v>
      </c>
      <c r="C467">
        <v>94</v>
      </c>
      <c r="D467" t="s">
        <v>14</v>
      </c>
      <c r="E467">
        <v>21</v>
      </c>
      <c r="F467" t="s">
        <v>15</v>
      </c>
      <c r="G467">
        <v>181010</v>
      </c>
      <c r="H467" t="s">
        <v>16</v>
      </c>
      <c r="I467" t="s">
        <v>17</v>
      </c>
      <c r="J467" t="s">
        <v>18</v>
      </c>
      <c r="K467" t="s">
        <v>19</v>
      </c>
      <c r="L467" t="s">
        <v>20</v>
      </c>
      <c r="M467" s="2">
        <v>842776102461</v>
      </c>
      <c r="N467">
        <v>1</v>
      </c>
      <c r="O467">
        <f>COUNTIFS($A$2:$A$1206,"="&amp;A467,$C$2:$C$1206,"="&amp;C467,$M$2:$M$1206,"="&amp;M467)</f>
        <v>112</v>
      </c>
      <c r="P467">
        <f>COUNTIFS($B$2:$B$1206,"="&amp;B467,$M$2:$M$1206,"="&amp;M467)</f>
        <v>1</v>
      </c>
      <c r="Q467">
        <f>SUMIFS($N$2:$N$1206,$B$2:$B$1206,"="&amp;B467,$M$2:$M$1206,"="&amp;M467)</f>
        <v>1</v>
      </c>
      <c r="R467">
        <f>VLOOKUP(A467&amp;C467&amp;M467,販売数計!$A$2:$E$174,5,FALSE)</f>
        <v>108</v>
      </c>
      <c r="S467">
        <f t="shared" si="7"/>
        <v>0</v>
      </c>
    </row>
    <row r="468" spans="1:19" x14ac:dyDescent="0.2">
      <c r="A468" s="1">
        <v>43297</v>
      </c>
      <c r="B468">
        <v>43885087</v>
      </c>
      <c r="C468">
        <v>94</v>
      </c>
      <c r="D468" t="s">
        <v>14</v>
      </c>
      <c r="E468">
        <v>21</v>
      </c>
      <c r="F468" t="s">
        <v>15</v>
      </c>
      <c r="G468">
        <v>181010</v>
      </c>
      <c r="H468" t="s">
        <v>16</v>
      </c>
      <c r="I468" t="s">
        <v>17</v>
      </c>
      <c r="J468" t="s">
        <v>18</v>
      </c>
      <c r="K468" t="s">
        <v>19</v>
      </c>
      <c r="L468" t="s">
        <v>20</v>
      </c>
      <c r="M468" s="2">
        <v>842776102461</v>
      </c>
      <c r="N468">
        <v>1</v>
      </c>
      <c r="O468">
        <f>COUNTIFS($A$2:$A$1206,"="&amp;A468,$C$2:$C$1206,"="&amp;C468,$M$2:$M$1206,"="&amp;M468)</f>
        <v>112</v>
      </c>
      <c r="P468">
        <f>COUNTIFS($B$2:$B$1206,"="&amp;B468,$M$2:$M$1206,"="&amp;M468)</f>
        <v>1</v>
      </c>
      <c r="Q468">
        <f>SUMIFS($N$2:$N$1206,$B$2:$B$1206,"="&amp;B468,$M$2:$M$1206,"="&amp;M468)</f>
        <v>1</v>
      </c>
      <c r="R468">
        <f>VLOOKUP(A468&amp;C468&amp;M468,販売数計!$A$2:$E$174,5,FALSE)</f>
        <v>108</v>
      </c>
      <c r="S468">
        <f t="shared" si="7"/>
        <v>0</v>
      </c>
    </row>
    <row r="469" spans="1:19" x14ac:dyDescent="0.2">
      <c r="A469" s="1">
        <v>43297</v>
      </c>
      <c r="B469">
        <v>43885109</v>
      </c>
      <c r="C469">
        <v>94</v>
      </c>
      <c r="D469" t="s">
        <v>14</v>
      </c>
      <c r="E469">
        <v>21</v>
      </c>
      <c r="F469" t="s">
        <v>15</v>
      </c>
      <c r="G469">
        <v>181010</v>
      </c>
      <c r="H469" t="s">
        <v>16</v>
      </c>
      <c r="I469" t="s">
        <v>17</v>
      </c>
      <c r="J469" t="s">
        <v>18</v>
      </c>
      <c r="K469" t="s">
        <v>19</v>
      </c>
      <c r="L469" t="s">
        <v>20</v>
      </c>
      <c r="M469" s="2">
        <v>842776102461</v>
      </c>
      <c r="N469">
        <v>1</v>
      </c>
      <c r="O469">
        <f>COUNTIFS($A$2:$A$1206,"="&amp;A469,$C$2:$C$1206,"="&amp;C469,$M$2:$M$1206,"="&amp;M469)</f>
        <v>112</v>
      </c>
      <c r="P469">
        <f>COUNTIFS($B$2:$B$1206,"="&amp;B469,$M$2:$M$1206,"="&amp;M469)</f>
        <v>1</v>
      </c>
      <c r="Q469">
        <f>SUMIFS($N$2:$N$1206,$B$2:$B$1206,"="&amp;B469,$M$2:$M$1206,"="&amp;M469)</f>
        <v>1</v>
      </c>
      <c r="R469">
        <f>VLOOKUP(A469&amp;C469&amp;M469,販売数計!$A$2:$E$174,5,FALSE)</f>
        <v>108</v>
      </c>
      <c r="S469">
        <f t="shared" si="7"/>
        <v>0</v>
      </c>
    </row>
    <row r="470" spans="1:19" x14ac:dyDescent="0.2">
      <c r="A470" s="1">
        <v>43297</v>
      </c>
      <c r="B470">
        <v>43885187</v>
      </c>
      <c r="C470">
        <v>94</v>
      </c>
      <c r="D470" t="s">
        <v>14</v>
      </c>
      <c r="E470">
        <v>21</v>
      </c>
      <c r="F470" t="s">
        <v>15</v>
      </c>
      <c r="G470">
        <v>181010</v>
      </c>
      <c r="H470" t="s">
        <v>16</v>
      </c>
      <c r="I470" t="s">
        <v>17</v>
      </c>
      <c r="J470" t="s">
        <v>18</v>
      </c>
      <c r="K470" t="s">
        <v>19</v>
      </c>
      <c r="L470" t="s">
        <v>20</v>
      </c>
      <c r="M470" s="2">
        <v>842776102461</v>
      </c>
      <c r="N470">
        <v>1</v>
      </c>
      <c r="O470">
        <f>COUNTIFS($A$2:$A$1206,"="&amp;A470,$C$2:$C$1206,"="&amp;C470,$M$2:$M$1206,"="&amp;M470)</f>
        <v>112</v>
      </c>
      <c r="P470">
        <f>COUNTIFS($B$2:$B$1206,"="&amp;B470,$M$2:$M$1206,"="&amp;M470)</f>
        <v>1</v>
      </c>
      <c r="Q470">
        <f>SUMIFS($N$2:$N$1206,$B$2:$B$1206,"="&amp;B470,$M$2:$M$1206,"="&amp;M470)</f>
        <v>1</v>
      </c>
      <c r="R470">
        <f>VLOOKUP(A470&amp;C470&amp;M470,販売数計!$A$2:$E$174,5,FALSE)</f>
        <v>108</v>
      </c>
      <c r="S470">
        <f t="shared" si="7"/>
        <v>0</v>
      </c>
    </row>
    <row r="471" spans="1:19" x14ac:dyDescent="0.2">
      <c r="A471" s="1">
        <v>43297</v>
      </c>
      <c r="B471">
        <v>43885283</v>
      </c>
      <c r="C471">
        <v>94</v>
      </c>
      <c r="D471" t="s">
        <v>14</v>
      </c>
      <c r="E471">
        <v>21</v>
      </c>
      <c r="F471" t="s">
        <v>15</v>
      </c>
      <c r="G471">
        <v>181010</v>
      </c>
      <c r="H471" t="s">
        <v>16</v>
      </c>
      <c r="I471" t="s">
        <v>17</v>
      </c>
      <c r="J471" t="s">
        <v>18</v>
      </c>
      <c r="K471" t="s">
        <v>19</v>
      </c>
      <c r="L471" t="s">
        <v>20</v>
      </c>
      <c r="M471" s="2">
        <v>842776102461</v>
      </c>
      <c r="N471">
        <v>1</v>
      </c>
      <c r="O471">
        <f>COUNTIFS($A$2:$A$1206,"="&amp;A471,$C$2:$C$1206,"="&amp;C471,$M$2:$M$1206,"="&amp;M471)</f>
        <v>112</v>
      </c>
      <c r="P471">
        <f>COUNTIFS($B$2:$B$1206,"="&amp;B471,$M$2:$M$1206,"="&amp;M471)</f>
        <v>1</v>
      </c>
      <c r="Q471">
        <f>SUMIFS($N$2:$N$1206,$B$2:$B$1206,"="&amp;B471,$M$2:$M$1206,"="&amp;M471)</f>
        <v>1</v>
      </c>
      <c r="R471">
        <f>VLOOKUP(A471&amp;C471&amp;M471,販売数計!$A$2:$E$174,5,FALSE)</f>
        <v>108</v>
      </c>
      <c r="S471">
        <f t="shared" si="7"/>
        <v>0</v>
      </c>
    </row>
    <row r="472" spans="1:19" x14ac:dyDescent="0.2">
      <c r="A472" s="1">
        <v>43297</v>
      </c>
      <c r="B472">
        <v>43885400</v>
      </c>
      <c r="C472">
        <v>94</v>
      </c>
      <c r="D472" t="s">
        <v>14</v>
      </c>
      <c r="E472">
        <v>21</v>
      </c>
      <c r="F472" t="s">
        <v>15</v>
      </c>
      <c r="G472">
        <v>181010</v>
      </c>
      <c r="H472" t="s">
        <v>16</v>
      </c>
      <c r="I472" t="s">
        <v>17</v>
      </c>
      <c r="J472" t="s">
        <v>18</v>
      </c>
      <c r="K472" t="s">
        <v>19</v>
      </c>
      <c r="L472" t="s">
        <v>20</v>
      </c>
      <c r="M472" s="2">
        <v>842776102461</v>
      </c>
      <c r="N472">
        <v>1</v>
      </c>
      <c r="O472">
        <f>COUNTIFS($A$2:$A$1206,"="&amp;A472,$C$2:$C$1206,"="&amp;C472,$M$2:$M$1206,"="&amp;M472)</f>
        <v>112</v>
      </c>
      <c r="P472">
        <f>COUNTIFS($B$2:$B$1206,"="&amp;B472,$M$2:$M$1206,"="&amp;M472)</f>
        <v>1</v>
      </c>
      <c r="Q472">
        <f>SUMIFS($N$2:$N$1206,$B$2:$B$1206,"="&amp;B472,$M$2:$M$1206,"="&amp;M472)</f>
        <v>1</v>
      </c>
      <c r="R472">
        <f>VLOOKUP(A472&amp;C472&amp;M472,販売数計!$A$2:$E$174,5,FALSE)</f>
        <v>108</v>
      </c>
      <c r="S472">
        <f t="shared" si="7"/>
        <v>0</v>
      </c>
    </row>
    <row r="473" spans="1:19" x14ac:dyDescent="0.2">
      <c r="A473" s="1">
        <v>43297</v>
      </c>
      <c r="B473">
        <v>43885756</v>
      </c>
      <c r="C473">
        <v>94</v>
      </c>
      <c r="D473" t="s">
        <v>14</v>
      </c>
      <c r="E473">
        <v>21</v>
      </c>
      <c r="F473" t="s">
        <v>15</v>
      </c>
      <c r="G473">
        <v>181010</v>
      </c>
      <c r="H473" t="s">
        <v>16</v>
      </c>
      <c r="I473" t="s">
        <v>17</v>
      </c>
      <c r="J473" t="s">
        <v>18</v>
      </c>
      <c r="K473" t="s">
        <v>19</v>
      </c>
      <c r="L473" t="s">
        <v>20</v>
      </c>
      <c r="M473" s="2">
        <v>842776102461</v>
      </c>
      <c r="N473">
        <v>1</v>
      </c>
      <c r="O473">
        <f>COUNTIFS($A$2:$A$1206,"="&amp;A473,$C$2:$C$1206,"="&amp;C473,$M$2:$M$1206,"="&amp;M473)</f>
        <v>112</v>
      </c>
      <c r="P473">
        <f>COUNTIFS($B$2:$B$1206,"="&amp;B473,$M$2:$M$1206,"="&amp;M473)</f>
        <v>1</v>
      </c>
      <c r="Q473">
        <f>SUMIFS($N$2:$N$1206,$B$2:$B$1206,"="&amp;B473,$M$2:$M$1206,"="&amp;M473)</f>
        <v>1</v>
      </c>
      <c r="R473">
        <f>VLOOKUP(A473&amp;C473&amp;M473,販売数計!$A$2:$E$174,5,FALSE)</f>
        <v>108</v>
      </c>
      <c r="S473">
        <f t="shared" si="7"/>
        <v>0</v>
      </c>
    </row>
    <row r="474" spans="1:19" x14ac:dyDescent="0.2">
      <c r="A474" s="1">
        <v>43297</v>
      </c>
      <c r="B474">
        <v>43885762</v>
      </c>
      <c r="C474">
        <v>94</v>
      </c>
      <c r="D474" t="s">
        <v>14</v>
      </c>
      <c r="E474">
        <v>21</v>
      </c>
      <c r="F474" t="s">
        <v>15</v>
      </c>
      <c r="G474">
        <v>181010</v>
      </c>
      <c r="H474" t="s">
        <v>16</v>
      </c>
      <c r="I474" t="s">
        <v>17</v>
      </c>
      <c r="J474" t="s">
        <v>18</v>
      </c>
      <c r="K474" t="s">
        <v>19</v>
      </c>
      <c r="L474" t="s">
        <v>20</v>
      </c>
      <c r="M474" s="2">
        <v>842776102461</v>
      </c>
      <c r="N474">
        <v>1</v>
      </c>
      <c r="O474">
        <f>COUNTIFS($A$2:$A$1206,"="&amp;A474,$C$2:$C$1206,"="&amp;C474,$M$2:$M$1206,"="&amp;M474)</f>
        <v>112</v>
      </c>
      <c r="P474">
        <f>COUNTIFS($B$2:$B$1206,"="&amp;B474,$M$2:$M$1206,"="&amp;M474)</f>
        <v>1</v>
      </c>
      <c r="Q474">
        <f>SUMIFS($N$2:$N$1206,$B$2:$B$1206,"="&amp;B474,$M$2:$M$1206,"="&amp;M474)</f>
        <v>1</v>
      </c>
      <c r="R474">
        <f>VLOOKUP(A474&amp;C474&amp;M474,販売数計!$A$2:$E$174,5,FALSE)</f>
        <v>108</v>
      </c>
      <c r="S474">
        <f t="shared" si="7"/>
        <v>0</v>
      </c>
    </row>
    <row r="475" spans="1:19" x14ac:dyDescent="0.2">
      <c r="A475" s="1">
        <v>43297</v>
      </c>
      <c r="B475">
        <v>43885923</v>
      </c>
      <c r="C475">
        <v>94</v>
      </c>
      <c r="D475" t="s">
        <v>14</v>
      </c>
      <c r="E475">
        <v>21</v>
      </c>
      <c r="F475" t="s">
        <v>15</v>
      </c>
      <c r="G475">
        <v>181010</v>
      </c>
      <c r="H475" t="s">
        <v>16</v>
      </c>
      <c r="I475" t="s">
        <v>17</v>
      </c>
      <c r="J475" t="s">
        <v>18</v>
      </c>
      <c r="K475" t="s">
        <v>19</v>
      </c>
      <c r="L475" t="s">
        <v>20</v>
      </c>
      <c r="M475" s="2">
        <v>842776102461</v>
      </c>
      <c r="N475">
        <v>-1</v>
      </c>
      <c r="O475">
        <f>COUNTIFS($A$2:$A$1206,"="&amp;A475,$C$2:$C$1206,"="&amp;C475,$M$2:$M$1206,"="&amp;M475)</f>
        <v>112</v>
      </c>
      <c r="P475">
        <f>COUNTIFS($B$2:$B$1206,"="&amp;B475,$M$2:$M$1206,"="&amp;M475)</f>
        <v>2</v>
      </c>
      <c r="Q475">
        <f>SUMIFS($N$2:$N$1206,$B$2:$B$1206,"="&amp;B475,$M$2:$M$1206,"="&amp;M475)</f>
        <v>0</v>
      </c>
      <c r="R475">
        <f>VLOOKUP(A475&amp;C475&amp;M475,販売数計!$A$2:$E$174,5,FALSE)</f>
        <v>108</v>
      </c>
      <c r="S475">
        <f t="shared" si="7"/>
        <v>1</v>
      </c>
    </row>
    <row r="476" spans="1:19" x14ac:dyDescent="0.2">
      <c r="A476" s="1">
        <v>43297</v>
      </c>
      <c r="B476">
        <v>43885923</v>
      </c>
      <c r="C476">
        <v>94</v>
      </c>
      <c r="D476" t="s">
        <v>14</v>
      </c>
      <c r="E476">
        <v>21</v>
      </c>
      <c r="F476" t="s">
        <v>15</v>
      </c>
      <c r="G476">
        <v>181010</v>
      </c>
      <c r="H476" t="s">
        <v>16</v>
      </c>
      <c r="I476" t="s">
        <v>17</v>
      </c>
      <c r="J476" t="s">
        <v>18</v>
      </c>
      <c r="K476" t="s">
        <v>19</v>
      </c>
      <c r="L476" t="s">
        <v>20</v>
      </c>
      <c r="M476" s="2">
        <v>842776102461</v>
      </c>
      <c r="N476">
        <v>1</v>
      </c>
      <c r="O476">
        <f>COUNTIFS($A$2:$A$1206,"="&amp;A476,$C$2:$C$1206,"="&amp;C476,$M$2:$M$1206,"="&amp;M476)</f>
        <v>112</v>
      </c>
      <c r="P476">
        <f>COUNTIFS($B$2:$B$1206,"="&amp;B476,$M$2:$M$1206,"="&amp;M476)</f>
        <v>2</v>
      </c>
      <c r="Q476">
        <f>SUMIFS($N$2:$N$1206,$B$2:$B$1206,"="&amp;B476,$M$2:$M$1206,"="&amp;M476)</f>
        <v>0</v>
      </c>
      <c r="R476">
        <f>VLOOKUP(A476&amp;C476&amp;M476,販売数計!$A$2:$E$174,5,FALSE)</f>
        <v>108</v>
      </c>
      <c r="S476">
        <f t="shared" si="7"/>
        <v>1</v>
      </c>
    </row>
    <row r="477" spans="1:19" x14ac:dyDescent="0.2">
      <c r="A477" s="1">
        <v>43297</v>
      </c>
      <c r="B477">
        <v>43886033</v>
      </c>
      <c r="C477">
        <v>94</v>
      </c>
      <c r="D477" t="s">
        <v>14</v>
      </c>
      <c r="E477">
        <v>21</v>
      </c>
      <c r="F477" t="s">
        <v>15</v>
      </c>
      <c r="G477">
        <v>181010</v>
      </c>
      <c r="H477" t="s">
        <v>16</v>
      </c>
      <c r="I477" t="s">
        <v>17</v>
      </c>
      <c r="J477" t="s">
        <v>18</v>
      </c>
      <c r="K477" t="s">
        <v>19</v>
      </c>
      <c r="L477" t="s">
        <v>20</v>
      </c>
      <c r="M477" s="2">
        <v>842776102461</v>
      </c>
      <c r="N477">
        <v>1</v>
      </c>
      <c r="O477">
        <f>COUNTIFS($A$2:$A$1206,"="&amp;A477,$C$2:$C$1206,"="&amp;C477,$M$2:$M$1206,"="&amp;M477)</f>
        <v>112</v>
      </c>
      <c r="P477">
        <f>COUNTIFS($B$2:$B$1206,"="&amp;B477,$M$2:$M$1206,"="&amp;M477)</f>
        <v>1</v>
      </c>
      <c r="Q477">
        <f>SUMIFS($N$2:$N$1206,$B$2:$B$1206,"="&amp;B477,$M$2:$M$1206,"="&amp;M477)</f>
        <v>1</v>
      </c>
      <c r="R477">
        <f>VLOOKUP(A477&amp;C477&amp;M477,販売数計!$A$2:$E$174,5,FALSE)</f>
        <v>108</v>
      </c>
      <c r="S477">
        <f t="shared" si="7"/>
        <v>0</v>
      </c>
    </row>
    <row r="478" spans="1:19" x14ac:dyDescent="0.2">
      <c r="A478" s="1">
        <v>43297</v>
      </c>
      <c r="B478">
        <v>43886060</v>
      </c>
      <c r="C478">
        <v>94</v>
      </c>
      <c r="D478" t="s">
        <v>14</v>
      </c>
      <c r="E478">
        <v>21</v>
      </c>
      <c r="F478" t="s">
        <v>15</v>
      </c>
      <c r="G478">
        <v>181010</v>
      </c>
      <c r="H478" t="s">
        <v>16</v>
      </c>
      <c r="I478" t="s">
        <v>17</v>
      </c>
      <c r="J478" t="s">
        <v>18</v>
      </c>
      <c r="K478" t="s">
        <v>19</v>
      </c>
      <c r="L478" t="s">
        <v>20</v>
      </c>
      <c r="M478" s="2">
        <v>842776102461</v>
      </c>
      <c r="N478">
        <v>1</v>
      </c>
      <c r="O478">
        <f>COUNTIFS($A$2:$A$1206,"="&amp;A478,$C$2:$C$1206,"="&amp;C478,$M$2:$M$1206,"="&amp;M478)</f>
        <v>112</v>
      </c>
      <c r="P478">
        <f>COUNTIFS($B$2:$B$1206,"="&amp;B478,$M$2:$M$1206,"="&amp;M478)</f>
        <v>1</v>
      </c>
      <c r="Q478">
        <f>SUMIFS($N$2:$N$1206,$B$2:$B$1206,"="&amp;B478,$M$2:$M$1206,"="&amp;M478)</f>
        <v>1</v>
      </c>
      <c r="R478">
        <f>VLOOKUP(A478&amp;C478&amp;M478,販売数計!$A$2:$E$174,5,FALSE)</f>
        <v>108</v>
      </c>
      <c r="S478">
        <f t="shared" si="7"/>
        <v>0</v>
      </c>
    </row>
    <row r="479" spans="1:19" x14ac:dyDescent="0.2">
      <c r="A479" s="1">
        <v>43297</v>
      </c>
      <c r="B479">
        <v>43886122</v>
      </c>
      <c r="C479">
        <v>94</v>
      </c>
      <c r="D479" t="s">
        <v>14</v>
      </c>
      <c r="E479">
        <v>21</v>
      </c>
      <c r="F479" t="s">
        <v>15</v>
      </c>
      <c r="G479">
        <v>181010</v>
      </c>
      <c r="H479" t="s">
        <v>16</v>
      </c>
      <c r="I479" t="s">
        <v>17</v>
      </c>
      <c r="J479" t="s">
        <v>18</v>
      </c>
      <c r="K479" t="s">
        <v>19</v>
      </c>
      <c r="L479" t="s">
        <v>20</v>
      </c>
      <c r="M479" s="2">
        <v>842776102461</v>
      </c>
      <c r="N479">
        <v>1</v>
      </c>
      <c r="O479">
        <f>COUNTIFS($A$2:$A$1206,"="&amp;A479,$C$2:$C$1206,"="&amp;C479,$M$2:$M$1206,"="&amp;M479)</f>
        <v>112</v>
      </c>
      <c r="P479">
        <f>COUNTIFS($B$2:$B$1206,"="&amp;B479,$M$2:$M$1206,"="&amp;M479)</f>
        <v>1</v>
      </c>
      <c r="Q479">
        <f>SUMIFS($N$2:$N$1206,$B$2:$B$1206,"="&amp;B479,$M$2:$M$1206,"="&amp;M479)</f>
        <v>1</v>
      </c>
      <c r="R479">
        <f>VLOOKUP(A479&amp;C479&amp;M479,販売数計!$A$2:$E$174,5,FALSE)</f>
        <v>108</v>
      </c>
      <c r="S479">
        <f t="shared" si="7"/>
        <v>0</v>
      </c>
    </row>
    <row r="480" spans="1:19" x14ac:dyDescent="0.2">
      <c r="A480" s="1">
        <v>43297</v>
      </c>
      <c r="B480">
        <v>43886166</v>
      </c>
      <c r="C480">
        <v>94</v>
      </c>
      <c r="D480" t="s">
        <v>14</v>
      </c>
      <c r="E480">
        <v>21</v>
      </c>
      <c r="F480" t="s">
        <v>15</v>
      </c>
      <c r="G480">
        <v>181010</v>
      </c>
      <c r="H480" t="s">
        <v>16</v>
      </c>
      <c r="I480" t="s">
        <v>17</v>
      </c>
      <c r="J480" t="s">
        <v>18</v>
      </c>
      <c r="K480" t="s">
        <v>19</v>
      </c>
      <c r="L480" t="s">
        <v>20</v>
      </c>
      <c r="M480" s="2">
        <v>842776102461</v>
      </c>
      <c r="N480">
        <v>1</v>
      </c>
      <c r="O480">
        <f>COUNTIFS($A$2:$A$1206,"="&amp;A480,$C$2:$C$1206,"="&amp;C480,$M$2:$M$1206,"="&amp;M480)</f>
        <v>112</v>
      </c>
      <c r="P480">
        <f>COUNTIFS($B$2:$B$1206,"="&amp;B480,$M$2:$M$1206,"="&amp;M480)</f>
        <v>1</v>
      </c>
      <c r="Q480">
        <f>SUMIFS($N$2:$N$1206,$B$2:$B$1206,"="&amp;B480,$M$2:$M$1206,"="&amp;M480)</f>
        <v>1</v>
      </c>
      <c r="R480">
        <f>VLOOKUP(A480&amp;C480&amp;M480,販売数計!$A$2:$E$174,5,FALSE)</f>
        <v>108</v>
      </c>
      <c r="S480">
        <f t="shared" si="7"/>
        <v>0</v>
      </c>
    </row>
    <row r="481" spans="1:19" x14ac:dyDescent="0.2">
      <c r="A481" s="1">
        <v>43297</v>
      </c>
      <c r="B481">
        <v>43886578</v>
      </c>
      <c r="C481">
        <v>94</v>
      </c>
      <c r="D481" t="s">
        <v>14</v>
      </c>
      <c r="E481">
        <v>21</v>
      </c>
      <c r="F481" t="s">
        <v>15</v>
      </c>
      <c r="G481">
        <v>181010</v>
      </c>
      <c r="H481" t="s">
        <v>16</v>
      </c>
      <c r="I481" t="s">
        <v>17</v>
      </c>
      <c r="J481" t="s">
        <v>18</v>
      </c>
      <c r="K481" t="s">
        <v>19</v>
      </c>
      <c r="L481" t="s">
        <v>20</v>
      </c>
      <c r="M481" s="2">
        <v>842776102461</v>
      </c>
      <c r="N481">
        <v>1</v>
      </c>
      <c r="O481">
        <f>COUNTIFS($A$2:$A$1206,"="&amp;A481,$C$2:$C$1206,"="&amp;C481,$M$2:$M$1206,"="&amp;M481)</f>
        <v>112</v>
      </c>
      <c r="P481">
        <f>COUNTIFS($B$2:$B$1206,"="&amp;B481,$M$2:$M$1206,"="&amp;M481)</f>
        <v>1</v>
      </c>
      <c r="Q481">
        <f>SUMIFS($N$2:$N$1206,$B$2:$B$1206,"="&amp;B481,$M$2:$M$1206,"="&amp;M481)</f>
        <v>1</v>
      </c>
      <c r="R481">
        <f>VLOOKUP(A481&amp;C481&amp;M481,販売数計!$A$2:$E$174,5,FALSE)</f>
        <v>108</v>
      </c>
      <c r="S481">
        <f t="shared" si="7"/>
        <v>0</v>
      </c>
    </row>
    <row r="482" spans="1:19" x14ac:dyDescent="0.2">
      <c r="A482" s="1">
        <v>43297</v>
      </c>
      <c r="B482">
        <v>43886612</v>
      </c>
      <c r="C482">
        <v>94</v>
      </c>
      <c r="D482" t="s">
        <v>14</v>
      </c>
      <c r="E482">
        <v>21</v>
      </c>
      <c r="F482" t="s">
        <v>15</v>
      </c>
      <c r="G482">
        <v>181010</v>
      </c>
      <c r="H482" t="s">
        <v>16</v>
      </c>
      <c r="I482" t="s">
        <v>17</v>
      </c>
      <c r="J482" t="s">
        <v>18</v>
      </c>
      <c r="K482" t="s">
        <v>19</v>
      </c>
      <c r="L482" t="s">
        <v>20</v>
      </c>
      <c r="M482" s="2">
        <v>842776102461</v>
      </c>
      <c r="N482">
        <v>1</v>
      </c>
      <c r="O482">
        <f>COUNTIFS($A$2:$A$1206,"="&amp;A482,$C$2:$C$1206,"="&amp;C482,$M$2:$M$1206,"="&amp;M482)</f>
        <v>112</v>
      </c>
      <c r="P482">
        <f>COUNTIFS($B$2:$B$1206,"="&amp;B482,$M$2:$M$1206,"="&amp;M482)</f>
        <v>1</v>
      </c>
      <c r="Q482">
        <f>SUMIFS($N$2:$N$1206,$B$2:$B$1206,"="&amp;B482,$M$2:$M$1206,"="&amp;M482)</f>
        <v>1</v>
      </c>
      <c r="R482">
        <f>VLOOKUP(A482&amp;C482&amp;M482,販売数計!$A$2:$E$174,5,FALSE)</f>
        <v>108</v>
      </c>
      <c r="S482">
        <f t="shared" si="7"/>
        <v>0</v>
      </c>
    </row>
    <row r="483" spans="1:19" x14ac:dyDescent="0.2">
      <c r="A483" s="1">
        <v>43297</v>
      </c>
      <c r="B483">
        <v>43886650</v>
      </c>
      <c r="C483">
        <v>94</v>
      </c>
      <c r="D483" t="s">
        <v>14</v>
      </c>
      <c r="E483">
        <v>21</v>
      </c>
      <c r="F483" t="s">
        <v>15</v>
      </c>
      <c r="G483">
        <v>181010</v>
      </c>
      <c r="H483" t="s">
        <v>16</v>
      </c>
      <c r="I483" t="s">
        <v>17</v>
      </c>
      <c r="J483" t="s">
        <v>18</v>
      </c>
      <c r="K483" t="s">
        <v>19</v>
      </c>
      <c r="L483" t="s">
        <v>20</v>
      </c>
      <c r="M483" s="2">
        <v>842776102461</v>
      </c>
      <c r="N483">
        <v>1</v>
      </c>
      <c r="O483">
        <f>COUNTIFS($A$2:$A$1206,"="&amp;A483,$C$2:$C$1206,"="&amp;C483,$M$2:$M$1206,"="&amp;M483)</f>
        <v>112</v>
      </c>
      <c r="P483">
        <f>COUNTIFS($B$2:$B$1206,"="&amp;B483,$M$2:$M$1206,"="&amp;M483)</f>
        <v>1</v>
      </c>
      <c r="Q483">
        <f>SUMIFS($N$2:$N$1206,$B$2:$B$1206,"="&amp;B483,$M$2:$M$1206,"="&amp;M483)</f>
        <v>1</v>
      </c>
      <c r="R483">
        <f>VLOOKUP(A483&amp;C483&amp;M483,販売数計!$A$2:$E$174,5,FALSE)</f>
        <v>108</v>
      </c>
      <c r="S483">
        <f t="shared" si="7"/>
        <v>0</v>
      </c>
    </row>
    <row r="484" spans="1:19" x14ac:dyDescent="0.2">
      <c r="A484" s="1">
        <v>43297</v>
      </c>
      <c r="B484">
        <v>43886865</v>
      </c>
      <c r="C484">
        <v>94</v>
      </c>
      <c r="D484" t="s">
        <v>14</v>
      </c>
      <c r="E484">
        <v>21</v>
      </c>
      <c r="F484" t="s">
        <v>15</v>
      </c>
      <c r="G484">
        <v>181010</v>
      </c>
      <c r="H484" t="s">
        <v>16</v>
      </c>
      <c r="I484" t="s">
        <v>17</v>
      </c>
      <c r="J484" t="s">
        <v>18</v>
      </c>
      <c r="K484" t="s">
        <v>19</v>
      </c>
      <c r="L484" t="s">
        <v>20</v>
      </c>
      <c r="M484" s="2">
        <v>842776102461</v>
      </c>
      <c r="N484">
        <v>1</v>
      </c>
      <c r="O484">
        <f>COUNTIFS($A$2:$A$1206,"="&amp;A484,$C$2:$C$1206,"="&amp;C484,$M$2:$M$1206,"="&amp;M484)</f>
        <v>112</v>
      </c>
      <c r="P484">
        <f>COUNTIFS($B$2:$B$1206,"="&amp;B484,$M$2:$M$1206,"="&amp;M484)</f>
        <v>1</v>
      </c>
      <c r="Q484">
        <f>SUMIFS($N$2:$N$1206,$B$2:$B$1206,"="&amp;B484,$M$2:$M$1206,"="&amp;M484)</f>
        <v>1</v>
      </c>
      <c r="R484">
        <f>VLOOKUP(A484&amp;C484&amp;M484,販売数計!$A$2:$E$174,5,FALSE)</f>
        <v>108</v>
      </c>
      <c r="S484">
        <f t="shared" si="7"/>
        <v>0</v>
      </c>
    </row>
    <row r="485" spans="1:19" x14ac:dyDescent="0.2">
      <c r="A485" s="1">
        <v>43297</v>
      </c>
      <c r="B485">
        <v>43886888</v>
      </c>
      <c r="C485">
        <v>94</v>
      </c>
      <c r="D485" t="s">
        <v>14</v>
      </c>
      <c r="E485">
        <v>21</v>
      </c>
      <c r="F485" t="s">
        <v>15</v>
      </c>
      <c r="G485">
        <v>181010</v>
      </c>
      <c r="H485" t="s">
        <v>16</v>
      </c>
      <c r="I485" t="s">
        <v>17</v>
      </c>
      <c r="J485" t="s">
        <v>18</v>
      </c>
      <c r="K485" t="s">
        <v>19</v>
      </c>
      <c r="L485" t="s">
        <v>20</v>
      </c>
      <c r="M485" s="2">
        <v>842776102461</v>
      </c>
      <c r="N485">
        <v>1</v>
      </c>
      <c r="O485">
        <f>COUNTIFS($A$2:$A$1206,"="&amp;A485,$C$2:$C$1206,"="&amp;C485,$M$2:$M$1206,"="&amp;M485)</f>
        <v>112</v>
      </c>
      <c r="P485">
        <f>COUNTIFS($B$2:$B$1206,"="&amp;B485,$M$2:$M$1206,"="&amp;M485)</f>
        <v>1</v>
      </c>
      <c r="Q485">
        <f>SUMIFS($N$2:$N$1206,$B$2:$B$1206,"="&amp;B485,$M$2:$M$1206,"="&amp;M485)</f>
        <v>1</v>
      </c>
      <c r="R485">
        <f>VLOOKUP(A485&amp;C485&amp;M485,販売数計!$A$2:$E$174,5,FALSE)</f>
        <v>108</v>
      </c>
      <c r="S485">
        <f t="shared" si="7"/>
        <v>0</v>
      </c>
    </row>
    <row r="486" spans="1:19" x14ac:dyDescent="0.2">
      <c r="A486" s="1">
        <v>43297</v>
      </c>
      <c r="B486">
        <v>43887040</v>
      </c>
      <c r="C486">
        <v>94</v>
      </c>
      <c r="D486" t="s">
        <v>14</v>
      </c>
      <c r="E486">
        <v>21</v>
      </c>
      <c r="F486" t="s">
        <v>15</v>
      </c>
      <c r="G486">
        <v>181010</v>
      </c>
      <c r="H486" t="s">
        <v>16</v>
      </c>
      <c r="I486" t="s">
        <v>17</v>
      </c>
      <c r="J486" t="s">
        <v>18</v>
      </c>
      <c r="K486" t="s">
        <v>19</v>
      </c>
      <c r="L486" t="s">
        <v>20</v>
      </c>
      <c r="M486" s="2">
        <v>842776102461</v>
      </c>
      <c r="N486">
        <v>1</v>
      </c>
      <c r="O486">
        <f>COUNTIFS($A$2:$A$1206,"="&amp;A486,$C$2:$C$1206,"="&amp;C486,$M$2:$M$1206,"="&amp;M486)</f>
        <v>112</v>
      </c>
      <c r="P486">
        <f>COUNTIFS($B$2:$B$1206,"="&amp;B486,$M$2:$M$1206,"="&amp;M486)</f>
        <v>1</v>
      </c>
      <c r="Q486">
        <f>SUMIFS($N$2:$N$1206,$B$2:$B$1206,"="&amp;B486,$M$2:$M$1206,"="&amp;M486)</f>
        <v>1</v>
      </c>
      <c r="R486">
        <f>VLOOKUP(A486&amp;C486&amp;M486,販売数計!$A$2:$E$174,5,FALSE)</f>
        <v>108</v>
      </c>
      <c r="S486">
        <f t="shared" si="7"/>
        <v>0</v>
      </c>
    </row>
    <row r="487" spans="1:19" x14ac:dyDescent="0.2">
      <c r="A487" s="1">
        <v>43297</v>
      </c>
      <c r="B487">
        <v>43887172</v>
      </c>
      <c r="C487">
        <v>94</v>
      </c>
      <c r="D487" t="s">
        <v>14</v>
      </c>
      <c r="E487">
        <v>21</v>
      </c>
      <c r="F487" t="s">
        <v>15</v>
      </c>
      <c r="G487">
        <v>181010</v>
      </c>
      <c r="H487" t="s">
        <v>16</v>
      </c>
      <c r="I487" t="s">
        <v>17</v>
      </c>
      <c r="J487" t="s">
        <v>18</v>
      </c>
      <c r="K487" t="s">
        <v>19</v>
      </c>
      <c r="L487" t="s">
        <v>20</v>
      </c>
      <c r="M487" s="2">
        <v>842776102461</v>
      </c>
      <c r="N487">
        <v>1</v>
      </c>
      <c r="O487">
        <f>COUNTIFS($A$2:$A$1206,"="&amp;A487,$C$2:$C$1206,"="&amp;C487,$M$2:$M$1206,"="&amp;M487)</f>
        <v>112</v>
      </c>
      <c r="P487">
        <f>COUNTIFS($B$2:$B$1206,"="&amp;B487,$M$2:$M$1206,"="&amp;M487)</f>
        <v>1</v>
      </c>
      <c r="Q487">
        <f>SUMIFS($N$2:$N$1206,$B$2:$B$1206,"="&amp;B487,$M$2:$M$1206,"="&amp;M487)</f>
        <v>1</v>
      </c>
      <c r="R487">
        <f>VLOOKUP(A487&amp;C487&amp;M487,販売数計!$A$2:$E$174,5,FALSE)</f>
        <v>108</v>
      </c>
      <c r="S487">
        <f t="shared" si="7"/>
        <v>0</v>
      </c>
    </row>
    <row r="488" spans="1:19" x14ac:dyDescent="0.2">
      <c r="A488" s="1">
        <v>43297</v>
      </c>
      <c r="B488">
        <v>43887259</v>
      </c>
      <c r="C488">
        <v>94</v>
      </c>
      <c r="D488" t="s">
        <v>14</v>
      </c>
      <c r="E488">
        <v>32</v>
      </c>
      <c r="F488" t="s">
        <v>21</v>
      </c>
      <c r="G488">
        <v>253230</v>
      </c>
      <c r="H488" t="s">
        <v>22</v>
      </c>
      <c r="I488" t="s">
        <v>23</v>
      </c>
      <c r="J488" t="s">
        <v>24</v>
      </c>
      <c r="L488" t="s">
        <v>25</v>
      </c>
      <c r="M488" s="2">
        <v>4550084118970</v>
      </c>
      <c r="N488">
        <v>1</v>
      </c>
      <c r="O488">
        <f>COUNTIFS($A$2:$A$1206,"="&amp;A488,$C$2:$C$1206,"="&amp;C488,$M$2:$M$1206,"="&amp;M488)</f>
        <v>3</v>
      </c>
      <c r="P488">
        <f>COUNTIFS($B$2:$B$1206,"="&amp;B488,$M$2:$M$1206,"="&amp;M488)</f>
        <v>1</v>
      </c>
      <c r="Q488">
        <f>SUMIFS($N$2:$N$1206,$B$2:$B$1206,"="&amp;B488,$M$2:$M$1206,"="&amp;M488)</f>
        <v>1</v>
      </c>
      <c r="R488">
        <f>VLOOKUP(A488&amp;C488&amp;M488,販売数計!$A$2:$E$174,5,FALSE)</f>
        <v>3</v>
      </c>
      <c r="S488">
        <f t="shared" si="7"/>
        <v>0</v>
      </c>
    </row>
    <row r="489" spans="1:19" x14ac:dyDescent="0.2">
      <c r="A489" s="1">
        <v>43297</v>
      </c>
      <c r="B489">
        <v>43887342</v>
      </c>
      <c r="C489">
        <v>94</v>
      </c>
      <c r="D489" t="s">
        <v>14</v>
      </c>
      <c r="E489">
        <v>21</v>
      </c>
      <c r="F489" t="s">
        <v>15</v>
      </c>
      <c r="G489">
        <v>181010</v>
      </c>
      <c r="H489" t="s">
        <v>16</v>
      </c>
      <c r="I489" t="s">
        <v>17</v>
      </c>
      <c r="J489" t="s">
        <v>18</v>
      </c>
      <c r="K489" t="s">
        <v>19</v>
      </c>
      <c r="L489" t="s">
        <v>20</v>
      </c>
      <c r="M489" s="2">
        <v>842776102461</v>
      </c>
      <c r="N489">
        <v>1</v>
      </c>
      <c r="O489">
        <f>COUNTIFS($A$2:$A$1206,"="&amp;A489,$C$2:$C$1206,"="&amp;C489,$M$2:$M$1206,"="&amp;M489)</f>
        <v>112</v>
      </c>
      <c r="P489">
        <f>COUNTIFS($B$2:$B$1206,"="&amp;B489,$M$2:$M$1206,"="&amp;M489)</f>
        <v>1</v>
      </c>
      <c r="Q489">
        <f>SUMIFS($N$2:$N$1206,$B$2:$B$1206,"="&amp;B489,$M$2:$M$1206,"="&amp;M489)</f>
        <v>1</v>
      </c>
      <c r="R489">
        <f>VLOOKUP(A489&amp;C489&amp;M489,販売数計!$A$2:$E$174,5,FALSE)</f>
        <v>108</v>
      </c>
      <c r="S489">
        <f t="shared" si="7"/>
        <v>0</v>
      </c>
    </row>
    <row r="490" spans="1:19" x14ac:dyDescent="0.2">
      <c r="A490" s="1">
        <v>43297</v>
      </c>
      <c r="B490">
        <v>43887472</v>
      </c>
      <c r="C490">
        <v>94</v>
      </c>
      <c r="D490" t="s">
        <v>14</v>
      </c>
      <c r="E490">
        <v>21</v>
      </c>
      <c r="F490" t="s">
        <v>15</v>
      </c>
      <c r="G490">
        <v>181010</v>
      </c>
      <c r="H490" t="s">
        <v>16</v>
      </c>
      <c r="I490" t="s">
        <v>17</v>
      </c>
      <c r="J490" t="s">
        <v>18</v>
      </c>
      <c r="K490" t="s">
        <v>19</v>
      </c>
      <c r="L490" t="s">
        <v>20</v>
      </c>
      <c r="M490" s="2">
        <v>842776102461</v>
      </c>
      <c r="N490">
        <v>1</v>
      </c>
      <c r="O490">
        <f>COUNTIFS($A$2:$A$1206,"="&amp;A490,$C$2:$C$1206,"="&amp;C490,$M$2:$M$1206,"="&amp;M490)</f>
        <v>112</v>
      </c>
      <c r="P490">
        <f>COUNTIFS($B$2:$B$1206,"="&amp;B490,$M$2:$M$1206,"="&amp;M490)</f>
        <v>1</v>
      </c>
      <c r="Q490">
        <f>SUMIFS($N$2:$N$1206,$B$2:$B$1206,"="&amp;B490,$M$2:$M$1206,"="&amp;M490)</f>
        <v>1</v>
      </c>
      <c r="R490">
        <f>VLOOKUP(A490&amp;C490&amp;M490,販売数計!$A$2:$E$174,5,FALSE)</f>
        <v>108</v>
      </c>
      <c r="S490">
        <f t="shared" si="7"/>
        <v>0</v>
      </c>
    </row>
    <row r="491" spans="1:19" x14ac:dyDescent="0.2">
      <c r="A491" s="1">
        <v>43297</v>
      </c>
      <c r="B491">
        <v>43887549</v>
      </c>
      <c r="C491">
        <v>94</v>
      </c>
      <c r="D491" t="s">
        <v>14</v>
      </c>
      <c r="E491">
        <v>21</v>
      </c>
      <c r="F491" t="s">
        <v>15</v>
      </c>
      <c r="G491">
        <v>181010</v>
      </c>
      <c r="H491" t="s">
        <v>16</v>
      </c>
      <c r="I491" t="s">
        <v>17</v>
      </c>
      <c r="J491" t="s">
        <v>18</v>
      </c>
      <c r="K491" t="s">
        <v>19</v>
      </c>
      <c r="L491" t="s">
        <v>20</v>
      </c>
      <c r="M491" s="2">
        <v>842776102461</v>
      </c>
      <c r="N491">
        <v>1</v>
      </c>
      <c r="O491">
        <f>COUNTIFS($A$2:$A$1206,"="&amp;A491,$C$2:$C$1206,"="&amp;C491,$M$2:$M$1206,"="&amp;M491)</f>
        <v>112</v>
      </c>
      <c r="P491">
        <f>COUNTIFS($B$2:$B$1206,"="&amp;B491,$M$2:$M$1206,"="&amp;M491)</f>
        <v>1</v>
      </c>
      <c r="Q491">
        <f>SUMIFS($N$2:$N$1206,$B$2:$B$1206,"="&amp;B491,$M$2:$M$1206,"="&amp;M491)</f>
        <v>1</v>
      </c>
      <c r="R491">
        <f>VLOOKUP(A491&amp;C491&amp;M491,販売数計!$A$2:$E$174,5,FALSE)</f>
        <v>108</v>
      </c>
      <c r="S491">
        <f t="shared" si="7"/>
        <v>0</v>
      </c>
    </row>
    <row r="492" spans="1:19" x14ac:dyDescent="0.2">
      <c r="A492" s="1">
        <v>43297</v>
      </c>
      <c r="B492">
        <v>43887727</v>
      </c>
      <c r="C492">
        <v>94</v>
      </c>
      <c r="D492" t="s">
        <v>14</v>
      </c>
      <c r="E492">
        <v>21</v>
      </c>
      <c r="F492" t="s">
        <v>15</v>
      </c>
      <c r="G492">
        <v>181010</v>
      </c>
      <c r="H492" t="s">
        <v>16</v>
      </c>
      <c r="I492" t="s">
        <v>17</v>
      </c>
      <c r="J492" t="s">
        <v>18</v>
      </c>
      <c r="K492" t="s">
        <v>19</v>
      </c>
      <c r="L492" t="s">
        <v>20</v>
      </c>
      <c r="M492" s="2">
        <v>842776102461</v>
      </c>
      <c r="N492">
        <v>1</v>
      </c>
      <c r="O492">
        <f>COUNTIFS($A$2:$A$1206,"="&amp;A492,$C$2:$C$1206,"="&amp;C492,$M$2:$M$1206,"="&amp;M492)</f>
        <v>112</v>
      </c>
      <c r="P492">
        <f>COUNTIFS($B$2:$B$1206,"="&amp;B492,$M$2:$M$1206,"="&amp;M492)</f>
        <v>1</v>
      </c>
      <c r="Q492">
        <f>SUMIFS($N$2:$N$1206,$B$2:$B$1206,"="&amp;B492,$M$2:$M$1206,"="&amp;M492)</f>
        <v>1</v>
      </c>
      <c r="R492">
        <f>VLOOKUP(A492&amp;C492&amp;M492,販売数計!$A$2:$E$174,5,FALSE)</f>
        <v>108</v>
      </c>
      <c r="S492">
        <f t="shared" si="7"/>
        <v>0</v>
      </c>
    </row>
    <row r="493" spans="1:19" x14ac:dyDescent="0.2">
      <c r="A493" s="1">
        <v>43297</v>
      </c>
      <c r="B493">
        <v>43887904</v>
      </c>
      <c r="C493">
        <v>94</v>
      </c>
      <c r="D493" t="s">
        <v>14</v>
      </c>
      <c r="E493">
        <v>21</v>
      </c>
      <c r="F493" t="s">
        <v>15</v>
      </c>
      <c r="G493">
        <v>181010</v>
      </c>
      <c r="H493" t="s">
        <v>16</v>
      </c>
      <c r="I493" t="s">
        <v>17</v>
      </c>
      <c r="J493" t="s">
        <v>18</v>
      </c>
      <c r="K493" t="s">
        <v>19</v>
      </c>
      <c r="L493" t="s">
        <v>20</v>
      </c>
      <c r="M493" s="2">
        <v>842776102461</v>
      </c>
      <c r="N493">
        <v>1</v>
      </c>
      <c r="O493">
        <f>COUNTIFS($A$2:$A$1206,"="&amp;A493,$C$2:$C$1206,"="&amp;C493,$M$2:$M$1206,"="&amp;M493)</f>
        <v>112</v>
      </c>
      <c r="P493">
        <f>COUNTIFS($B$2:$B$1206,"="&amp;B493,$M$2:$M$1206,"="&amp;M493)</f>
        <v>1</v>
      </c>
      <c r="Q493">
        <f>SUMIFS($N$2:$N$1206,$B$2:$B$1206,"="&amp;B493,$M$2:$M$1206,"="&amp;M493)</f>
        <v>1</v>
      </c>
      <c r="R493">
        <f>VLOOKUP(A493&amp;C493&amp;M493,販売数計!$A$2:$E$174,5,FALSE)</f>
        <v>108</v>
      </c>
      <c r="S493">
        <f t="shared" si="7"/>
        <v>0</v>
      </c>
    </row>
    <row r="494" spans="1:19" x14ac:dyDescent="0.2">
      <c r="A494" s="1">
        <v>43297</v>
      </c>
      <c r="B494">
        <v>43887968</v>
      </c>
      <c r="C494">
        <v>94</v>
      </c>
      <c r="D494" t="s">
        <v>14</v>
      </c>
      <c r="E494">
        <v>21</v>
      </c>
      <c r="F494" t="s">
        <v>15</v>
      </c>
      <c r="G494">
        <v>181010</v>
      </c>
      <c r="H494" t="s">
        <v>16</v>
      </c>
      <c r="I494" t="s">
        <v>17</v>
      </c>
      <c r="J494" t="s">
        <v>18</v>
      </c>
      <c r="K494" t="s">
        <v>19</v>
      </c>
      <c r="L494" t="s">
        <v>20</v>
      </c>
      <c r="M494" s="2">
        <v>842776102461</v>
      </c>
      <c r="N494">
        <v>1</v>
      </c>
      <c r="O494">
        <f>COUNTIFS($A$2:$A$1206,"="&amp;A494,$C$2:$C$1206,"="&amp;C494,$M$2:$M$1206,"="&amp;M494)</f>
        <v>112</v>
      </c>
      <c r="P494">
        <f>COUNTIFS($B$2:$B$1206,"="&amp;B494,$M$2:$M$1206,"="&amp;M494)</f>
        <v>1</v>
      </c>
      <c r="Q494">
        <f>SUMIFS($N$2:$N$1206,$B$2:$B$1206,"="&amp;B494,$M$2:$M$1206,"="&amp;M494)</f>
        <v>1</v>
      </c>
      <c r="R494">
        <f>VLOOKUP(A494&amp;C494&amp;M494,販売数計!$A$2:$E$174,5,FALSE)</f>
        <v>108</v>
      </c>
      <c r="S494">
        <f t="shared" si="7"/>
        <v>0</v>
      </c>
    </row>
    <row r="495" spans="1:19" x14ac:dyDescent="0.2">
      <c r="A495" s="1">
        <v>43297</v>
      </c>
      <c r="B495">
        <v>43888197</v>
      </c>
      <c r="C495">
        <v>94</v>
      </c>
      <c r="D495" t="s">
        <v>14</v>
      </c>
      <c r="E495">
        <v>21</v>
      </c>
      <c r="F495" t="s">
        <v>15</v>
      </c>
      <c r="G495">
        <v>181010</v>
      </c>
      <c r="H495" t="s">
        <v>16</v>
      </c>
      <c r="I495" t="s">
        <v>17</v>
      </c>
      <c r="J495" t="s">
        <v>18</v>
      </c>
      <c r="K495" t="s">
        <v>19</v>
      </c>
      <c r="L495" t="s">
        <v>20</v>
      </c>
      <c r="M495" s="2">
        <v>842776102461</v>
      </c>
      <c r="N495">
        <v>1</v>
      </c>
      <c r="O495">
        <f>COUNTIFS($A$2:$A$1206,"="&amp;A495,$C$2:$C$1206,"="&amp;C495,$M$2:$M$1206,"="&amp;M495)</f>
        <v>112</v>
      </c>
      <c r="P495">
        <f>COUNTIFS($B$2:$B$1206,"="&amp;B495,$M$2:$M$1206,"="&amp;M495)</f>
        <v>1</v>
      </c>
      <c r="Q495">
        <f>SUMIFS($N$2:$N$1206,$B$2:$B$1206,"="&amp;B495,$M$2:$M$1206,"="&amp;M495)</f>
        <v>1</v>
      </c>
      <c r="R495">
        <f>VLOOKUP(A495&amp;C495&amp;M495,販売数計!$A$2:$E$174,5,FALSE)</f>
        <v>108</v>
      </c>
      <c r="S495">
        <f t="shared" si="7"/>
        <v>0</v>
      </c>
    </row>
    <row r="496" spans="1:19" x14ac:dyDescent="0.2">
      <c r="A496" s="1">
        <v>43297</v>
      </c>
      <c r="B496">
        <v>43888335</v>
      </c>
      <c r="C496">
        <v>94</v>
      </c>
      <c r="D496" t="s">
        <v>14</v>
      </c>
      <c r="E496">
        <v>21</v>
      </c>
      <c r="F496" t="s">
        <v>15</v>
      </c>
      <c r="G496">
        <v>181010</v>
      </c>
      <c r="H496" t="s">
        <v>16</v>
      </c>
      <c r="I496" t="s">
        <v>17</v>
      </c>
      <c r="J496" t="s">
        <v>18</v>
      </c>
      <c r="K496" t="s">
        <v>19</v>
      </c>
      <c r="L496" t="s">
        <v>20</v>
      </c>
      <c r="M496" s="2">
        <v>842776102461</v>
      </c>
      <c r="N496">
        <v>1</v>
      </c>
      <c r="O496">
        <f>COUNTIFS($A$2:$A$1206,"="&amp;A496,$C$2:$C$1206,"="&amp;C496,$M$2:$M$1206,"="&amp;M496)</f>
        <v>112</v>
      </c>
      <c r="P496">
        <f>COUNTIFS($B$2:$B$1206,"="&amp;B496,$M$2:$M$1206,"="&amp;M496)</f>
        <v>1</v>
      </c>
      <c r="Q496">
        <f>SUMIFS($N$2:$N$1206,$B$2:$B$1206,"="&amp;B496,$M$2:$M$1206,"="&amp;M496)</f>
        <v>1</v>
      </c>
      <c r="R496">
        <f>VLOOKUP(A496&amp;C496&amp;M496,販売数計!$A$2:$E$174,5,FALSE)</f>
        <v>108</v>
      </c>
      <c r="S496">
        <f t="shared" si="7"/>
        <v>0</v>
      </c>
    </row>
    <row r="497" spans="1:19" x14ac:dyDescent="0.2">
      <c r="A497" s="1">
        <v>43297</v>
      </c>
      <c r="B497">
        <v>43888452</v>
      </c>
      <c r="C497">
        <v>94</v>
      </c>
      <c r="D497" t="s">
        <v>14</v>
      </c>
      <c r="E497">
        <v>21</v>
      </c>
      <c r="F497" t="s">
        <v>15</v>
      </c>
      <c r="G497">
        <v>181010</v>
      </c>
      <c r="H497" t="s">
        <v>16</v>
      </c>
      <c r="I497" t="s">
        <v>17</v>
      </c>
      <c r="J497" t="s">
        <v>18</v>
      </c>
      <c r="K497" t="s">
        <v>19</v>
      </c>
      <c r="L497" t="s">
        <v>20</v>
      </c>
      <c r="M497" s="2">
        <v>842776102461</v>
      </c>
      <c r="N497">
        <v>1</v>
      </c>
      <c r="O497">
        <f>COUNTIFS($A$2:$A$1206,"="&amp;A497,$C$2:$C$1206,"="&amp;C497,$M$2:$M$1206,"="&amp;M497)</f>
        <v>112</v>
      </c>
      <c r="P497">
        <f>COUNTIFS($B$2:$B$1206,"="&amp;B497,$M$2:$M$1206,"="&amp;M497)</f>
        <v>1</v>
      </c>
      <c r="Q497">
        <f>SUMIFS($N$2:$N$1206,$B$2:$B$1206,"="&amp;B497,$M$2:$M$1206,"="&amp;M497)</f>
        <v>1</v>
      </c>
      <c r="R497">
        <f>VLOOKUP(A497&amp;C497&amp;M497,販売数計!$A$2:$E$174,5,FALSE)</f>
        <v>108</v>
      </c>
      <c r="S497">
        <f t="shared" si="7"/>
        <v>0</v>
      </c>
    </row>
    <row r="498" spans="1:19" x14ac:dyDescent="0.2">
      <c r="A498" s="1">
        <v>43297</v>
      </c>
      <c r="B498">
        <v>43888609</v>
      </c>
      <c r="C498">
        <v>94</v>
      </c>
      <c r="D498" t="s">
        <v>14</v>
      </c>
      <c r="E498">
        <v>21</v>
      </c>
      <c r="F498" t="s">
        <v>15</v>
      </c>
      <c r="G498">
        <v>181010</v>
      </c>
      <c r="H498" t="s">
        <v>16</v>
      </c>
      <c r="I498" t="s">
        <v>17</v>
      </c>
      <c r="J498" t="s">
        <v>18</v>
      </c>
      <c r="K498" t="s">
        <v>19</v>
      </c>
      <c r="L498" t="s">
        <v>20</v>
      </c>
      <c r="M498" s="2">
        <v>842776102461</v>
      </c>
      <c r="N498">
        <v>1</v>
      </c>
      <c r="O498">
        <f>COUNTIFS($A$2:$A$1206,"="&amp;A498,$C$2:$C$1206,"="&amp;C498,$M$2:$M$1206,"="&amp;M498)</f>
        <v>112</v>
      </c>
      <c r="P498">
        <f>COUNTIFS($B$2:$B$1206,"="&amp;B498,$M$2:$M$1206,"="&amp;M498)</f>
        <v>1</v>
      </c>
      <c r="Q498">
        <f>SUMIFS($N$2:$N$1206,$B$2:$B$1206,"="&amp;B498,$M$2:$M$1206,"="&amp;M498)</f>
        <v>1</v>
      </c>
      <c r="R498">
        <f>VLOOKUP(A498&amp;C498&amp;M498,販売数計!$A$2:$E$174,5,FALSE)</f>
        <v>108</v>
      </c>
      <c r="S498">
        <f t="shared" si="7"/>
        <v>0</v>
      </c>
    </row>
    <row r="499" spans="1:19" x14ac:dyDescent="0.2">
      <c r="A499" s="1">
        <v>43297</v>
      </c>
      <c r="B499">
        <v>43888663</v>
      </c>
      <c r="C499">
        <v>94</v>
      </c>
      <c r="D499" t="s">
        <v>14</v>
      </c>
      <c r="E499">
        <v>21</v>
      </c>
      <c r="F499" t="s">
        <v>15</v>
      </c>
      <c r="G499">
        <v>181010</v>
      </c>
      <c r="H499" t="s">
        <v>16</v>
      </c>
      <c r="I499" t="s">
        <v>17</v>
      </c>
      <c r="J499" t="s">
        <v>18</v>
      </c>
      <c r="K499" t="s">
        <v>19</v>
      </c>
      <c r="L499" t="s">
        <v>20</v>
      </c>
      <c r="M499" s="2">
        <v>842776102461</v>
      </c>
      <c r="N499">
        <v>1</v>
      </c>
      <c r="O499">
        <f>COUNTIFS($A$2:$A$1206,"="&amp;A499,$C$2:$C$1206,"="&amp;C499,$M$2:$M$1206,"="&amp;M499)</f>
        <v>112</v>
      </c>
      <c r="P499">
        <f>COUNTIFS($B$2:$B$1206,"="&amp;B499,$M$2:$M$1206,"="&amp;M499)</f>
        <v>1</v>
      </c>
      <c r="Q499">
        <f>SUMIFS($N$2:$N$1206,$B$2:$B$1206,"="&amp;B499,$M$2:$M$1206,"="&amp;M499)</f>
        <v>1</v>
      </c>
      <c r="R499">
        <f>VLOOKUP(A499&amp;C499&amp;M499,販売数計!$A$2:$E$174,5,FALSE)</f>
        <v>108</v>
      </c>
      <c r="S499">
        <f t="shared" si="7"/>
        <v>0</v>
      </c>
    </row>
    <row r="500" spans="1:19" x14ac:dyDescent="0.2">
      <c r="A500" s="1">
        <v>43297</v>
      </c>
      <c r="B500">
        <v>43888964</v>
      </c>
      <c r="C500">
        <v>94</v>
      </c>
      <c r="D500" t="s">
        <v>14</v>
      </c>
      <c r="E500">
        <v>21</v>
      </c>
      <c r="F500" t="s">
        <v>15</v>
      </c>
      <c r="G500">
        <v>181010</v>
      </c>
      <c r="H500" t="s">
        <v>16</v>
      </c>
      <c r="I500" t="s">
        <v>17</v>
      </c>
      <c r="J500" t="s">
        <v>18</v>
      </c>
      <c r="K500" t="s">
        <v>19</v>
      </c>
      <c r="L500" t="s">
        <v>20</v>
      </c>
      <c r="M500" s="2">
        <v>842776102461</v>
      </c>
      <c r="N500">
        <v>1</v>
      </c>
      <c r="O500">
        <f>COUNTIFS($A$2:$A$1206,"="&amp;A500,$C$2:$C$1206,"="&amp;C500,$M$2:$M$1206,"="&amp;M500)</f>
        <v>112</v>
      </c>
      <c r="P500">
        <f>COUNTIFS($B$2:$B$1206,"="&amp;B500,$M$2:$M$1206,"="&amp;M500)</f>
        <v>1</v>
      </c>
      <c r="Q500">
        <f>SUMIFS($N$2:$N$1206,$B$2:$B$1206,"="&amp;B500,$M$2:$M$1206,"="&amp;M500)</f>
        <v>1</v>
      </c>
      <c r="R500">
        <f>VLOOKUP(A500&amp;C500&amp;M500,販売数計!$A$2:$E$174,5,FALSE)</f>
        <v>108</v>
      </c>
      <c r="S500">
        <f t="shared" si="7"/>
        <v>0</v>
      </c>
    </row>
    <row r="501" spans="1:19" x14ac:dyDescent="0.2">
      <c r="A501" s="1">
        <v>43297</v>
      </c>
      <c r="B501">
        <v>43889079</v>
      </c>
      <c r="C501">
        <v>94</v>
      </c>
      <c r="D501" t="s">
        <v>14</v>
      </c>
      <c r="E501">
        <v>21</v>
      </c>
      <c r="F501" t="s">
        <v>15</v>
      </c>
      <c r="G501">
        <v>181010</v>
      </c>
      <c r="H501" t="s">
        <v>16</v>
      </c>
      <c r="I501" t="s">
        <v>17</v>
      </c>
      <c r="J501" t="s">
        <v>18</v>
      </c>
      <c r="K501" t="s">
        <v>19</v>
      </c>
      <c r="L501" t="s">
        <v>20</v>
      </c>
      <c r="M501" s="2">
        <v>842776102461</v>
      </c>
      <c r="N501">
        <v>1</v>
      </c>
      <c r="O501">
        <f>COUNTIFS($A$2:$A$1206,"="&amp;A501,$C$2:$C$1206,"="&amp;C501,$M$2:$M$1206,"="&amp;M501)</f>
        <v>112</v>
      </c>
      <c r="P501">
        <f>COUNTIFS($B$2:$B$1206,"="&amp;B501,$M$2:$M$1206,"="&amp;M501)</f>
        <v>1</v>
      </c>
      <c r="Q501">
        <f>SUMIFS($N$2:$N$1206,$B$2:$B$1206,"="&amp;B501,$M$2:$M$1206,"="&amp;M501)</f>
        <v>1</v>
      </c>
      <c r="R501">
        <f>VLOOKUP(A501&amp;C501&amp;M501,販売数計!$A$2:$E$174,5,FALSE)</f>
        <v>108</v>
      </c>
      <c r="S501">
        <f t="shared" si="7"/>
        <v>0</v>
      </c>
    </row>
    <row r="502" spans="1:19" x14ac:dyDescent="0.2">
      <c r="A502" s="1">
        <v>43297</v>
      </c>
      <c r="B502">
        <v>43889158</v>
      </c>
      <c r="C502">
        <v>94</v>
      </c>
      <c r="D502" t="s">
        <v>14</v>
      </c>
      <c r="E502">
        <v>21</v>
      </c>
      <c r="F502" t="s">
        <v>15</v>
      </c>
      <c r="G502">
        <v>181010</v>
      </c>
      <c r="H502" t="s">
        <v>16</v>
      </c>
      <c r="I502" t="s">
        <v>17</v>
      </c>
      <c r="J502" t="s">
        <v>18</v>
      </c>
      <c r="K502" t="s">
        <v>19</v>
      </c>
      <c r="L502" t="s">
        <v>20</v>
      </c>
      <c r="M502" s="2">
        <v>842776102461</v>
      </c>
      <c r="N502">
        <v>1</v>
      </c>
      <c r="O502">
        <f>COUNTIFS($A$2:$A$1206,"="&amp;A502,$C$2:$C$1206,"="&amp;C502,$M$2:$M$1206,"="&amp;M502)</f>
        <v>112</v>
      </c>
      <c r="P502">
        <f>COUNTIFS($B$2:$B$1206,"="&amp;B502,$M$2:$M$1206,"="&amp;M502)</f>
        <v>1</v>
      </c>
      <c r="Q502">
        <f>SUMIFS($N$2:$N$1206,$B$2:$B$1206,"="&amp;B502,$M$2:$M$1206,"="&amp;M502)</f>
        <v>1</v>
      </c>
      <c r="R502">
        <f>VLOOKUP(A502&amp;C502&amp;M502,販売数計!$A$2:$E$174,5,FALSE)</f>
        <v>108</v>
      </c>
      <c r="S502">
        <f t="shared" si="7"/>
        <v>0</v>
      </c>
    </row>
    <row r="503" spans="1:19" x14ac:dyDescent="0.2">
      <c r="A503" s="1">
        <v>43297</v>
      </c>
      <c r="B503">
        <v>43889527</v>
      </c>
      <c r="C503">
        <v>94</v>
      </c>
      <c r="D503" t="s">
        <v>14</v>
      </c>
      <c r="E503">
        <v>21</v>
      </c>
      <c r="F503" t="s">
        <v>15</v>
      </c>
      <c r="G503">
        <v>181010</v>
      </c>
      <c r="H503" t="s">
        <v>16</v>
      </c>
      <c r="I503" t="s">
        <v>17</v>
      </c>
      <c r="J503" t="s">
        <v>18</v>
      </c>
      <c r="K503" t="s">
        <v>19</v>
      </c>
      <c r="L503" t="s">
        <v>20</v>
      </c>
      <c r="M503" s="2">
        <v>842776102461</v>
      </c>
      <c r="N503">
        <v>1</v>
      </c>
      <c r="O503">
        <f>COUNTIFS($A$2:$A$1206,"="&amp;A503,$C$2:$C$1206,"="&amp;C503,$M$2:$M$1206,"="&amp;M503)</f>
        <v>112</v>
      </c>
      <c r="P503">
        <f>COUNTIFS($B$2:$B$1206,"="&amp;B503,$M$2:$M$1206,"="&amp;M503)</f>
        <v>1</v>
      </c>
      <c r="Q503">
        <f>SUMIFS($N$2:$N$1206,$B$2:$B$1206,"="&amp;B503,$M$2:$M$1206,"="&amp;M503)</f>
        <v>1</v>
      </c>
      <c r="R503">
        <f>VLOOKUP(A503&amp;C503&amp;M503,販売数計!$A$2:$E$174,5,FALSE)</f>
        <v>108</v>
      </c>
      <c r="S503">
        <f t="shared" si="7"/>
        <v>0</v>
      </c>
    </row>
    <row r="504" spans="1:19" x14ac:dyDescent="0.2">
      <c r="A504" s="1">
        <v>43297</v>
      </c>
      <c r="B504">
        <v>43889657</v>
      </c>
      <c r="C504">
        <v>94</v>
      </c>
      <c r="D504" t="s">
        <v>14</v>
      </c>
      <c r="E504">
        <v>21</v>
      </c>
      <c r="F504" t="s">
        <v>15</v>
      </c>
      <c r="G504">
        <v>181010</v>
      </c>
      <c r="H504" t="s">
        <v>16</v>
      </c>
      <c r="I504" t="s">
        <v>17</v>
      </c>
      <c r="J504" t="s">
        <v>18</v>
      </c>
      <c r="K504" t="s">
        <v>19</v>
      </c>
      <c r="L504" t="s">
        <v>20</v>
      </c>
      <c r="M504" s="2">
        <v>842776102461</v>
      </c>
      <c r="N504">
        <v>1</v>
      </c>
      <c r="O504">
        <f>COUNTIFS($A$2:$A$1206,"="&amp;A504,$C$2:$C$1206,"="&amp;C504,$M$2:$M$1206,"="&amp;M504)</f>
        <v>112</v>
      </c>
      <c r="P504">
        <f>COUNTIFS($B$2:$B$1206,"="&amp;B504,$M$2:$M$1206,"="&amp;M504)</f>
        <v>1</v>
      </c>
      <c r="Q504">
        <f>SUMIFS($N$2:$N$1206,$B$2:$B$1206,"="&amp;B504,$M$2:$M$1206,"="&amp;M504)</f>
        <v>1</v>
      </c>
      <c r="R504">
        <f>VLOOKUP(A504&amp;C504&amp;M504,販売数計!$A$2:$E$174,5,FALSE)</f>
        <v>108</v>
      </c>
      <c r="S504">
        <f t="shared" si="7"/>
        <v>0</v>
      </c>
    </row>
    <row r="505" spans="1:19" x14ac:dyDescent="0.2">
      <c r="A505" s="1">
        <v>43297</v>
      </c>
      <c r="B505">
        <v>43889681</v>
      </c>
      <c r="C505">
        <v>94</v>
      </c>
      <c r="D505" t="s">
        <v>14</v>
      </c>
      <c r="E505">
        <v>21</v>
      </c>
      <c r="F505" t="s">
        <v>15</v>
      </c>
      <c r="G505">
        <v>181010</v>
      </c>
      <c r="H505" t="s">
        <v>16</v>
      </c>
      <c r="I505" t="s">
        <v>17</v>
      </c>
      <c r="J505" t="s">
        <v>18</v>
      </c>
      <c r="K505" t="s">
        <v>19</v>
      </c>
      <c r="L505" t="s">
        <v>20</v>
      </c>
      <c r="M505" s="2">
        <v>842776102461</v>
      </c>
      <c r="N505">
        <v>1</v>
      </c>
      <c r="O505">
        <f>COUNTIFS($A$2:$A$1206,"="&amp;A505,$C$2:$C$1206,"="&amp;C505,$M$2:$M$1206,"="&amp;M505)</f>
        <v>112</v>
      </c>
      <c r="P505">
        <f>COUNTIFS($B$2:$B$1206,"="&amp;B505,$M$2:$M$1206,"="&amp;M505)</f>
        <v>1</v>
      </c>
      <c r="Q505">
        <f>SUMIFS($N$2:$N$1206,$B$2:$B$1206,"="&amp;B505,$M$2:$M$1206,"="&amp;M505)</f>
        <v>1</v>
      </c>
      <c r="R505">
        <f>VLOOKUP(A505&amp;C505&amp;M505,販売数計!$A$2:$E$174,5,FALSE)</f>
        <v>108</v>
      </c>
      <c r="S505">
        <f t="shared" si="7"/>
        <v>0</v>
      </c>
    </row>
    <row r="506" spans="1:19" x14ac:dyDescent="0.2">
      <c r="A506" s="1">
        <v>43297</v>
      </c>
      <c r="B506">
        <v>43889683</v>
      </c>
      <c r="C506">
        <v>94</v>
      </c>
      <c r="D506" t="s">
        <v>14</v>
      </c>
      <c r="E506">
        <v>21</v>
      </c>
      <c r="F506" t="s">
        <v>15</v>
      </c>
      <c r="G506">
        <v>181010</v>
      </c>
      <c r="H506" t="s">
        <v>16</v>
      </c>
      <c r="I506" t="s">
        <v>17</v>
      </c>
      <c r="J506" t="s">
        <v>18</v>
      </c>
      <c r="K506" t="s">
        <v>19</v>
      </c>
      <c r="L506" t="s">
        <v>20</v>
      </c>
      <c r="M506" s="2">
        <v>842776102461</v>
      </c>
      <c r="N506">
        <v>1</v>
      </c>
      <c r="O506">
        <f>COUNTIFS($A$2:$A$1206,"="&amp;A506,$C$2:$C$1206,"="&amp;C506,$M$2:$M$1206,"="&amp;M506)</f>
        <v>112</v>
      </c>
      <c r="P506">
        <f>COUNTIFS($B$2:$B$1206,"="&amp;B506,$M$2:$M$1206,"="&amp;M506)</f>
        <v>1</v>
      </c>
      <c r="Q506">
        <f>SUMIFS($N$2:$N$1206,$B$2:$B$1206,"="&amp;B506,$M$2:$M$1206,"="&amp;M506)</f>
        <v>1</v>
      </c>
      <c r="R506">
        <f>VLOOKUP(A506&amp;C506&amp;M506,販売数計!$A$2:$E$174,5,FALSE)</f>
        <v>108</v>
      </c>
      <c r="S506">
        <f t="shared" si="7"/>
        <v>0</v>
      </c>
    </row>
    <row r="507" spans="1:19" x14ac:dyDescent="0.2">
      <c r="A507" s="1">
        <v>43297</v>
      </c>
      <c r="B507">
        <v>43889774</v>
      </c>
      <c r="C507">
        <v>94</v>
      </c>
      <c r="D507" t="s">
        <v>14</v>
      </c>
      <c r="E507">
        <v>21</v>
      </c>
      <c r="F507" t="s">
        <v>15</v>
      </c>
      <c r="G507">
        <v>181010</v>
      </c>
      <c r="H507" t="s">
        <v>16</v>
      </c>
      <c r="I507" t="s">
        <v>17</v>
      </c>
      <c r="J507" t="s">
        <v>18</v>
      </c>
      <c r="K507" t="s">
        <v>19</v>
      </c>
      <c r="L507" t="s">
        <v>20</v>
      </c>
      <c r="M507" s="2">
        <v>842776102461</v>
      </c>
      <c r="N507">
        <v>1</v>
      </c>
      <c r="O507">
        <f>COUNTIFS($A$2:$A$1206,"="&amp;A507,$C$2:$C$1206,"="&amp;C507,$M$2:$M$1206,"="&amp;M507)</f>
        <v>112</v>
      </c>
      <c r="P507">
        <f>COUNTIFS($B$2:$B$1206,"="&amp;B507,$M$2:$M$1206,"="&amp;M507)</f>
        <v>1</v>
      </c>
      <c r="Q507">
        <f>SUMIFS($N$2:$N$1206,$B$2:$B$1206,"="&amp;B507,$M$2:$M$1206,"="&amp;M507)</f>
        <v>1</v>
      </c>
      <c r="R507">
        <f>VLOOKUP(A507&amp;C507&amp;M507,販売数計!$A$2:$E$174,5,FALSE)</f>
        <v>108</v>
      </c>
      <c r="S507">
        <f t="shared" si="7"/>
        <v>0</v>
      </c>
    </row>
    <row r="508" spans="1:19" x14ac:dyDescent="0.2">
      <c r="A508" s="1">
        <v>43297</v>
      </c>
      <c r="B508">
        <v>43889803</v>
      </c>
      <c r="C508">
        <v>94</v>
      </c>
      <c r="D508" t="s">
        <v>14</v>
      </c>
      <c r="E508">
        <v>21</v>
      </c>
      <c r="F508" t="s">
        <v>15</v>
      </c>
      <c r="G508">
        <v>181010</v>
      </c>
      <c r="H508" t="s">
        <v>16</v>
      </c>
      <c r="I508" t="s">
        <v>17</v>
      </c>
      <c r="J508" t="s">
        <v>18</v>
      </c>
      <c r="K508" t="s">
        <v>19</v>
      </c>
      <c r="L508" t="s">
        <v>20</v>
      </c>
      <c r="M508" s="2">
        <v>842776102461</v>
      </c>
      <c r="N508">
        <v>1</v>
      </c>
      <c r="O508">
        <f>COUNTIFS($A$2:$A$1206,"="&amp;A508,$C$2:$C$1206,"="&amp;C508,$M$2:$M$1206,"="&amp;M508)</f>
        <v>112</v>
      </c>
      <c r="P508">
        <f>COUNTIFS($B$2:$B$1206,"="&amp;B508,$M$2:$M$1206,"="&amp;M508)</f>
        <v>1</v>
      </c>
      <c r="Q508">
        <f>SUMIFS($N$2:$N$1206,$B$2:$B$1206,"="&amp;B508,$M$2:$M$1206,"="&amp;M508)</f>
        <v>1</v>
      </c>
      <c r="R508">
        <f>VLOOKUP(A508&amp;C508&amp;M508,販売数計!$A$2:$E$174,5,FALSE)</f>
        <v>108</v>
      </c>
      <c r="S508">
        <f t="shared" si="7"/>
        <v>0</v>
      </c>
    </row>
    <row r="509" spans="1:19" x14ac:dyDescent="0.2">
      <c r="A509" s="1">
        <v>43297</v>
      </c>
      <c r="B509">
        <v>43889812</v>
      </c>
      <c r="C509">
        <v>94</v>
      </c>
      <c r="D509" t="s">
        <v>14</v>
      </c>
      <c r="E509">
        <v>21</v>
      </c>
      <c r="F509" t="s">
        <v>15</v>
      </c>
      <c r="G509">
        <v>181010</v>
      </c>
      <c r="H509" t="s">
        <v>16</v>
      </c>
      <c r="I509" t="s">
        <v>17</v>
      </c>
      <c r="J509" t="s">
        <v>18</v>
      </c>
      <c r="K509" t="s">
        <v>19</v>
      </c>
      <c r="L509" t="s">
        <v>20</v>
      </c>
      <c r="M509" s="2">
        <v>842776102461</v>
      </c>
      <c r="N509">
        <v>1</v>
      </c>
      <c r="O509">
        <f>COUNTIFS($A$2:$A$1206,"="&amp;A509,$C$2:$C$1206,"="&amp;C509,$M$2:$M$1206,"="&amp;M509)</f>
        <v>112</v>
      </c>
      <c r="P509">
        <f>COUNTIFS($B$2:$B$1206,"="&amp;B509,$M$2:$M$1206,"="&amp;M509)</f>
        <v>1</v>
      </c>
      <c r="Q509">
        <f>SUMIFS($N$2:$N$1206,$B$2:$B$1206,"="&amp;B509,$M$2:$M$1206,"="&amp;M509)</f>
        <v>1</v>
      </c>
      <c r="R509">
        <f>VLOOKUP(A509&amp;C509&amp;M509,販売数計!$A$2:$E$174,5,FALSE)</f>
        <v>108</v>
      </c>
      <c r="S509">
        <f t="shared" si="7"/>
        <v>0</v>
      </c>
    </row>
    <row r="510" spans="1:19" x14ac:dyDescent="0.2">
      <c r="A510" s="1">
        <v>43297</v>
      </c>
      <c r="B510">
        <v>43890211</v>
      </c>
      <c r="C510">
        <v>94</v>
      </c>
      <c r="D510" t="s">
        <v>14</v>
      </c>
      <c r="E510">
        <v>21</v>
      </c>
      <c r="F510" t="s">
        <v>15</v>
      </c>
      <c r="G510">
        <v>181010</v>
      </c>
      <c r="H510" t="s">
        <v>16</v>
      </c>
      <c r="I510" t="s">
        <v>17</v>
      </c>
      <c r="J510" t="s">
        <v>18</v>
      </c>
      <c r="K510" t="s">
        <v>19</v>
      </c>
      <c r="L510" t="s">
        <v>20</v>
      </c>
      <c r="M510" s="2">
        <v>842776102461</v>
      </c>
      <c r="N510">
        <v>1</v>
      </c>
      <c r="O510">
        <f>COUNTIFS($A$2:$A$1206,"="&amp;A510,$C$2:$C$1206,"="&amp;C510,$M$2:$M$1206,"="&amp;M510)</f>
        <v>112</v>
      </c>
      <c r="P510">
        <f>COUNTIFS($B$2:$B$1206,"="&amp;B510,$M$2:$M$1206,"="&amp;M510)</f>
        <v>1</v>
      </c>
      <c r="Q510">
        <f>SUMIFS($N$2:$N$1206,$B$2:$B$1206,"="&amp;B510,$M$2:$M$1206,"="&amp;M510)</f>
        <v>1</v>
      </c>
      <c r="R510">
        <f>VLOOKUP(A510&amp;C510&amp;M510,販売数計!$A$2:$E$174,5,FALSE)</f>
        <v>108</v>
      </c>
      <c r="S510">
        <f t="shared" si="7"/>
        <v>0</v>
      </c>
    </row>
    <row r="511" spans="1:19" x14ac:dyDescent="0.2">
      <c r="A511" s="1">
        <v>43297</v>
      </c>
      <c r="B511">
        <v>43890447</v>
      </c>
      <c r="C511">
        <v>94</v>
      </c>
      <c r="D511" t="s">
        <v>14</v>
      </c>
      <c r="E511">
        <v>21</v>
      </c>
      <c r="F511" t="s">
        <v>15</v>
      </c>
      <c r="G511">
        <v>181010</v>
      </c>
      <c r="H511" t="s">
        <v>16</v>
      </c>
      <c r="I511" t="s">
        <v>17</v>
      </c>
      <c r="J511" t="s">
        <v>18</v>
      </c>
      <c r="K511" t="s">
        <v>19</v>
      </c>
      <c r="L511" t="s">
        <v>20</v>
      </c>
      <c r="M511" s="2">
        <v>842776102461</v>
      </c>
      <c r="N511">
        <v>1</v>
      </c>
      <c r="O511">
        <f>COUNTIFS($A$2:$A$1206,"="&amp;A511,$C$2:$C$1206,"="&amp;C511,$M$2:$M$1206,"="&amp;M511)</f>
        <v>112</v>
      </c>
      <c r="P511">
        <f>COUNTIFS($B$2:$B$1206,"="&amp;B511,$M$2:$M$1206,"="&amp;M511)</f>
        <v>1</v>
      </c>
      <c r="Q511">
        <f>SUMIFS($N$2:$N$1206,$B$2:$B$1206,"="&amp;B511,$M$2:$M$1206,"="&amp;M511)</f>
        <v>1</v>
      </c>
      <c r="R511">
        <f>VLOOKUP(A511&amp;C511&amp;M511,販売数計!$A$2:$E$174,5,FALSE)</f>
        <v>108</v>
      </c>
      <c r="S511">
        <f t="shared" si="7"/>
        <v>0</v>
      </c>
    </row>
    <row r="512" spans="1:19" x14ac:dyDescent="0.2">
      <c r="A512" s="1">
        <v>43297</v>
      </c>
      <c r="B512">
        <v>43890555</v>
      </c>
      <c r="C512">
        <v>94</v>
      </c>
      <c r="D512" t="s">
        <v>14</v>
      </c>
      <c r="E512">
        <v>21</v>
      </c>
      <c r="F512" t="s">
        <v>15</v>
      </c>
      <c r="G512">
        <v>181010</v>
      </c>
      <c r="H512" t="s">
        <v>16</v>
      </c>
      <c r="I512" t="s">
        <v>17</v>
      </c>
      <c r="J512" t="s">
        <v>18</v>
      </c>
      <c r="K512" t="s">
        <v>19</v>
      </c>
      <c r="L512" t="s">
        <v>20</v>
      </c>
      <c r="M512" s="2">
        <v>842776102461</v>
      </c>
      <c r="N512">
        <v>1</v>
      </c>
      <c r="O512">
        <f>COUNTIFS($A$2:$A$1206,"="&amp;A512,$C$2:$C$1206,"="&amp;C512,$M$2:$M$1206,"="&amp;M512)</f>
        <v>112</v>
      </c>
      <c r="P512">
        <f>COUNTIFS($B$2:$B$1206,"="&amp;B512,$M$2:$M$1206,"="&amp;M512)</f>
        <v>1</v>
      </c>
      <c r="Q512">
        <f>SUMIFS($N$2:$N$1206,$B$2:$B$1206,"="&amp;B512,$M$2:$M$1206,"="&amp;M512)</f>
        <v>1</v>
      </c>
      <c r="R512">
        <f>VLOOKUP(A512&amp;C512&amp;M512,販売数計!$A$2:$E$174,5,FALSE)</f>
        <v>108</v>
      </c>
      <c r="S512">
        <f t="shared" si="7"/>
        <v>0</v>
      </c>
    </row>
    <row r="513" spans="1:19" x14ac:dyDescent="0.2">
      <c r="A513" s="1">
        <v>43297</v>
      </c>
      <c r="B513">
        <v>43890605</v>
      </c>
      <c r="C513">
        <v>94</v>
      </c>
      <c r="D513" t="s">
        <v>14</v>
      </c>
      <c r="E513">
        <v>21</v>
      </c>
      <c r="F513" t="s">
        <v>15</v>
      </c>
      <c r="G513">
        <v>181010</v>
      </c>
      <c r="H513" t="s">
        <v>16</v>
      </c>
      <c r="I513" t="s">
        <v>17</v>
      </c>
      <c r="J513" t="s">
        <v>18</v>
      </c>
      <c r="K513" t="s">
        <v>19</v>
      </c>
      <c r="L513" t="s">
        <v>20</v>
      </c>
      <c r="M513" s="2">
        <v>842776102461</v>
      </c>
      <c r="N513">
        <v>1</v>
      </c>
      <c r="O513">
        <f>COUNTIFS($A$2:$A$1206,"="&amp;A513,$C$2:$C$1206,"="&amp;C513,$M$2:$M$1206,"="&amp;M513)</f>
        <v>112</v>
      </c>
      <c r="P513">
        <f>COUNTIFS($B$2:$B$1206,"="&amp;B513,$M$2:$M$1206,"="&amp;M513)</f>
        <v>1</v>
      </c>
      <c r="Q513">
        <f>SUMIFS($N$2:$N$1206,$B$2:$B$1206,"="&amp;B513,$M$2:$M$1206,"="&amp;M513)</f>
        <v>1</v>
      </c>
      <c r="R513">
        <f>VLOOKUP(A513&amp;C513&amp;M513,販売数計!$A$2:$E$174,5,FALSE)</f>
        <v>108</v>
      </c>
      <c r="S513">
        <f t="shared" si="7"/>
        <v>0</v>
      </c>
    </row>
    <row r="514" spans="1:19" x14ac:dyDescent="0.2">
      <c r="A514" s="1">
        <v>43297</v>
      </c>
      <c r="B514">
        <v>43890866</v>
      </c>
      <c r="C514">
        <v>94</v>
      </c>
      <c r="D514" t="s">
        <v>14</v>
      </c>
      <c r="E514">
        <v>21</v>
      </c>
      <c r="F514" t="s">
        <v>15</v>
      </c>
      <c r="G514">
        <v>181010</v>
      </c>
      <c r="H514" t="s">
        <v>16</v>
      </c>
      <c r="I514" t="s">
        <v>17</v>
      </c>
      <c r="J514" t="s">
        <v>18</v>
      </c>
      <c r="K514" t="s">
        <v>19</v>
      </c>
      <c r="L514" t="s">
        <v>20</v>
      </c>
      <c r="M514" s="2">
        <v>842776102461</v>
      </c>
      <c r="N514">
        <v>1</v>
      </c>
      <c r="O514">
        <f>COUNTIFS($A$2:$A$1206,"="&amp;A514,$C$2:$C$1206,"="&amp;C514,$M$2:$M$1206,"="&amp;M514)</f>
        <v>112</v>
      </c>
      <c r="P514">
        <f>COUNTIFS($B$2:$B$1206,"="&amp;B514,$M$2:$M$1206,"="&amp;M514)</f>
        <v>1</v>
      </c>
      <c r="Q514">
        <f>SUMIFS($N$2:$N$1206,$B$2:$B$1206,"="&amp;B514,$M$2:$M$1206,"="&amp;M514)</f>
        <v>1</v>
      </c>
      <c r="R514">
        <f>VLOOKUP(A514&amp;C514&amp;M514,販売数計!$A$2:$E$174,5,FALSE)</f>
        <v>108</v>
      </c>
      <c r="S514">
        <f t="shared" si="7"/>
        <v>0</v>
      </c>
    </row>
    <row r="515" spans="1:19" x14ac:dyDescent="0.2">
      <c r="A515" s="1">
        <v>43297</v>
      </c>
      <c r="B515">
        <v>43890936</v>
      </c>
      <c r="C515">
        <v>94</v>
      </c>
      <c r="D515" t="s">
        <v>14</v>
      </c>
      <c r="E515">
        <v>1</v>
      </c>
      <c r="F515" t="s">
        <v>32</v>
      </c>
      <c r="G515">
        <v>32010</v>
      </c>
      <c r="H515" t="s">
        <v>33</v>
      </c>
      <c r="I515" t="s">
        <v>34</v>
      </c>
      <c r="J515" t="s">
        <v>35</v>
      </c>
      <c r="L515" t="s">
        <v>36</v>
      </c>
      <c r="M515" s="2">
        <v>4549292037708</v>
      </c>
      <c r="N515">
        <v>1</v>
      </c>
      <c r="O515">
        <f>COUNTIFS($A$2:$A$1206,"="&amp;A515,$C$2:$C$1206,"="&amp;C515,$M$2:$M$1206,"="&amp;M515)</f>
        <v>1</v>
      </c>
      <c r="P515">
        <f>COUNTIFS($B$2:$B$1206,"="&amp;B515,$M$2:$M$1206,"="&amp;M515)</f>
        <v>1</v>
      </c>
      <c r="Q515">
        <f>SUMIFS($N$2:$N$1206,$B$2:$B$1206,"="&amp;B515,$M$2:$M$1206,"="&amp;M515)</f>
        <v>1</v>
      </c>
      <c r="R515">
        <f>VLOOKUP(A515&amp;C515&amp;M515,販売数計!$A$2:$E$174,5,FALSE)</f>
        <v>1</v>
      </c>
      <c r="S515">
        <f t="shared" ref="S515:S578" si="8">IF(P515&gt;=2,1,IF(N515&lt;0,1,0))</f>
        <v>0</v>
      </c>
    </row>
    <row r="516" spans="1:19" x14ac:dyDescent="0.2">
      <c r="A516" s="1">
        <v>43297</v>
      </c>
      <c r="B516">
        <v>43891197</v>
      </c>
      <c r="C516">
        <v>94</v>
      </c>
      <c r="D516" t="s">
        <v>14</v>
      </c>
      <c r="E516">
        <v>21</v>
      </c>
      <c r="F516" t="s">
        <v>15</v>
      </c>
      <c r="G516">
        <v>181010</v>
      </c>
      <c r="H516" t="s">
        <v>16</v>
      </c>
      <c r="I516" t="s">
        <v>17</v>
      </c>
      <c r="J516" t="s">
        <v>18</v>
      </c>
      <c r="K516" t="s">
        <v>19</v>
      </c>
      <c r="L516" t="s">
        <v>20</v>
      </c>
      <c r="M516" s="2">
        <v>842776102461</v>
      </c>
      <c r="N516">
        <v>1</v>
      </c>
      <c r="O516">
        <f>COUNTIFS($A$2:$A$1206,"="&amp;A516,$C$2:$C$1206,"="&amp;C516,$M$2:$M$1206,"="&amp;M516)</f>
        <v>112</v>
      </c>
      <c r="P516">
        <f>COUNTIFS($B$2:$B$1206,"="&amp;B516,$M$2:$M$1206,"="&amp;M516)</f>
        <v>1</v>
      </c>
      <c r="Q516">
        <f>SUMIFS($N$2:$N$1206,$B$2:$B$1206,"="&amp;B516,$M$2:$M$1206,"="&amp;M516)</f>
        <v>1</v>
      </c>
      <c r="R516">
        <f>VLOOKUP(A516&amp;C516&amp;M516,販売数計!$A$2:$E$174,5,FALSE)</f>
        <v>108</v>
      </c>
      <c r="S516">
        <f t="shared" si="8"/>
        <v>0</v>
      </c>
    </row>
    <row r="517" spans="1:19" x14ac:dyDescent="0.2">
      <c r="A517" s="1">
        <v>43297</v>
      </c>
      <c r="B517">
        <v>43891451</v>
      </c>
      <c r="C517">
        <v>94</v>
      </c>
      <c r="D517" t="s">
        <v>14</v>
      </c>
      <c r="E517">
        <v>21</v>
      </c>
      <c r="F517" t="s">
        <v>15</v>
      </c>
      <c r="G517">
        <v>181010</v>
      </c>
      <c r="H517" t="s">
        <v>16</v>
      </c>
      <c r="I517" t="s">
        <v>17</v>
      </c>
      <c r="J517" t="s">
        <v>18</v>
      </c>
      <c r="K517" t="s">
        <v>19</v>
      </c>
      <c r="L517" t="s">
        <v>20</v>
      </c>
      <c r="M517" s="2">
        <v>842776102461</v>
      </c>
      <c r="N517">
        <v>1</v>
      </c>
      <c r="O517">
        <f>COUNTIFS($A$2:$A$1206,"="&amp;A517,$C$2:$C$1206,"="&amp;C517,$M$2:$M$1206,"="&amp;M517)</f>
        <v>112</v>
      </c>
      <c r="P517">
        <f>COUNTIFS($B$2:$B$1206,"="&amp;B517,$M$2:$M$1206,"="&amp;M517)</f>
        <v>1</v>
      </c>
      <c r="Q517">
        <f>SUMIFS($N$2:$N$1206,$B$2:$B$1206,"="&amp;B517,$M$2:$M$1206,"="&amp;M517)</f>
        <v>1</v>
      </c>
      <c r="R517">
        <f>VLOOKUP(A517&amp;C517&amp;M517,販売数計!$A$2:$E$174,5,FALSE)</f>
        <v>108</v>
      </c>
      <c r="S517">
        <f t="shared" si="8"/>
        <v>0</v>
      </c>
    </row>
    <row r="518" spans="1:19" x14ac:dyDescent="0.2">
      <c r="A518" s="1">
        <v>43297</v>
      </c>
      <c r="B518">
        <v>43891798</v>
      </c>
      <c r="C518">
        <v>94</v>
      </c>
      <c r="D518" t="s">
        <v>14</v>
      </c>
      <c r="E518">
        <v>21</v>
      </c>
      <c r="F518" t="s">
        <v>15</v>
      </c>
      <c r="G518">
        <v>181010</v>
      </c>
      <c r="H518" t="s">
        <v>16</v>
      </c>
      <c r="I518" t="s">
        <v>17</v>
      </c>
      <c r="J518" t="s">
        <v>18</v>
      </c>
      <c r="K518" t="s">
        <v>19</v>
      </c>
      <c r="L518" t="s">
        <v>20</v>
      </c>
      <c r="M518" s="2">
        <v>842776102461</v>
      </c>
      <c r="N518">
        <v>1</v>
      </c>
      <c r="O518">
        <f>COUNTIFS($A$2:$A$1206,"="&amp;A518,$C$2:$C$1206,"="&amp;C518,$M$2:$M$1206,"="&amp;M518)</f>
        <v>112</v>
      </c>
      <c r="P518">
        <f>COUNTIFS($B$2:$B$1206,"="&amp;B518,$M$2:$M$1206,"="&amp;M518)</f>
        <v>1</v>
      </c>
      <c r="Q518">
        <f>SUMIFS($N$2:$N$1206,$B$2:$B$1206,"="&amp;B518,$M$2:$M$1206,"="&amp;M518)</f>
        <v>1</v>
      </c>
      <c r="R518">
        <f>VLOOKUP(A518&amp;C518&amp;M518,販売数計!$A$2:$E$174,5,FALSE)</f>
        <v>108</v>
      </c>
      <c r="S518">
        <f t="shared" si="8"/>
        <v>0</v>
      </c>
    </row>
    <row r="519" spans="1:19" x14ac:dyDescent="0.2">
      <c r="A519" s="1">
        <v>43297</v>
      </c>
      <c r="B519">
        <v>43891821</v>
      </c>
      <c r="C519">
        <v>94</v>
      </c>
      <c r="D519" t="s">
        <v>14</v>
      </c>
      <c r="E519">
        <v>21</v>
      </c>
      <c r="F519" t="s">
        <v>15</v>
      </c>
      <c r="G519">
        <v>181010</v>
      </c>
      <c r="H519" t="s">
        <v>16</v>
      </c>
      <c r="I519" t="s">
        <v>17</v>
      </c>
      <c r="J519" t="s">
        <v>18</v>
      </c>
      <c r="K519" t="s">
        <v>19</v>
      </c>
      <c r="L519" t="s">
        <v>20</v>
      </c>
      <c r="M519" s="2">
        <v>842776102461</v>
      </c>
      <c r="N519">
        <v>1</v>
      </c>
      <c r="O519">
        <f>COUNTIFS($A$2:$A$1206,"="&amp;A519,$C$2:$C$1206,"="&amp;C519,$M$2:$M$1206,"="&amp;M519)</f>
        <v>112</v>
      </c>
      <c r="P519">
        <f>COUNTIFS($B$2:$B$1206,"="&amp;B519,$M$2:$M$1206,"="&amp;M519)</f>
        <v>1</v>
      </c>
      <c r="Q519">
        <f>SUMIFS($N$2:$N$1206,$B$2:$B$1206,"="&amp;B519,$M$2:$M$1206,"="&amp;M519)</f>
        <v>1</v>
      </c>
      <c r="R519">
        <f>VLOOKUP(A519&amp;C519&amp;M519,販売数計!$A$2:$E$174,5,FALSE)</f>
        <v>108</v>
      </c>
      <c r="S519">
        <f t="shared" si="8"/>
        <v>0</v>
      </c>
    </row>
    <row r="520" spans="1:19" x14ac:dyDescent="0.2">
      <c r="A520" s="1">
        <v>43297</v>
      </c>
      <c r="B520">
        <v>43891911</v>
      </c>
      <c r="C520">
        <v>94</v>
      </c>
      <c r="D520" t="s">
        <v>14</v>
      </c>
      <c r="E520">
        <v>21</v>
      </c>
      <c r="F520" t="s">
        <v>15</v>
      </c>
      <c r="G520">
        <v>181010</v>
      </c>
      <c r="H520" t="s">
        <v>16</v>
      </c>
      <c r="I520" t="s">
        <v>17</v>
      </c>
      <c r="J520" t="s">
        <v>18</v>
      </c>
      <c r="K520" t="s">
        <v>19</v>
      </c>
      <c r="L520" t="s">
        <v>20</v>
      </c>
      <c r="M520" s="2">
        <v>842776102461</v>
      </c>
      <c r="N520">
        <v>1</v>
      </c>
      <c r="O520">
        <f>COUNTIFS($A$2:$A$1206,"="&amp;A520,$C$2:$C$1206,"="&amp;C520,$M$2:$M$1206,"="&amp;M520)</f>
        <v>112</v>
      </c>
      <c r="P520">
        <f>COUNTIFS($B$2:$B$1206,"="&amp;B520,$M$2:$M$1206,"="&amp;M520)</f>
        <v>1</v>
      </c>
      <c r="Q520">
        <f>SUMIFS($N$2:$N$1206,$B$2:$B$1206,"="&amp;B520,$M$2:$M$1206,"="&amp;M520)</f>
        <v>1</v>
      </c>
      <c r="R520">
        <f>VLOOKUP(A520&amp;C520&amp;M520,販売数計!$A$2:$E$174,5,FALSE)</f>
        <v>108</v>
      </c>
      <c r="S520">
        <f t="shared" si="8"/>
        <v>0</v>
      </c>
    </row>
    <row r="521" spans="1:19" x14ac:dyDescent="0.2">
      <c r="A521" s="1">
        <v>43297</v>
      </c>
      <c r="B521">
        <v>43892026</v>
      </c>
      <c r="C521">
        <v>94</v>
      </c>
      <c r="D521" t="s">
        <v>14</v>
      </c>
      <c r="E521">
        <v>21</v>
      </c>
      <c r="F521" t="s">
        <v>15</v>
      </c>
      <c r="G521">
        <v>181010</v>
      </c>
      <c r="H521" t="s">
        <v>16</v>
      </c>
      <c r="I521" t="s">
        <v>17</v>
      </c>
      <c r="J521" t="s">
        <v>18</v>
      </c>
      <c r="K521" t="s">
        <v>19</v>
      </c>
      <c r="L521" t="s">
        <v>20</v>
      </c>
      <c r="M521" s="2">
        <v>842776102461</v>
      </c>
      <c r="N521">
        <v>1</v>
      </c>
      <c r="O521">
        <f>COUNTIFS($A$2:$A$1206,"="&amp;A521,$C$2:$C$1206,"="&amp;C521,$M$2:$M$1206,"="&amp;M521)</f>
        <v>112</v>
      </c>
      <c r="P521">
        <f>COUNTIFS($B$2:$B$1206,"="&amp;B521,$M$2:$M$1206,"="&amp;M521)</f>
        <v>1</v>
      </c>
      <c r="Q521">
        <f>SUMIFS($N$2:$N$1206,$B$2:$B$1206,"="&amp;B521,$M$2:$M$1206,"="&amp;M521)</f>
        <v>1</v>
      </c>
      <c r="R521">
        <f>VLOOKUP(A521&amp;C521&amp;M521,販売数計!$A$2:$E$174,5,FALSE)</f>
        <v>108</v>
      </c>
      <c r="S521">
        <f t="shared" si="8"/>
        <v>0</v>
      </c>
    </row>
    <row r="522" spans="1:19" x14ac:dyDescent="0.2">
      <c r="A522" s="1">
        <v>43297</v>
      </c>
      <c r="B522">
        <v>43892111</v>
      </c>
      <c r="C522">
        <v>94</v>
      </c>
      <c r="D522" t="s">
        <v>14</v>
      </c>
      <c r="E522">
        <v>21</v>
      </c>
      <c r="F522" t="s">
        <v>15</v>
      </c>
      <c r="G522">
        <v>181010</v>
      </c>
      <c r="H522" t="s">
        <v>16</v>
      </c>
      <c r="I522" t="s">
        <v>17</v>
      </c>
      <c r="J522" t="s">
        <v>18</v>
      </c>
      <c r="K522" t="s">
        <v>19</v>
      </c>
      <c r="L522" t="s">
        <v>20</v>
      </c>
      <c r="M522" s="2">
        <v>842776102461</v>
      </c>
      <c r="N522">
        <v>1</v>
      </c>
      <c r="O522">
        <f>COUNTIFS($A$2:$A$1206,"="&amp;A522,$C$2:$C$1206,"="&amp;C522,$M$2:$M$1206,"="&amp;M522)</f>
        <v>112</v>
      </c>
      <c r="P522">
        <f>COUNTIFS($B$2:$B$1206,"="&amp;B522,$M$2:$M$1206,"="&amp;M522)</f>
        <v>1</v>
      </c>
      <c r="Q522">
        <f>SUMIFS($N$2:$N$1206,$B$2:$B$1206,"="&amp;B522,$M$2:$M$1206,"="&amp;M522)</f>
        <v>1</v>
      </c>
      <c r="R522">
        <f>VLOOKUP(A522&amp;C522&amp;M522,販売数計!$A$2:$E$174,5,FALSE)</f>
        <v>108</v>
      </c>
      <c r="S522">
        <f t="shared" si="8"/>
        <v>0</v>
      </c>
    </row>
    <row r="523" spans="1:19" x14ac:dyDescent="0.2">
      <c r="A523" s="1">
        <v>43297</v>
      </c>
      <c r="B523">
        <v>43892159</v>
      </c>
      <c r="C523">
        <v>94</v>
      </c>
      <c r="D523" t="s">
        <v>14</v>
      </c>
      <c r="E523">
        <v>21</v>
      </c>
      <c r="F523" t="s">
        <v>15</v>
      </c>
      <c r="G523">
        <v>181010</v>
      </c>
      <c r="H523" t="s">
        <v>16</v>
      </c>
      <c r="I523" t="s">
        <v>17</v>
      </c>
      <c r="J523" t="s">
        <v>18</v>
      </c>
      <c r="K523" t="s">
        <v>19</v>
      </c>
      <c r="L523" t="s">
        <v>20</v>
      </c>
      <c r="M523" s="2">
        <v>842776102461</v>
      </c>
      <c r="N523">
        <v>1</v>
      </c>
      <c r="O523">
        <f>COUNTIFS($A$2:$A$1206,"="&amp;A523,$C$2:$C$1206,"="&amp;C523,$M$2:$M$1206,"="&amp;M523)</f>
        <v>112</v>
      </c>
      <c r="P523">
        <f>COUNTIFS($B$2:$B$1206,"="&amp;B523,$M$2:$M$1206,"="&amp;M523)</f>
        <v>1</v>
      </c>
      <c r="Q523">
        <f>SUMIFS($N$2:$N$1206,$B$2:$B$1206,"="&amp;B523,$M$2:$M$1206,"="&amp;M523)</f>
        <v>1</v>
      </c>
      <c r="R523">
        <f>VLOOKUP(A523&amp;C523&amp;M523,販売数計!$A$2:$E$174,5,FALSE)</f>
        <v>108</v>
      </c>
      <c r="S523">
        <f t="shared" si="8"/>
        <v>0</v>
      </c>
    </row>
    <row r="524" spans="1:19" x14ac:dyDescent="0.2">
      <c r="A524" s="1">
        <v>43297</v>
      </c>
      <c r="B524">
        <v>43892214</v>
      </c>
      <c r="C524">
        <v>94</v>
      </c>
      <c r="D524" t="s">
        <v>14</v>
      </c>
      <c r="E524">
        <v>21</v>
      </c>
      <c r="F524" t="s">
        <v>15</v>
      </c>
      <c r="G524">
        <v>181010</v>
      </c>
      <c r="H524" t="s">
        <v>16</v>
      </c>
      <c r="I524" t="s">
        <v>17</v>
      </c>
      <c r="J524" t="s">
        <v>18</v>
      </c>
      <c r="K524" t="s">
        <v>19</v>
      </c>
      <c r="L524" t="s">
        <v>20</v>
      </c>
      <c r="M524" s="2">
        <v>842776102461</v>
      </c>
      <c r="N524">
        <v>1</v>
      </c>
      <c r="O524">
        <f>COUNTIFS($A$2:$A$1206,"="&amp;A524,$C$2:$C$1206,"="&amp;C524,$M$2:$M$1206,"="&amp;M524)</f>
        <v>112</v>
      </c>
      <c r="P524">
        <f>COUNTIFS($B$2:$B$1206,"="&amp;B524,$M$2:$M$1206,"="&amp;M524)</f>
        <v>1</v>
      </c>
      <c r="Q524">
        <f>SUMIFS($N$2:$N$1206,$B$2:$B$1206,"="&amp;B524,$M$2:$M$1206,"="&amp;M524)</f>
        <v>1</v>
      </c>
      <c r="R524">
        <f>VLOOKUP(A524&amp;C524&amp;M524,販売数計!$A$2:$E$174,5,FALSE)</f>
        <v>108</v>
      </c>
      <c r="S524">
        <f t="shared" si="8"/>
        <v>0</v>
      </c>
    </row>
    <row r="525" spans="1:19" x14ac:dyDescent="0.2">
      <c r="A525" s="1">
        <v>43297</v>
      </c>
      <c r="B525">
        <v>43892228</v>
      </c>
      <c r="C525">
        <v>94</v>
      </c>
      <c r="D525" t="s">
        <v>14</v>
      </c>
      <c r="E525">
        <v>21</v>
      </c>
      <c r="F525" t="s">
        <v>15</v>
      </c>
      <c r="G525">
        <v>181010</v>
      </c>
      <c r="H525" t="s">
        <v>16</v>
      </c>
      <c r="I525" t="s">
        <v>17</v>
      </c>
      <c r="J525" t="s">
        <v>18</v>
      </c>
      <c r="K525" t="s">
        <v>19</v>
      </c>
      <c r="L525" t="s">
        <v>20</v>
      </c>
      <c r="M525" s="2">
        <v>842776102461</v>
      </c>
      <c r="N525">
        <v>1</v>
      </c>
      <c r="O525">
        <f>COUNTIFS($A$2:$A$1206,"="&amp;A525,$C$2:$C$1206,"="&amp;C525,$M$2:$M$1206,"="&amp;M525)</f>
        <v>112</v>
      </c>
      <c r="P525">
        <f>COUNTIFS($B$2:$B$1206,"="&amp;B525,$M$2:$M$1206,"="&amp;M525)</f>
        <v>1</v>
      </c>
      <c r="Q525">
        <f>SUMIFS($N$2:$N$1206,$B$2:$B$1206,"="&amp;B525,$M$2:$M$1206,"="&amp;M525)</f>
        <v>1</v>
      </c>
      <c r="R525">
        <f>VLOOKUP(A525&amp;C525&amp;M525,販売数計!$A$2:$E$174,5,FALSE)</f>
        <v>108</v>
      </c>
      <c r="S525">
        <f t="shared" si="8"/>
        <v>0</v>
      </c>
    </row>
    <row r="526" spans="1:19" x14ac:dyDescent="0.2">
      <c r="A526" s="1">
        <v>43297</v>
      </c>
      <c r="B526">
        <v>43892327</v>
      </c>
      <c r="C526">
        <v>94</v>
      </c>
      <c r="D526" t="s">
        <v>14</v>
      </c>
      <c r="E526">
        <v>21</v>
      </c>
      <c r="F526" t="s">
        <v>15</v>
      </c>
      <c r="G526">
        <v>181010</v>
      </c>
      <c r="H526" t="s">
        <v>16</v>
      </c>
      <c r="I526" t="s">
        <v>17</v>
      </c>
      <c r="J526" t="s">
        <v>18</v>
      </c>
      <c r="K526" t="s">
        <v>19</v>
      </c>
      <c r="L526" t="s">
        <v>20</v>
      </c>
      <c r="M526" s="2">
        <v>842776102461</v>
      </c>
      <c r="N526">
        <v>1</v>
      </c>
      <c r="O526">
        <f>COUNTIFS($A$2:$A$1206,"="&amp;A526,$C$2:$C$1206,"="&amp;C526,$M$2:$M$1206,"="&amp;M526)</f>
        <v>112</v>
      </c>
      <c r="P526">
        <f>COUNTIFS($B$2:$B$1206,"="&amp;B526,$M$2:$M$1206,"="&amp;M526)</f>
        <v>1</v>
      </c>
      <c r="Q526">
        <f>SUMIFS($N$2:$N$1206,$B$2:$B$1206,"="&amp;B526,$M$2:$M$1206,"="&amp;M526)</f>
        <v>1</v>
      </c>
      <c r="R526">
        <f>VLOOKUP(A526&amp;C526&amp;M526,販売数計!$A$2:$E$174,5,FALSE)</f>
        <v>108</v>
      </c>
      <c r="S526">
        <f t="shared" si="8"/>
        <v>0</v>
      </c>
    </row>
    <row r="527" spans="1:19" x14ac:dyDescent="0.2">
      <c r="A527" s="1">
        <v>43297</v>
      </c>
      <c r="B527">
        <v>43892356</v>
      </c>
      <c r="C527">
        <v>94</v>
      </c>
      <c r="D527" t="s">
        <v>14</v>
      </c>
      <c r="E527">
        <v>21</v>
      </c>
      <c r="F527" t="s">
        <v>15</v>
      </c>
      <c r="G527">
        <v>181010</v>
      </c>
      <c r="H527" t="s">
        <v>16</v>
      </c>
      <c r="I527" t="s">
        <v>17</v>
      </c>
      <c r="J527" t="s">
        <v>18</v>
      </c>
      <c r="K527" t="s">
        <v>19</v>
      </c>
      <c r="L527" t="s">
        <v>20</v>
      </c>
      <c r="M527" s="2">
        <v>842776102461</v>
      </c>
      <c r="N527">
        <v>1</v>
      </c>
      <c r="O527">
        <f>COUNTIFS($A$2:$A$1206,"="&amp;A527,$C$2:$C$1206,"="&amp;C527,$M$2:$M$1206,"="&amp;M527)</f>
        <v>112</v>
      </c>
      <c r="P527">
        <f>COUNTIFS($B$2:$B$1206,"="&amp;B527,$M$2:$M$1206,"="&amp;M527)</f>
        <v>1</v>
      </c>
      <c r="Q527">
        <f>SUMIFS($N$2:$N$1206,$B$2:$B$1206,"="&amp;B527,$M$2:$M$1206,"="&amp;M527)</f>
        <v>1</v>
      </c>
      <c r="R527">
        <f>VLOOKUP(A527&amp;C527&amp;M527,販売数計!$A$2:$E$174,5,FALSE)</f>
        <v>108</v>
      </c>
      <c r="S527">
        <f t="shared" si="8"/>
        <v>0</v>
      </c>
    </row>
    <row r="528" spans="1:19" x14ac:dyDescent="0.2">
      <c r="A528" s="1">
        <v>43297</v>
      </c>
      <c r="B528">
        <v>43892373</v>
      </c>
      <c r="C528">
        <v>94</v>
      </c>
      <c r="D528" t="s">
        <v>14</v>
      </c>
      <c r="E528">
        <v>21</v>
      </c>
      <c r="F528" t="s">
        <v>15</v>
      </c>
      <c r="G528">
        <v>181010</v>
      </c>
      <c r="H528" t="s">
        <v>16</v>
      </c>
      <c r="I528" t="s">
        <v>17</v>
      </c>
      <c r="J528" t="s">
        <v>18</v>
      </c>
      <c r="K528" t="s">
        <v>19</v>
      </c>
      <c r="L528" t="s">
        <v>20</v>
      </c>
      <c r="M528" s="2">
        <v>842776102461</v>
      </c>
      <c r="N528">
        <v>1</v>
      </c>
      <c r="O528">
        <f>COUNTIFS($A$2:$A$1206,"="&amp;A528,$C$2:$C$1206,"="&amp;C528,$M$2:$M$1206,"="&amp;M528)</f>
        <v>112</v>
      </c>
      <c r="P528">
        <f>COUNTIFS($B$2:$B$1206,"="&amp;B528,$M$2:$M$1206,"="&amp;M528)</f>
        <v>1</v>
      </c>
      <c r="Q528">
        <f>SUMIFS($N$2:$N$1206,$B$2:$B$1206,"="&amp;B528,$M$2:$M$1206,"="&amp;M528)</f>
        <v>1</v>
      </c>
      <c r="R528">
        <f>VLOOKUP(A528&amp;C528&amp;M528,販売数計!$A$2:$E$174,5,FALSE)</f>
        <v>108</v>
      </c>
      <c r="S528">
        <f t="shared" si="8"/>
        <v>0</v>
      </c>
    </row>
    <row r="529" spans="1:19" x14ac:dyDescent="0.2">
      <c r="A529" s="1">
        <v>43297</v>
      </c>
      <c r="B529">
        <v>43892654</v>
      </c>
      <c r="C529">
        <v>94</v>
      </c>
      <c r="D529" t="s">
        <v>14</v>
      </c>
      <c r="E529">
        <v>21</v>
      </c>
      <c r="F529" t="s">
        <v>15</v>
      </c>
      <c r="G529">
        <v>181010</v>
      </c>
      <c r="H529" t="s">
        <v>16</v>
      </c>
      <c r="I529" t="s">
        <v>17</v>
      </c>
      <c r="J529" t="s">
        <v>18</v>
      </c>
      <c r="K529" t="s">
        <v>19</v>
      </c>
      <c r="L529" t="s">
        <v>20</v>
      </c>
      <c r="M529" s="2">
        <v>842776102461</v>
      </c>
      <c r="N529">
        <v>1</v>
      </c>
      <c r="O529">
        <f>COUNTIFS($A$2:$A$1206,"="&amp;A529,$C$2:$C$1206,"="&amp;C529,$M$2:$M$1206,"="&amp;M529)</f>
        <v>112</v>
      </c>
      <c r="P529">
        <f>COUNTIFS($B$2:$B$1206,"="&amp;B529,$M$2:$M$1206,"="&amp;M529)</f>
        <v>1</v>
      </c>
      <c r="Q529">
        <f>SUMIFS($N$2:$N$1206,$B$2:$B$1206,"="&amp;B529,$M$2:$M$1206,"="&amp;M529)</f>
        <v>1</v>
      </c>
      <c r="R529">
        <f>VLOOKUP(A529&amp;C529&amp;M529,販売数計!$A$2:$E$174,5,FALSE)</f>
        <v>108</v>
      </c>
      <c r="S529">
        <f t="shared" si="8"/>
        <v>0</v>
      </c>
    </row>
    <row r="530" spans="1:19" x14ac:dyDescent="0.2">
      <c r="A530" s="1">
        <v>43297</v>
      </c>
      <c r="B530">
        <v>43892821</v>
      </c>
      <c r="C530">
        <v>94</v>
      </c>
      <c r="D530" t="s">
        <v>14</v>
      </c>
      <c r="E530">
        <v>21</v>
      </c>
      <c r="F530" t="s">
        <v>15</v>
      </c>
      <c r="G530">
        <v>181010</v>
      </c>
      <c r="H530" t="s">
        <v>16</v>
      </c>
      <c r="I530" t="s">
        <v>17</v>
      </c>
      <c r="J530" t="s">
        <v>18</v>
      </c>
      <c r="K530" t="s">
        <v>19</v>
      </c>
      <c r="L530" t="s">
        <v>20</v>
      </c>
      <c r="M530" s="2">
        <v>842776102461</v>
      </c>
      <c r="N530">
        <v>1</v>
      </c>
      <c r="O530">
        <f>COUNTIFS($A$2:$A$1206,"="&amp;A530,$C$2:$C$1206,"="&amp;C530,$M$2:$M$1206,"="&amp;M530)</f>
        <v>112</v>
      </c>
      <c r="P530">
        <f>COUNTIFS($B$2:$B$1206,"="&amp;B530,$M$2:$M$1206,"="&amp;M530)</f>
        <v>1</v>
      </c>
      <c r="Q530">
        <f>SUMIFS($N$2:$N$1206,$B$2:$B$1206,"="&amp;B530,$M$2:$M$1206,"="&amp;M530)</f>
        <v>1</v>
      </c>
      <c r="R530">
        <f>VLOOKUP(A530&amp;C530&amp;M530,販売数計!$A$2:$E$174,5,FALSE)</f>
        <v>108</v>
      </c>
      <c r="S530">
        <f t="shared" si="8"/>
        <v>0</v>
      </c>
    </row>
    <row r="531" spans="1:19" x14ac:dyDescent="0.2">
      <c r="A531" s="1">
        <v>43297</v>
      </c>
      <c r="B531">
        <v>43892845</v>
      </c>
      <c r="C531">
        <v>94</v>
      </c>
      <c r="D531" t="s">
        <v>14</v>
      </c>
      <c r="E531">
        <v>21</v>
      </c>
      <c r="F531" t="s">
        <v>15</v>
      </c>
      <c r="G531">
        <v>181010</v>
      </c>
      <c r="H531" t="s">
        <v>16</v>
      </c>
      <c r="I531" t="s">
        <v>17</v>
      </c>
      <c r="J531" t="s">
        <v>18</v>
      </c>
      <c r="K531" t="s">
        <v>19</v>
      </c>
      <c r="L531" t="s">
        <v>20</v>
      </c>
      <c r="M531" s="2">
        <v>842776102461</v>
      </c>
      <c r="N531">
        <v>1</v>
      </c>
      <c r="O531">
        <f>COUNTIFS($A$2:$A$1206,"="&amp;A531,$C$2:$C$1206,"="&amp;C531,$M$2:$M$1206,"="&amp;M531)</f>
        <v>112</v>
      </c>
      <c r="P531">
        <f>COUNTIFS($B$2:$B$1206,"="&amp;B531,$M$2:$M$1206,"="&amp;M531)</f>
        <v>1</v>
      </c>
      <c r="Q531">
        <f>SUMIFS($N$2:$N$1206,$B$2:$B$1206,"="&amp;B531,$M$2:$M$1206,"="&amp;M531)</f>
        <v>1</v>
      </c>
      <c r="R531">
        <f>VLOOKUP(A531&amp;C531&amp;M531,販売数計!$A$2:$E$174,5,FALSE)</f>
        <v>108</v>
      </c>
      <c r="S531">
        <f t="shared" si="8"/>
        <v>0</v>
      </c>
    </row>
    <row r="532" spans="1:19" x14ac:dyDescent="0.2">
      <c r="A532" s="1">
        <v>43297</v>
      </c>
      <c r="B532">
        <v>43893041</v>
      </c>
      <c r="C532">
        <v>94</v>
      </c>
      <c r="D532" t="s">
        <v>14</v>
      </c>
      <c r="E532">
        <v>21</v>
      </c>
      <c r="F532" t="s">
        <v>15</v>
      </c>
      <c r="G532">
        <v>181010</v>
      </c>
      <c r="H532" t="s">
        <v>16</v>
      </c>
      <c r="I532" t="s">
        <v>17</v>
      </c>
      <c r="J532" t="s">
        <v>18</v>
      </c>
      <c r="K532" t="s">
        <v>19</v>
      </c>
      <c r="L532" t="s">
        <v>20</v>
      </c>
      <c r="M532" s="2">
        <v>842776102461</v>
      </c>
      <c r="N532">
        <v>1</v>
      </c>
      <c r="O532">
        <f>COUNTIFS($A$2:$A$1206,"="&amp;A532,$C$2:$C$1206,"="&amp;C532,$M$2:$M$1206,"="&amp;M532)</f>
        <v>112</v>
      </c>
      <c r="P532">
        <f>COUNTIFS($B$2:$B$1206,"="&amp;B532,$M$2:$M$1206,"="&amp;M532)</f>
        <v>1</v>
      </c>
      <c r="Q532">
        <f>SUMIFS($N$2:$N$1206,$B$2:$B$1206,"="&amp;B532,$M$2:$M$1206,"="&amp;M532)</f>
        <v>1</v>
      </c>
      <c r="R532">
        <f>VLOOKUP(A532&amp;C532&amp;M532,販売数計!$A$2:$E$174,5,FALSE)</f>
        <v>108</v>
      </c>
      <c r="S532">
        <f t="shared" si="8"/>
        <v>0</v>
      </c>
    </row>
    <row r="533" spans="1:19" x14ac:dyDescent="0.2">
      <c r="A533" s="1">
        <v>43297</v>
      </c>
      <c r="B533">
        <v>43893086</v>
      </c>
      <c r="C533">
        <v>94</v>
      </c>
      <c r="D533" t="s">
        <v>14</v>
      </c>
      <c r="E533">
        <v>21</v>
      </c>
      <c r="F533" t="s">
        <v>15</v>
      </c>
      <c r="G533">
        <v>181010</v>
      </c>
      <c r="H533" t="s">
        <v>16</v>
      </c>
      <c r="I533" t="s">
        <v>17</v>
      </c>
      <c r="J533" t="s">
        <v>18</v>
      </c>
      <c r="K533" t="s">
        <v>19</v>
      </c>
      <c r="L533" t="s">
        <v>20</v>
      </c>
      <c r="M533" s="2">
        <v>842776102461</v>
      </c>
      <c r="N533">
        <v>1</v>
      </c>
      <c r="O533">
        <f>COUNTIFS($A$2:$A$1206,"="&amp;A533,$C$2:$C$1206,"="&amp;C533,$M$2:$M$1206,"="&amp;M533)</f>
        <v>112</v>
      </c>
      <c r="P533">
        <f>COUNTIFS($B$2:$B$1206,"="&amp;B533,$M$2:$M$1206,"="&amp;M533)</f>
        <v>1</v>
      </c>
      <c r="Q533">
        <f>SUMIFS($N$2:$N$1206,$B$2:$B$1206,"="&amp;B533,$M$2:$M$1206,"="&amp;M533)</f>
        <v>1</v>
      </c>
      <c r="R533">
        <f>VLOOKUP(A533&amp;C533&amp;M533,販売数計!$A$2:$E$174,5,FALSE)</f>
        <v>108</v>
      </c>
      <c r="S533">
        <f t="shared" si="8"/>
        <v>0</v>
      </c>
    </row>
    <row r="534" spans="1:19" x14ac:dyDescent="0.2">
      <c r="A534" s="1">
        <v>43297</v>
      </c>
      <c r="B534">
        <v>43893130</v>
      </c>
      <c r="C534">
        <v>94</v>
      </c>
      <c r="D534" t="s">
        <v>14</v>
      </c>
      <c r="E534">
        <v>21</v>
      </c>
      <c r="F534" t="s">
        <v>15</v>
      </c>
      <c r="G534">
        <v>181010</v>
      </c>
      <c r="H534" t="s">
        <v>16</v>
      </c>
      <c r="I534" t="s">
        <v>17</v>
      </c>
      <c r="J534" t="s">
        <v>18</v>
      </c>
      <c r="K534" t="s">
        <v>19</v>
      </c>
      <c r="L534" t="s">
        <v>20</v>
      </c>
      <c r="M534" s="2">
        <v>842776102461</v>
      </c>
      <c r="N534">
        <v>1</v>
      </c>
      <c r="O534">
        <f>COUNTIFS($A$2:$A$1206,"="&amp;A534,$C$2:$C$1206,"="&amp;C534,$M$2:$M$1206,"="&amp;M534)</f>
        <v>112</v>
      </c>
      <c r="P534">
        <f>COUNTIFS($B$2:$B$1206,"="&amp;B534,$M$2:$M$1206,"="&amp;M534)</f>
        <v>1</v>
      </c>
      <c r="Q534">
        <f>SUMIFS($N$2:$N$1206,$B$2:$B$1206,"="&amp;B534,$M$2:$M$1206,"="&amp;M534)</f>
        <v>1</v>
      </c>
      <c r="R534">
        <f>VLOOKUP(A534&amp;C534&amp;M534,販売数計!$A$2:$E$174,5,FALSE)</f>
        <v>108</v>
      </c>
      <c r="S534">
        <f t="shared" si="8"/>
        <v>0</v>
      </c>
    </row>
    <row r="535" spans="1:19" x14ac:dyDescent="0.2">
      <c r="A535" s="1">
        <v>43297</v>
      </c>
      <c r="B535">
        <v>43893150</v>
      </c>
      <c r="C535">
        <v>94</v>
      </c>
      <c r="D535" t="s">
        <v>14</v>
      </c>
      <c r="E535">
        <v>12</v>
      </c>
      <c r="F535" t="s">
        <v>27</v>
      </c>
      <c r="G535">
        <v>77120</v>
      </c>
      <c r="H535" t="s">
        <v>28</v>
      </c>
      <c r="I535" t="s">
        <v>29</v>
      </c>
      <c r="J535" t="s">
        <v>30</v>
      </c>
      <c r="L535" t="s">
        <v>31</v>
      </c>
      <c r="M535" s="2">
        <v>4549980046388</v>
      </c>
      <c r="N535">
        <v>1</v>
      </c>
      <c r="O535">
        <f>COUNTIFS($A$2:$A$1206,"="&amp;A535,$C$2:$C$1206,"="&amp;C535,$M$2:$M$1206,"="&amp;M535)</f>
        <v>2</v>
      </c>
      <c r="P535">
        <f>COUNTIFS($B$2:$B$1206,"="&amp;B535,$M$2:$M$1206,"="&amp;M535)</f>
        <v>1</v>
      </c>
      <c r="Q535">
        <f>SUMIFS($N$2:$N$1206,$B$2:$B$1206,"="&amp;B535,$M$2:$M$1206,"="&amp;M535)</f>
        <v>1</v>
      </c>
      <c r="R535">
        <f>VLOOKUP(A535&amp;C535&amp;M535,販売数計!$A$2:$E$174,5,FALSE)</f>
        <v>2</v>
      </c>
      <c r="S535">
        <f t="shared" si="8"/>
        <v>0</v>
      </c>
    </row>
    <row r="536" spans="1:19" x14ac:dyDescent="0.2">
      <c r="A536" s="1">
        <v>43297</v>
      </c>
      <c r="B536">
        <v>43893446</v>
      </c>
      <c r="C536">
        <v>94</v>
      </c>
      <c r="D536" t="s">
        <v>14</v>
      </c>
      <c r="E536">
        <v>21</v>
      </c>
      <c r="F536" t="s">
        <v>15</v>
      </c>
      <c r="G536">
        <v>181010</v>
      </c>
      <c r="H536" t="s">
        <v>16</v>
      </c>
      <c r="I536" t="s">
        <v>17</v>
      </c>
      <c r="J536" t="s">
        <v>18</v>
      </c>
      <c r="K536" t="s">
        <v>19</v>
      </c>
      <c r="L536" t="s">
        <v>20</v>
      </c>
      <c r="M536" s="2">
        <v>842776102461</v>
      </c>
      <c r="N536">
        <v>1</v>
      </c>
      <c r="O536">
        <f>COUNTIFS($A$2:$A$1206,"="&amp;A536,$C$2:$C$1206,"="&amp;C536,$M$2:$M$1206,"="&amp;M536)</f>
        <v>112</v>
      </c>
      <c r="P536">
        <f>COUNTIFS($B$2:$B$1206,"="&amp;B536,$M$2:$M$1206,"="&amp;M536)</f>
        <v>1</v>
      </c>
      <c r="Q536">
        <f>SUMIFS($N$2:$N$1206,$B$2:$B$1206,"="&amp;B536,$M$2:$M$1206,"="&amp;M536)</f>
        <v>1</v>
      </c>
      <c r="R536">
        <f>VLOOKUP(A536&amp;C536&amp;M536,販売数計!$A$2:$E$174,5,FALSE)</f>
        <v>108</v>
      </c>
      <c r="S536">
        <f t="shared" si="8"/>
        <v>0</v>
      </c>
    </row>
    <row r="537" spans="1:19" x14ac:dyDescent="0.2">
      <c r="A537" s="1">
        <v>43297</v>
      </c>
      <c r="B537">
        <v>65665713</v>
      </c>
      <c r="C537">
        <v>94</v>
      </c>
      <c r="D537" t="s">
        <v>14</v>
      </c>
      <c r="E537">
        <v>21</v>
      </c>
      <c r="F537" t="s">
        <v>15</v>
      </c>
      <c r="G537">
        <v>181010</v>
      </c>
      <c r="H537" t="s">
        <v>16</v>
      </c>
      <c r="I537" t="s">
        <v>17</v>
      </c>
      <c r="J537" t="s">
        <v>18</v>
      </c>
      <c r="K537" t="s">
        <v>19</v>
      </c>
      <c r="L537" t="s">
        <v>20</v>
      </c>
      <c r="M537" s="2">
        <v>842776102461</v>
      </c>
      <c r="N537">
        <v>1</v>
      </c>
      <c r="O537">
        <f>COUNTIFS($A$2:$A$1206,"="&amp;A537,$C$2:$C$1206,"="&amp;C537,$M$2:$M$1206,"="&amp;M537)</f>
        <v>112</v>
      </c>
      <c r="P537">
        <f>COUNTIFS($B$2:$B$1206,"="&amp;B537,$M$2:$M$1206,"="&amp;M537)</f>
        <v>1</v>
      </c>
      <c r="Q537">
        <f>SUMIFS($N$2:$N$1206,$B$2:$B$1206,"="&amp;B537,$M$2:$M$1206,"="&amp;M537)</f>
        <v>1</v>
      </c>
      <c r="R537">
        <f>VLOOKUP(A537&amp;C537&amp;M537,販売数計!$A$2:$E$174,5,FALSE)</f>
        <v>108</v>
      </c>
      <c r="S537">
        <f t="shared" si="8"/>
        <v>0</v>
      </c>
    </row>
    <row r="538" spans="1:19" x14ac:dyDescent="0.2">
      <c r="A538" s="1">
        <v>43297</v>
      </c>
      <c r="B538">
        <v>43856521</v>
      </c>
      <c r="C538">
        <v>842</v>
      </c>
      <c r="D538" t="s">
        <v>26</v>
      </c>
      <c r="E538">
        <v>21</v>
      </c>
      <c r="F538" t="s">
        <v>15</v>
      </c>
      <c r="G538">
        <v>181010</v>
      </c>
      <c r="H538" t="s">
        <v>16</v>
      </c>
      <c r="I538" t="s">
        <v>17</v>
      </c>
      <c r="J538" t="s">
        <v>18</v>
      </c>
      <c r="K538" t="s">
        <v>19</v>
      </c>
      <c r="L538" t="s">
        <v>20</v>
      </c>
      <c r="M538" s="2">
        <v>842776102461</v>
      </c>
      <c r="N538">
        <v>1</v>
      </c>
      <c r="O538">
        <f>COUNTIFS($A$2:$A$1206,"="&amp;A538,$C$2:$C$1206,"="&amp;C538,$M$2:$M$1206,"="&amp;M538)</f>
        <v>80</v>
      </c>
      <c r="P538">
        <f>COUNTIFS($B$2:$B$1206,"="&amp;B538,$M$2:$M$1206,"="&amp;M538)</f>
        <v>1</v>
      </c>
      <c r="Q538">
        <f>SUMIFS($N$2:$N$1206,$B$2:$B$1206,"="&amp;B538,$M$2:$M$1206,"="&amp;M538)</f>
        <v>1</v>
      </c>
      <c r="R538">
        <f>VLOOKUP(A538&amp;C538&amp;M538,販売数計!$A$2:$E$174,5,FALSE)</f>
        <v>76</v>
      </c>
      <c r="S538">
        <f t="shared" si="8"/>
        <v>0</v>
      </c>
    </row>
    <row r="539" spans="1:19" x14ac:dyDescent="0.2">
      <c r="A539" s="1">
        <v>43297</v>
      </c>
      <c r="B539">
        <v>43863220</v>
      </c>
      <c r="C539">
        <v>842</v>
      </c>
      <c r="D539" t="s">
        <v>26</v>
      </c>
      <c r="E539">
        <v>21</v>
      </c>
      <c r="F539" t="s">
        <v>15</v>
      </c>
      <c r="G539">
        <v>181010</v>
      </c>
      <c r="H539" t="s">
        <v>16</v>
      </c>
      <c r="I539" t="s">
        <v>17</v>
      </c>
      <c r="J539" t="s">
        <v>18</v>
      </c>
      <c r="K539" t="s">
        <v>19</v>
      </c>
      <c r="L539" t="s">
        <v>20</v>
      </c>
      <c r="M539" s="2">
        <v>842776102461</v>
      </c>
      <c r="N539">
        <v>1</v>
      </c>
      <c r="O539">
        <f>COUNTIFS($A$2:$A$1206,"="&amp;A539,$C$2:$C$1206,"="&amp;C539,$M$2:$M$1206,"="&amp;M539)</f>
        <v>80</v>
      </c>
      <c r="P539">
        <f>COUNTIFS($B$2:$B$1206,"="&amp;B539,$M$2:$M$1206,"="&amp;M539)</f>
        <v>1</v>
      </c>
      <c r="Q539">
        <f>SUMIFS($N$2:$N$1206,$B$2:$B$1206,"="&amp;B539,$M$2:$M$1206,"="&amp;M539)</f>
        <v>1</v>
      </c>
      <c r="R539">
        <f>VLOOKUP(A539&amp;C539&amp;M539,販売数計!$A$2:$E$174,5,FALSE)</f>
        <v>76</v>
      </c>
      <c r="S539">
        <f t="shared" si="8"/>
        <v>0</v>
      </c>
    </row>
    <row r="540" spans="1:19" x14ac:dyDescent="0.2">
      <c r="A540" s="1">
        <v>43297</v>
      </c>
      <c r="B540">
        <v>43863239</v>
      </c>
      <c r="C540">
        <v>842</v>
      </c>
      <c r="D540" t="s">
        <v>26</v>
      </c>
      <c r="E540">
        <v>21</v>
      </c>
      <c r="F540" t="s">
        <v>15</v>
      </c>
      <c r="G540">
        <v>181010</v>
      </c>
      <c r="H540" t="s">
        <v>16</v>
      </c>
      <c r="I540" t="s">
        <v>17</v>
      </c>
      <c r="J540" t="s">
        <v>18</v>
      </c>
      <c r="K540" t="s">
        <v>19</v>
      </c>
      <c r="L540" t="s">
        <v>20</v>
      </c>
      <c r="M540" s="2">
        <v>842776102461</v>
      </c>
      <c r="N540">
        <v>1</v>
      </c>
      <c r="O540">
        <f>COUNTIFS($A$2:$A$1206,"="&amp;A540,$C$2:$C$1206,"="&amp;C540,$M$2:$M$1206,"="&amp;M540)</f>
        <v>80</v>
      </c>
      <c r="P540">
        <f>COUNTIFS($B$2:$B$1206,"="&amp;B540,$M$2:$M$1206,"="&amp;M540)</f>
        <v>1</v>
      </c>
      <c r="Q540">
        <f>SUMIFS($N$2:$N$1206,$B$2:$B$1206,"="&amp;B540,$M$2:$M$1206,"="&amp;M540)</f>
        <v>1</v>
      </c>
      <c r="R540">
        <f>VLOOKUP(A540&amp;C540&amp;M540,販売数計!$A$2:$E$174,5,FALSE)</f>
        <v>76</v>
      </c>
      <c r="S540">
        <f t="shared" si="8"/>
        <v>0</v>
      </c>
    </row>
    <row r="541" spans="1:19" x14ac:dyDescent="0.2">
      <c r="A541" s="1">
        <v>43297</v>
      </c>
      <c r="B541">
        <v>43867384</v>
      </c>
      <c r="C541">
        <v>842</v>
      </c>
      <c r="D541" t="s">
        <v>26</v>
      </c>
      <c r="E541">
        <v>21</v>
      </c>
      <c r="F541" t="s">
        <v>15</v>
      </c>
      <c r="G541">
        <v>181010</v>
      </c>
      <c r="H541" t="s">
        <v>16</v>
      </c>
      <c r="I541" t="s">
        <v>17</v>
      </c>
      <c r="J541" t="s">
        <v>18</v>
      </c>
      <c r="K541" t="s">
        <v>19</v>
      </c>
      <c r="L541" t="s">
        <v>20</v>
      </c>
      <c r="M541" s="2">
        <v>842776102461</v>
      </c>
      <c r="N541">
        <v>1</v>
      </c>
      <c r="O541">
        <f>COUNTIFS($A$2:$A$1206,"="&amp;A541,$C$2:$C$1206,"="&amp;C541,$M$2:$M$1206,"="&amp;M541)</f>
        <v>80</v>
      </c>
      <c r="P541">
        <f>COUNTIFS($B$2:$B$1206,"="&amp;B541,$M$2:$M$1206,"="&amp;M541)</f>
        <v>1</v>
      </c>
      <c r="Q541">
        <f>SUMIFS($N$2:$N$1206,$B$2:$B$1206,"="&amp;B541,$M$2:$M$1206,"="&amp;M541)</f>
        <v>1</v>
      </c>
      <c r="R541">
        <f>VLOOKUP(A541&amp;C541&amp;M541,販売数計!$A$2:$E$174,5,FALSE)</f>
        <v>76</v>
      </c>
      <c r="S541">
        <f t="shared" si="8"/>
        <v>0</v>
      </c>
    </row>
    <row r="542" spans="1:19" x14ac:dyDescent="0.2">
      <c r="A542" s="1">
        <v>43297</v>
      </c>
      <c r="B542">
        <v>43869316</v>
      </c>
      <c r="C542">
        <v>842</v>
      </c>
      <c r="D542" t="s">
        <v>26</v>
      </c>
      <c r="E542">
        <v>21</v>
      </c>
      <c r="F542" t="s">
        <v>15</v>
      </c>
      <c r="G542">
        <v>181010</v>
      </c>
      <c r="H542" t="s">
        <v>16</v>
      </c>
      <c r="I542" t="s">
        <v>17</v>
      </c>
      <c r="J542" t="s">
        <v>18</v>
      </c>
      <c r="K542" t="s">
        <v>19</v>
      </c>
      <c r="L542" t="s">
        <v>20</v>
      </c>
      <c r="M542" s="2">
        <v>842776102461</v>
      </c>
      <c r="N542">
        <v>1</v>
      </c>
      <c r="O542">
        <f>COUNTIFS($A$2:$A$1206,"="&amp;A542,$C$2:$C$1206,"="&amp;C542,$M$2:$M$1206,"="&amp;M542)</f>
        <v>80</v>
      </c>
      <c r="P542">
        <f>COUNTIFS($B$2:$B$1206,"="&amp;B542,$M$2:$M$1206,"="&amp;M542)</f>
        <v>1</v>
      </c>
      <c r="Q542">
        <f>SUMIFS($N$2:$N$1206,$B$2:$B$1206,"="&amp;B542,$M$2:$M$1206,"="&amp;M542)</f>
        <v>1</v>
      </c>
      <c r="R542">
        <f>VLOOKUP(A542&amp;C542&amp;M542,販売数計!$A$2:$E$174,5,FALSE)</f>
        <v>76</v>
      </c>
      <c r="S542">
        <f t="shared" si="8"/>
        <v>0</v>
      </c>
    </row>
    <row r="543" spans="1:19" x14ac:dyDescent="0.2">
      <c r="A543" s="1">
        <v>43297</v>
      </c>
      <c r="B543">
        <v>43871891</v>
      </c>
      <c r="C543">
        <v>842</v>
      </c>
      <c r="D543" t="s">
        <v>26</v>
      </c>
      <c r="E543">
        <v>21</v>
      </c>
      <c r="F543" t="s">
        <v>15</v>
      </c>
      <c r="G543">
        <v>181010</v>
      </c>
      <c r="H543" t="s">
        <v>16</v>
      </c>
      <c r="I543" t="s">
        <v>17</v>
      </c>
      <c r="J543" t="s">
        <v>18</v>
      </c>
      <c r="K543" t="s">
        <v>19</v>
      </c>
      <c r="L543" t="s">
        <v>20</v>
      </c>
      <c r="M543" s="2">
        <v>842776102461</v>
      </c>
      <c r="N543">
        <v>-1</v>
      </c>
      <c r="O543">
        <f>COUNTIFS($A$2:$A$1206,"="&amp;A543,$C$2:$C$1206,"="&amp;C543,$M$2:$M$1206,"="&amp;M543)</f>
        <v>80</v>
      </c>
      <c r="P543">
        <f>COUNTIFS($B$2:$B$1206,"="&amp;B543,$M$2:$M$1206,"="&amp;M543)</f>
        <v>2</v>
      </c>
      <c r="Q543">
        <f>SUMIFS($N$2:$N$1206,$B$2:$B$1206,"="&amp;B543,$M$2:$M$1206,"="&amp;M543)</f>
        <v>0</v>
      </c>
      <c r="R543">
        <f>VLOOKUP(A543&amp;C543&amp;M543,販売数計!$A$2:$E$174,5,FALSE)</f>
        <v>76</v>
      </c>
      <c r="S543">
        <f t="shared" si="8"/>
        <v>1</v>
      </c>
    </row>
    <row r="544" spans="1:19" x14ac:dyDescent="0.2">
      <c r="A544" s="1">
        <v>43297</v>
      </c>
      <c r="B544">
        <v>43878531</v>
      </c>
      <c r="C544">
        <v>842</v>
      </c>
      <c r="D544" t="s">
        <v>26</v>
      </c>
      <c r="E544">
        <v>21</v>
      </c>
      <c r="F544" t="s">
        <v>15</v>
      </c>
      <c r="G544">
        <v>181010</v>
      </c>
      <c r="H544" t="s">
        <v>16</v>
      </c>
      <c r="I544" t="s">
        <v>17</v>
      </c>
      <c r="J544" t="s">
        <v>18</v>
      </c>
      <c r="K544" t="s">
        <v>19</v>
      </c>
      <c r="L544" t="s">
        <v>20</v>
      </c>
      <c r="M544" s="2">
        <v>842776102461</v>
      </c>
      <c r="N544">
        <v>1</v>
      </c>
      <c r="O544">
        <f>COUNTIFS($A$2:$A$1206,"="&amp;A544,$C$2:$C$1206,"="&amp;C544,$M$2:$M$1206,"="&amp;M544)</f>
        <v>80</v>
      </c>
      <c r="P544">
        <f>COUNTIFS($B$2:$B$1206,"="&amp;B544,$M$2:$M$1206,"="&amp;M544)</f>
        <v>1</v>
      </c>
      <c r="Q544">
        <f>SUMIFS($N$2:$N$1206,$B$2:$B$1206,"="&amp;B544,$M$2:$M$1206,"="&amp;M544)</f>
        <v>1</v>
      </c>
      <c r="R544">
        <f>VLOOKUP(A544&amp;C544&amp;M544,販売数計!$A$2:$E$174,5,FALSE)</f>
        <v>76</v>
      </c>
      <c r="S544">
        <f t="shared" si="8"/>
        <v>0</v>
      </c>
    </row>
    <row r="545" spans="1:19" x14ac:dyDescent="0.2">
      <c r="A545" s="1">
        <v>43297</v>
      </c>
      <c r="B545">
        <v>43878684</v>
      </c>
      <c r="C545">
        <v>842</v>
      </c>
      <c r="D545" t="s">
        <v>26</v>
      </c>
      <c r="E545">
        <v>21</v>
      </c>
      <c r="F545" t="s">
        <v>15</v>
      </c>
      <c r="G545">
        <v>181010</v>
      </c>
      <c r="H545" t="s">
        <v>16</v>
      </c>
      <c r="I545" t="s">
        <v>17</v>
      </c>
      <c r="J545" t="s">
        <v>18</v>
      </c>
      <c r="K545" t="s">
        <v>19</v>
      </c>
      <c r="L545" t="s">
        <v>20</v>
      </c>
      <c r="M545" s="2">
        <v>842776102461</v>
      </c>
      <c r="N545">
        <v>-1</v>
      </c>
      <c r="O545">
        <f>COUNTIFS($A$2:$A$1206,"="&amp;A545,$C$2:$C$1206,"="&amp;C545,$M$2:$M$1206,"="&amp;M545)</f>
        <v>80</v>
      </c>
      <c r="P545">
        <f>COUNTIFS($B$2:$B$1206,"="&amp;B545,$M$2:$M$1206,"="&amp;M545)</f>
        <v>2</v>
      </c>
      <c r="Q545">
        <f>SUMIFS($N$2:$N$1206,$B$2:$B$1206,"="&amp;B545,$M$2:$M$1206,"="&amp;M545)</f>
        <v>0</v>
      </c>
      <c r="R545">
        <f>VLOOKUP(A545&amp;C545&amp;M545,販売数計!$A$2:$E$174,5,FALSE)</f>
        <v>76</v>
      </c>
      <c r="S545">
        <f t="shared" si="8"/>
        <v>1</v>
      </c>
    </row>
    <row r="546" spans="1:19" x14ac:dyDescent="0.2">
      <c r="A546" s="1">
        <v>43297</v>
      </c>
      <c r="B546">
        <v>43878684</v>
      </c>
      <c r="C546">
        <v>842</v>
      </c>
      <c r="D546" t="s">
        <v>26</v>
      </c>
      <c r="E546">
        <v>21</v>
      </c>
      <c r="F546" t="s">
        <v>15</v>
      </c>
      <c r="G546">
        <v>181010</v>
      </c>
      <c r="H546" t="s">
        <v>16</v>
      </c>
      <c r="I546" t="s">
        <v>17</v>
      </c>
      <c r="J546" t="s">
        <v>18</v>
      </c>
      <c r="K546" t="s">
        <v>19</v>
      </c>
      <c r="L546" t="s">
        <v>20</v>
      </c>
      <c r="M546" s="2">
        <v>842776102461</v>
      </c>
      <c r="N546">
        <v>1</v>
      </c>
      <c r="O546">
        <f>COUNTIFS($A$2:$A$1206,"="&amp;A546,$C$2:$C$1206,"="&amp;C546,$M$2:$M$1206,"="&amp;M546)</f>
        <v>80</v>
      </c>
      <c r="P546">
        <f>COUNTIFS($B$2:$B$1206,"="&amp;B546,$M$2:$M$1206,"="&amp;M546)</f>
        <v>2</v>
      </c>
      <c r="Q546">
        <f>SUMIFS($N$2:$N$1206,$B$2:$B$1206,"="&amp;B546,$M$2:$M$1206,"="&amp;M546)</f>
        <v>0</v>
      </c>
      <c r="R546">
        <f>VLOOKUP(A546&amp;C546&amp;M546,販売数計!$A$2:$E$174,5,FALSE)</f>
        <v>76</v>
      </c>
      <c r="S546">
        <f t="shared" si="8"/>
        <v>1</v>
      </c>
    </row>
    <row r="547" spans="1:19" x14ac:dyDescent="0.2">
      <c r="A547" s="1">
        <v>43297</v>
      </c>
      <c r="B547">
        <v>43878765</v>
      </c>
      <c r="C547">
        <v>842</v>
      </c>
      <c r="D547" t="s">
        <v>26</v>
      </c>
      <c r="E547">
        <v>21</v>
      </c>
      <c r="F547" t="s">
        <v>15</v>
      </c>
      <c r="G547">
        <v>181010</v>
      </c>
      <c r="H547" t="s">
        <v>16</v>
      </c>
      <c r="I547" t="s">
        <v>17</v>
      </c>
      <c r="J547" t="s">
        <v>18</v>
      </c>
      <c r="K547" t="s">
        <v>19</v>
      </c>
      <c r="L547" t="s">
        <v>20</v>
      </c>
      <c r="M547" s="2">
        <v>842776102461</v>
      </c>
      <c r="N547">
        <v>1</v>
      </c>
      <c r="O547">
        <f>COUNTIFS($A$2:$A$1206,"="&amp;A547,$C$2:$C$1206,"="&amp;C547,$M$2:$M$1206,"="&amp;M547)</f>
        <v>80</v>
      </c>
      <c r="P547">
        <f>COUNTIFS($B$2:$B$1206,"="&amp;B547,$M$2:$M$1206,"="&amp;M547)</f>
        <v>1</v>
      </c>
      <c r="Q547">
        <f>SUMIFS($N$2:$N$1206,$B$2:$B$1206,"="&amp;B547,$M$2:$M$1206,"="&amp;M547)</f>
        <v>1</v>
      </c>
      <c r="R547">
        <f>VLOOKUP(A547&amp;C547&amp;M547,販売数計!$A$2:$E$174,5,FALSE)</f>
        <v>76</v>
      </c>
      <c r="S547">
        <f t="shared" si="8"/>
        <v>0</v>
      </c>
    </row>
    <row r="548" spans="1:19" x14ac:dyDescent="0.2">
      <c r="A548" s="1">
        <v>43297</v>
      </c>
      <c r="B548">
        <v>43879225</v>
      </c>
      <c r="C548">
        <v>842</v>
      </c>
      <c r="D548" t="s">
        <v>26</v>
      </c>
      <c r="E548">
        <v>21</v>
      </c>
      <c r="F548" t="s">
        <v>15</v>
      </c>
      <c r="G548">
        <v>181010</v>
      </c>
      <c r="H548" t="s">
        <v>16</v>
      </c>
      <c r="I548" t="s">
        <v>17</v>
      </c>
      <c r="J548" t="s">
        <v>18</v>
      </c>
      <c r="K548" t="s">
        <v>19</v>
      </c>
      <c r="L548" t="s">
        <v>20</v>
      </c>
      <c r="M548" s="2">
        <v>842776102461</v>
      </c>
      <c r="N548">
        <v>1</v>
      </c>
      <c r="O548">
        <f>COUNTIFS($A$2:$A$1206,"="&amp;A548,$C$2:$C$1206,"="&amp;C548,$M$2:$M$1206,"="&amp;M548)</f>
        <v>80</v>
      </c>
      <c r="P548">
        <f>COUNTIFS($B$2:$B$1206,"="&amp;B548,$M$2:$M$1206,"="&amp;M548)</f>
        <v>1</v>
      </c>
      <c r="Q548">
        <f>SUMIFS($N$2:$N$1206,$B$2:$B$1206,"="&amp;B548,$M$2:$M$1206,"="&amp;M548)</f>
        <v>1</v>
      </c>
      <c r="R548">
        <f>VLOOKUP(A548&amp;C548&amp;M548,販売数計!$A$2:$E$174,5,FALSE)</f>
        <v>76</v>
      </c>
      <c r="S548">
        <f t="shared" si="8"/>
        <v>0</v>
      </c>
    </row>
    <row r="549" spans="1:19" x14ac:dyDescent="0.2">
      <c r="A549" s="1">
        <v>43297</v>
      </c>
      <c r="B549">
        <v>43879236</v>
      </c>
      <c r="C549">
        <v>842</v>
      </c>
      <c r="D549" t="s">
        <v>26</v>
      </c>
      <c r="E549">
        <v>21</v>
      </c>
      <c r="F549" t="s">
        <v>15</v>
      </c>
      <c r="G549">
        <v>181010</v>
      </c>
      <c r="H549" t="s">
        <v>16</v>
      </c>
      <c r="I549" t="s">
        <v>17</v>
      </c>
      <c r="J549" t="s">
        <v>18</v>
      </c>
      <c r="K549" t="s">
        <v>19</v>
      </c>
      <c r="L549" t="s">
        <v>20</v>
      </c>
      <c r="M549" s="2">
        <v>842776102461</v>
      </c>
      <c r="N549">
        <v>1</v>
      </c>
      <c r="O549">
        <f>COUNTIFS($A$2:$A$1206,"="&amp;A549,$C$2:$C$1206,"="&amp;C549,$M$2:$M$1206,"="&amp;M549)</f>
        <v>80</v>
      </c>
      <c r="P549">
        <f>COUNTIFS($B$2:$B$1206,"="&amp;B549,$M$2:$M$1206,"="&amp;M549)</f>
        <v>1</v>
      </c>
      <c r="Q549">
        <f>SUMIFS($N$2:$N$1206,$B$2:$B$1206,"="&amp;B549,$M$2:$M$1206,"="&amp;M549)</f>
        <v>1</v>
      </c>
      <c r="R549">
        <f>VLOOKUP(A549&amp;C549&amp;M549,販売数計!$A$2:$E$174,5,FALSE)</f>
        <v>76</v>
      </c>
      <c r="S549">
        <f t="shared" si="8"/>
        <v>0</v>
      </c>
    </row>
    <row r="550" spans="1:19" x14ac:dyDescent="0.2">
      <c r="A550" s="1">
        <v>43297</v>
      </c>
      <c r="B550">
        <v>43879342</v>
      </c>
      <c r="C550">
        <v>842</v>
      </c>
      <c r="D550" t="s">
        <v>26</v>
      </c>
      <c r="E550">
        <v>21</v>
      </c>
      <c r="F550" t="s">
        <v>15</v>
      </c>
      <c r="G550">
        <v>181010</v>
      </c>
      <c r="H550" t="s">
        <v>16</v>
      </c>
      <c r="I550" t="s">
        <v>17</v>
      </c>
      <c r="J550" t="s">
        <v>18</v>
      </c>
      <c r="K550" t="s">
        <v>19</v>
      </c>
      <c r="L550" t="s">
        <v>20</v>
      </c>
      <c r="M550" s="2">
        <v>842776102461</v>
      </c>
      <c r="N550">
        <v>1</v>
      </c>
      <c r="O550">
        <f>COUNTIFS($A$2:$A$1206,"="&amp;A550,$C$2:$C$1206,"="&amp;C550,$M$2:$M$1206,"="&amp;M550)</f>
        <v>80</v>
      </c>
      <c r="P550">
        <f>COUNTIFS($B$2:$B$1206,"="&amp;B550,$M$2:$M$1206,"="&amp;M550)</f>
        <v>1</v>
      </c>
      <c r="Q550">
        <f>SUMIFS($N$2:$N$1206,$B$2:$B$1206,"="&amp;B550,$M$2:$M$1206,"="&amp;M550)</f>
        <v>1</v>
      </c>
      <c r="R550">
        <f>VLOOKUP(A550&amp;C550&amp;M550,販売数計!$A$2:$E$174,5,FALSE)</f>
        <v>76</v>
      </c>
      <c r="S550">
        <f t="shared" si="8"/>
        <v>0</v>
      </c>
    </row>
    <row r="551" spans="1:19" x14ac:dyDescent="0.2">
      <c r="A551" s="1">
        <v>43297</v>
      </c>
      <c r="B551">
        <v>43879362</v>
      </c>
      <c r="C551">
        <v>842</v>
      </c>
      <c r="D551" t="s">
        <v>26</v>
      </c>
      <c r="E551">
        <v>21</v>
      </c>
      <c r="F551" t="s">
        <v>15</v>
      </c>
      <c r="G551">
        <v>181010</v>
      </c>
      <c r="H551" t="s">
        <v>16</v>
      </c>
      <c r="I551" t="s">
        <v>17</v>
      </c>
      <c r="J551" t="s">
        <v>18</v>
      </c>
      <c r="K551" t="s">
        <v>19</v>
      </c>
      <c r="L551" t="s">
        <v>20</v>
      </c>
      <c r="M551" s="2">
        <v>842776102461</v>
      </c>
      <c r="N551">
        <v>1</v>
      </c>
      <c r="O551">
        <f>COUNTIFS($A$2:$A$1206,"="&amp;A551,$C$2:$C$1206,"="&amp;C551,$M$2:$M$1206,"="&amp;M551)</f>
        <v>80</v>
      </c>
      <c r="P551">
        <f>COUNTIFS($B$2:$B$1206,"="&amp;B551,$M$2:$M$1206,"="&amp;M551)</f>
        <v>1</v>
      </c>
      <c r="Q551">
        <f>SUMIFS($N$2:$N$1206,$B$2:$B$1206,"="&amp;B551,$M$2:$M$1206,"="&amp;M551)</f>
        <v>1</v>
      </c>
      <c r="R551">
        <f>VLOOKUP(A551&amp;C551&amp;M551,販売数計!$A$2:$E$174,5,FALSE)</f>
        <v>76</v>
      </c>
      <c r="S551">
        <f t="shared" si="8"/>
        <v>0</v>
      </c>
    </row>
    <row r="552" spans="1:19" x14ac:dyDescent="0.2">
      <c r="A552" s="1">
        <v>43297</v>
      </c>
      <c r="B552">
        <v>43880319</v>
      </c>
      <c r="C552">
        <v>842</v>
      </c>
      <c r="D552" t="s">
        <v>26</v>
      </c>
      <c r="E552">
        <v>21</v>
      </c>
      <c r="F552" t="s">
        <v>15</v>
      </c>
      <c r="G552">
        <v>181010</v>
      </c>
      <c r="H552" t="s">
        <v>16</v>
      </c>
      <c r="I552" t="s">
        <v>17</v>
      </c>
      <c r="J552" t="s">
        <v>18</v>
      </c>
      <c r="K552" t="s">
        <v>19</v>
      </c>
      <c r="L552" t="s">
        <v>20</v>
      </c>
      <c r="M552" s="2">
        <v>842776102461</v>
      </c>
      <c r="N552">
        <v>1</v>
      </c>
      <c r="O552">
        <f>COUNTIFS($A$2:$A$1206,"="&amp;A552,$C$2:$C$1206,"="&amp;C552,$M$2:$M$1206,"="&amp;M552)</f>
        <v>80</v>
      </c>
      <c r="P552">
        <f>COUNTIFS($B$2:$B$1206,"="&amp;B552,$M$2:$M$1206,"="&amp;M552)</f>
        <v>1</v>
      </c>
      <c r="Q552">
        <f>SUMIFS($N$2:$N$1206,$B$2:$B$1206,"="&amp;B552,$M$2:$M$1206,"="&amp;M552)</f>
        <v>1</v>
      </c>
      <c r="R552">
        <f>VLOOKUP(A552&amp;C552&amp;M552,販売数計!$A$2:$E$174,5,FALSE)</f>
        <v>76</v>
      </c>
      <c r="S552">
        <f t="shared" si="8"/>
        <v>0</v>
      </c>
    </row>
    <row r="553" spans="1:19" x14ac:dyDescent="0.2">
      <c r="A553" s="1">
        <v>43297</v>
      </c>
      <c r="B553">
        <v>43880727</v>
      </c>
      <c r="C553">
        <v>842</v>
      </c>
      <c r="D553" t="s">
        <v>26</v>
      </c>
      <c r="E553">
        <v>21</v>
      </c>
      <c r="F553" t="s">
        <v>15</v>
      </c>
      <c r="G553">
        <v>181010</v>
      </c>
      <c r="H553" t="s">
        <v>16</v>
      </c>
      <c r="I553" t="s">
        <v>17</v>
      </c>
      <c r="J553" t="s">
        <v>18</v>
      </c>
      <c r="K553" t="s">
        <v>19</v>
      </c>
      <c r="L553" t="s">
        <v>20</v>
      </c>
      <c r="M553" s="2">
        <v>842776102461</v>
      </c>
      <c r="N553">
        <v>1</v>
      </c>
      <c r="O553">
        <f>COUNTIFS($A$2:$A$1206,"="&amp;A553,$C$2:$C$1206,"="&amp;C553,$M$2:$M$1206,"="&amp;M553)</f>
        <v>80</v>
      </c>
      <c r="P553">
        <f>COUNTIFS($B$2:$B$1206,"="&amp;B553,$M$2:$M$1206,"="&amp;M553)</f>
        <v>1</v>
      </c>
      <c r="Q553">
        <f>SUMIFS($N$2:$N$1206,$B$2:$B$1206,"="&amp;B553,$M$2:$M$1206,"="&amp;M553)</f>
        <v>1</v>
      </c>
      <c r="R553">
        <f>VLOOKUP(A553&amp;C553&amp;M553,販売数計!$A$2:$E$174,5,FALSE)</f>
        <v>76</v>
      </c>
      <c r="S553">
        <f t="shared" si="8"/>
        <v>0</v>
      </c>
    </row>
    <row r="554" spans="1:19" x14ac:dyDescent="0.2">
      <c r="A554" s="1">
        <v>43297</v>
      </c>
      <c r="B554">
        <v>43881146</v>
      </c>
      <c r="C554">
        <v>842</v>
      </c>
      <c r="D554" t="s">
        <v>26</v>
      </c>
      <c r="E554">
        <v>21</v>
      </c>
      <c r="F554" t="s">
        <v>15</v>
      </c>
      <c r="G554">
        <v>181010</v>
      </c>
      <c r="H554" t="s">
        <v>16</v>
      </c>
      <c r="I554" t="s">
        <v>17</v>
      </c>
      <c r="J554" t="s">
        <v>18</v>
      </c>
      <c r="K554" t="s">
        <v>19</v>
      </c>
      <c r="L554" t="s">
        <v>20</v>
      </c>
      <c r="M554" s="2">
        <v>842776102461</v>
      </c>
      <c r="N554">
        <v>1</v>
      </c>
      <c r="O554">
        <f>COUNTIFS($A$2:$A$1206,"="&amp;A554,$C$2:$C$1206,"="&amp;C554,$M$2:$M$1206,"="&amp;M554)</f>
        <v>80</v>
      </c>
      <c r="P554">
        <f>COUNTIFS($B$2:$B$1206,"="&amp;B554,$M$2:$M$1206,"="&amp;M554)</f>
        <v>1</v>
      </c>
      <c r="Q554">
        <f>SUMIFS($N$2:$N$1206,$B$2:$B$1206,"="&amp;B554,$M$2:$M$1206,"="&amp;M554)</f>
        <v>1</v>
      </c>
      <c r="R554">
        <f>VLOOKUP(A554&amp;C554&amp;M554,販売数計!$A$2:$E$174,5,FALSE)</f>
        <v>76</v>
      </c>
      <c r="S554">
        <f t="shared" si="8"/>
        <v>0</v>
      </c>
    </row>
    <row r="555" spans="1:19" x14ac:dyDescent="0.2">
      <c r="A555" s="1">
        <v>43297</v>
      </c>
      <c r="B555">
        <v>43881185</v>
      </c>
      <c r="C555">
        <v>842</v>
      </c>
      <c r="D555" t="s">
        <v>26</v>
      </c>
      <c r="E555">
        <v>21</v>
      </c>
      <c r="F555" t="s">
        <v>15</v>
      </c>
      <c r="G555">
        <v>181010</v>
      </c>
      <c r="H555" t="s">
        <v>16</v>
      </c>
      <c r="I555" t="s">
        <v>17</v>
      </c>
      <c r="J555" t="s">
        <v>18</v>
      </c>
      <c r="K555" t="s">
        <v>19</v>
      </c>
      <c r="L555" t="s">
        <v>20</v>
      </c>
      <c r="M555" s="2">
        <v>842776102461</v>
      </c>
      <c r="N555">
        <v>1</v>
      </c>
      <c r="O555">
        <f>COUNTIFS($A$2:$A$1206,"="&amp;A555,$C$2:$C$1206,"="&amp;C555,$M$2:$M$1206,"="&amp;M555)</f>
        <v>80</v>
      </c>
      <c r="P555">
        <f>COUNTIFS($B$2:$B$1206,"="&amp;B555,$M$2:$M$1206,"="&amp;M555)</f>
        <v>1</v>
      </c>
      <c r="Q555">
        <f>SUMIFS($N$2:$N$1206,$B$2:$B$1206,"="&amp;B555,$M$2:$M$1206,"="&amp;M555)</f>
        <v>1</v>
      </c>
      <c r="R555">
        <f>VLOOKUP(A555&amp;C555&amp;M555,販売数計!$A$2:$E$174,5,FALSE)</f>
        <v>76</v>
      </c>
      <c r="S555">
        <f t="shared" si="8"/>
        <v>0</v>
      </c>
    </row>
    <row r="556" spans="1:19" x14ac:dyDescent="0.2">
      <c r="A556" s="1">
        <v>43297</v>
      </c>
      <c r="B556">
        <v>43881238</v>
      </c>
      <c r="C556">
        <v>842</v>
      </c>
      <c r="D556" t="s">
        <v>26</v>
      </c>
      <c r="E556">
        <v>21</v>
      </c>
      <c r="F556" t="s">
        <v>15</v>
      </c>
      <c r="G556">
        <v>181010</v>
      </c>
      <c r="H556" t="s">
        <v>16</v>
      </c>
      <c r="I556" t="s">
        <v>17</v>
      </c>
      <c r="J556" t="s">
        <v>18</v>
      </c>
      <c r="K556" t="s">
        <v>19</v>
      </c>
      <c r="L556" t="s">
        <v>20</v>
      </c>
      <c r="M556" s="2">
        <v>842776102461</v>
      </c>
      <c r="N556">
        <v>1</v>
      </c>
      <c r="O556">
        <f>COUNTIFS($A$2:$A$1206,"="&amp;A556,$C$2:$C$1206,"="&amp;C556,$M$2:$M$1206,"="&amp;M556)</f>
        <v>80</v>
      </c>
      <c r="P556">
        <f>COUNTIFS($B$2:$B$1206,"="&amp;B556,$M$2:$M$1206,"="&amp;M556)</f>
        <v>1</v>
      </c>
      <c r="Q556">
        <f>SUMIFS($N$2:$N$1206,$B$2:$B$1206,"="&amp;B556,$M$2:$M$1206,"="&amp;M556)</f>
        <v>1</v>
      </c>
      <c r="R556">
        <f>VLOOKUP(A556&amp;C556&amp;M556,販売数計!$A$2:$E$174,5,FALSE)</f>
        <v>76</v>
      </c>
      <c r="S556">
        <f t="shared" si="8"/>
        <v>0</v>
      </c>
    </row>
    <row r="557" spans="1:19" x14ac:dyDescent="0.2">
      <c r="A557" s="1">
        <v>43297</v>
      </c>
      <c r="B557">
        <v>43882250</v>
      </c>
      <c r="C557">
        <v>842</v>
      </c>
      <c r="D557" t="s">
        <v>26</v>
      </c>
      <c r="E557">
        <v>21</v>
      </c>
      <c r="F557" t="s">
        <v>15</v>
      </c>
      <c r="G557">
        <v>181010</v>
      </c>
      <c r="H557" t="s">
        <v>16</v>
      </c>
      <c r="I557" t="s">
        <v>17</v>
      </c>
      <c r="J557" t="s">
        <v>18</v>
      </c>
      <c r="K557" t="s">
        <v>19</v>
      </c>
      <c r="L557" t="s">
        <v>20</v>
      </c>
      <c r="M557" s="2">
        <v>842776102461</v>
      </c>
      <c r="N557">
        <v>1</v>
      </c>
      <c r="O557">
        <f>COUNTIFS($A$2:$A$1206,"="&amp;A557,$C$2:$C$1206,"="&amp;C557,$M$2:$M$1206,"="&amp;M557)</f>
        <v>80</v>
      </c>
      <c r="P557">
        <f>COUNTIFS($B$2:$B$1206,"="&amp;B557,$M$2:$M$1206,"="&amp;M557)</f>
        <v>1</v>
      </c>
      <c r="Q557">
        <f>SUMIFS($N$2:$N$1206,$B$2:$B$1206,"="&amp;B557,$M$2:$M$1206,"="&amp;M557)</f>
        <v>1</v>
      </c>
      <c r="R557">
        <f>VLOOKUP(A557&amp;C557&amp;M557,販売数計!$A$2:$E$174,5,FALSE)</f>
        <v>76</v>
      </c>
      <c r="S557">
        <f t="shared" si="8"/>
        <v>0</v>
      </c>
    </row>
    <row r="558" spans="1:19" x14ac:dyDescent="0.2">
      <c r="A558" s="1">
        <v>43297</v>
      </c>
      <c r="B558">
        <v>43882628</v>
      </c>
      <c r="C558">
        <v>842</v>
      </c>
      <c r="D558" t="s">
        <v>26</v>
      </c>
      <c r="E558">
        <v>21</v>
      </c>
      <c r="F558" t="s">
        <v>15</v>
      </c>
      <c r="G558">
        <v>181010</v>
      </c>
      <c r="H558" t="s">
        <v>16</v>
      </c>
      <c r="I558" t="s">
        <v>17</v>
      </c>
      <c r="J558" t="s">
        <v>18</v>
      </c>
      <c r="K558" t="s">
        <v>19</v>
      </c>
      <c r="L558" t="s">
        <v>20</v>
      </c>
      <c r="M558" s="2">
        <v>842776102461</v>
      </c>
      <c r="N558">
        <v>1</v>
      </c>
      <c r="O558">
        <f>COUNTIFS($A$2:$A$1206,"="&amp;A558,$C$2:$C$1206,"="&amp;C558,$M$2:$M$1206,"="&amp;M558)</f>
        <v>80</v>
      </c>
      <c r="P558">
        <f>COUNTIFS($B$2:$B$1206,"="&amp;B558,$M$2:$M$1206,"="&amp;M558)</f>
        <v>1</v>
      </c>
      <c r="Q558">
        <f>SUMIFS($N$2:$N$1206,$B$2:$B$1206,"="&amp;B558,$M$2:$M$1206,"="&amp;M558)</f>
        <v>1</v>
      </c>
      <c r="R558">
        <f>VLOOKUP(A558&amp;C558&amp;M558,販売数計!$A$2:$E$174,5,FALSE)</f>
        <v>76</v>
      </c>
      <c r="S558">
        <f t="shared" si="8"/>
        <v>0</v>
      </c>
    </row>
    <row r="559" spans="1:19" x14ac:dyDescent="0.2">
      <c r="A559" s="1">
        <v>43297</v>
      </c>
      <c r="B559">
        <v>43882654</v>
      </c>
      <c r="C559">
        <v>842</v>
      </c>
      <c r="D559" t="s">
        <v>26</v>
      </c>
      <c r="E559">
        <v>21</v>
      </c>
      <c r="F559" t="s">
        <v>15</v>
      </c>
      <c r="G559">
        <v>181010</v>
      </c>
      <c r="H559" t="s">
        <v>16</v>
      </c>
      <c r="I559" t="s">
        <v>17</v>
      </c>
      <c r="J559" t="s">
        <v>18</v>
      </c>
      <c r="K559" t="s">
        <v>19</v>
      </c>
      <c r="L559" t="s">
        <v>20</v>
      </c>
      <c r="M559" s="2">
        <v>842776102461</v>
      </c>
      <c r="N559">
        <v>1</v>
      </c>
      <c r="O559">
        <f>COUNTIFS($A$2:$A$1206,"="&amp;A559,$C$2:$C$1206,"="&amp;C559,$M$2:$M$1206,"="&amp;M559)</f>
        <v>80</v>
      </c>
      <c r="P559">
        <f>COUNTIFS($B$2:$B$1206,"="&amp;B559,$M$2:$M$1206,"="&amp;M559)</f>
        <v>1</v>
      </c>
      <c r="Q559">
        <f>SUMIFS($N$2:$N$1206,$B$2:$B$1206,"="&amp;B559,$M$2:$M$1206,"="&amp;M559)</f>
        <v>1</v>
      </c>
      <c r="R559">
        <f>VLOOKUP(A559&amp;C559&amp;M559,販売数計!$A$2:$E$174,5,FALSE)</f>
        <v>76</v>
      </c>
      <c r="S559">
        <f t="shared" si="8"/>
        <v>0</v>
      </c>
    </row>
    <row r="560" spans="1:19" x14ac:dyDescent="0.2">
      <c r="A560" s="1">
        <v>43297</v>
      </c>
      <c r="B560">
        <v>43882658</v>
      </c>
      <c r="C560">
        <v>842</v>
      </c>
      <c r="D560" t="s">
        <v>26</v>
      </c>
      <c r="E560">
        <v>21</v>
      </c>
      <c r="F560" t="s">
        <v>15</v>
      </c>
      <c r="G560">
        <v>181010</v>
      </c>
      <c r="H560" t="s">
        <v>16</v>
      </c>
      <c r="I560" t="s">
        <v>17</v>
      </c>
      <c r="J560" t="s">
        <v>18</v>
      </c>
      <c r="K560" t="s">
        <v>19</v>
      </c>
      <c r="L560" t="s">
        <v>20</v>
      </c>
      <c r="M560" s="2">
        <v>842776102461</v>
      </c>
      <c r="N560">
        <v>1</v>
      </c>
      <c r="O560">
        <f>COUNTIFS($A$2:$A$1206,"="&amp;A560,$C$2:$C$1206,"="&amp;C560,$M$2:$M$1206,"="&amp;M560)</f>
        <v>80</v>
      </c>
      <c r="P560">
        <f>COUNTIFS($B$2:$B$1206,"="&amp;B560,$M$2:$M$1206,"="&amp;M560)</f>
        <v>1</v>
      </c>
      <c r="Q560">
        <f>SUMIFS($N$2:$N$1206,$B$2:$B$1206,"="&amp;B560,$M$2:$M$1206,"="&amp;M560)</f>
        <v>1</v>
      </c>
      <c r="R560">
        <f>VLOOKUP(A560&amp;C560&amp;M560,販売数計!$A$2:$E$174,5,FALSE)</f>
        <v>76</v>
      </c>
      <c r="S560">
        <f t="shared" si="8"/>
        <v>0</v>
      </c>
    </row>
    <row r="561" spans="1:19" x14ac:dyDescent="0.2">
      <c r="A561" s="1">
        <v>43297</v>
      </c>
      <c r="B561">
        <v>43883223</v>
      </c>
      <c r="C561">
        <v>842</v>
      </c>
      <c r="D561" t="s">
        <v>26</v>
      </c>
      <c r="E561">
        <v>21</v>
      </c>
      <c r="F561" t="s">
        <v>15</v>
      </c>
      <c r="G561">
        <v>181010</v>
      </c>
      <c r="H561" t="s">
        <v>16</v>
      </c>
      <c r="I561" t="s">
        <v>17</v>
      </c>
      <c r="J561" t="s">
        <v>18</v>
      </c>
      <c r="K561" t="s">
        <v>19</v>
      </c>
      <c r="L561" t="s">
        <v>20</v>
      </c>
      <c r="M561" s="2">
        <v>842776102461</v>
      </c>
      <c r="N561">
        <v>1</v>
      </c>
      <c r="O561">
        <f>COUNTIFS($A$2:$A$1206,"="&amp;A561,$C$2:$C$1206,"="&amp;C561,$M$2:$M$1206,"="&amp;M561)</f>
        <v>80</v>
      </c>
      <c r="P561">
        <f>COUNTIFS($B$2:$B$1206,"="&amp;B561,$M$2:$M$1206,"="&amp;M561)</f>
        <v>1</v>
      </c>
      <c r="Q561">
        <f>SUMIFS($N$2:$N$1206,$B$2:$B$1206,"="&amp;B561,$M$2:$M$1206,"="&amp;M561)</f>
        <v>1</v>
      </c>
      <c r="R561">
        <f>VLOOKUP(A561&amp;C561&amp;M561,販売数計!$A$2:$E$174,5,FALSE)</f>
        <v>76</v>
      </c>
      <c r="S561">
        <f t="shared" si="8"/>
        <v>0</v>
      </c>
    </row>
    <row r="562" spans="1:19" x14ac:dyDescent="0.2">
      <c r="A562" s="1">
        <v>43297</v>
      </c>
      <c r="B562">
        <v>43883527</v>
      </c>
      <c r="C562">
        <v>842</v>
      </c>
      <c r="D562" t="s">
        <v>26</v>
      </c>
      <c r="E562">
        <v>21</v>
      </c>
      <c r="F562" t="s">
        <v>15</v>
      </c>
      <c r="G562">
        <v>181010</v>
      </c>
      <c r="H562" t="s">
        <v>16</v>
      </c>
      <c r="I562" t="s">
        <v>17</v>
      </c>
      <c r="J562" t="s">
        <v>18</v>
      </c>
      <c r="K562" t="s">
        <v>19</v>
      </c>
      <c r="L562" t="s">
        <v>20</v>
      </c>
      <c r="M562" s="2">
        <v>842776102461</v>
      </c>
      <c r="N562">
        <v>1</v>
      </c>
      <c r="O562">
        <f>COUNTIFS($A$2:$A$1206,"="&amp;A562,$C$2:$C$1206,"="&amp;C562,$M$2:$M$1206,"="&amp;M562)</f>
        <v>80</v>
      </c>
      <c r="P562">
        <f>COUNTIFS($B$2:$B$1206,"="&amp;B562,$M$2:$M$1206,"="&amp;M562)</f>
        <v>1</v>
      </c>
      <c r="Q562">
        <f>SUMIFS($N$2:$N$1206,$B$2:$B$1206,"="&amp;B562,$M$2:$M$1206,"="&amp;M562)</f>
        <v>1</v>
      </c>
      <c r="R562">
        <f>VLOOKUP(A562&amp;C562&amp;M562,販売数計!$A$2:$E$174,5,FALSE)</f>
        <v>76</v>
      </c>
      <c r="S562">
        <f t="shared" si="8"/>
        <v>0</v>
      </c>
    </row>
    <row r="563" spans="1:19" x14ac:dyDescent="0.2">
      <c r="A563" s="1">
        <v>43297</v>
      </c>
      <c r="B563">
        <v>43883560</v>
      </c>
      <c r="C563">
        <v>842</v>
      </c>
      <c r="D563" t="s">
        <v>26</v>
      </c>
      <c r="E563">
        <v>21</v>
      </c>
      <c r="F563" t="s">
        <v>15</v>
      </c>
      <c r="G563">
        <v>181010</v>
      </c>
      <c r="H563" t="s">
        <v>16</v>
      </c>
      <c r="I563" t="s">
        <v>17</v>
      </c>
      <c r="J563" t="s">
        <v>18</v>
      </c>
      <c r="K563" t="s">
        <v>19</v>
      </c>
      <c r="L563" t="s">
        <v>20</v>
      </c>
      <c r="M563" s="2">
        <v>842776102461</v>
      </c>
      <c r="N563">
        <v>1</v>
      </c>
      <c r="O563">
        <f>COUNTIFS($A$2:$A$1206,"="&amp;A563,$C$2:$C$1206,"="&amp;C563,$M$2:$M$1206,"="&amp;M563)</f>
        <v>80</v>
      </c>
      <c r="P563">
        <f>COUNTIFS($B$2:$B$1206,"="&amp;B563,$M$2:$M$1206,"="&amp;M563)</f>
        <v>1</v>
      </c>
      <c r="Q563">
        <f>SUMIFS($N$2:$N$1206,$B$2:$B$1206,"="&amp;B563,$M$2:$M$1206,"="&amp;M563)</f>
        <v>1</v>
      </c>
      <c r="R563">
        <f>VLOOKUP(A563&amp;C563&amp;M563,販売数計!$A$2:$E$174,5,FALSE)</f>
        <v>76</v>
      </c>
      <c r="S563">
        <f t="shared" si="8"/>
        <v>0</v>
      </c>
    </row>
    <row r="564" spans="1:19" x14ac:dyDescent="0.2">
      <c r="A564" s="1">
        <v>43297</v>
      </c>
      <c r="B564">
        <v>43883780</v>
      </c>
      <c r="C564">
        <v>842</v>
      </c>
      <c r="D564" t="s">
        <v>26</v>
      </c>
      <c r="E564">
        <v>21</v>
      </c>
      <c r="F564" t="s">
        <v>15</v>
      </c>
      <c r="G564">
        <v>181010</v>
      </c>
      <c r="H564" t="s">
        <v>16</v>
      </c>
      <c r="I564" t="s">
        <v>17</v>
      </c>
      <c r="J564" t="s">
        <v>18</v>
      </c>
      <c r="K564" t="s">
        <v>19</v>
      </c>
      <c r="L564" t="s">
        <v>20</v>
      </c>
      <c r="M564" s="2">
        <v>842776102461</v>
      </c>
      <c r="N564">
        <v>1</v>
      </c>
      <c r="O564">
        <f>COUNTIFS($A$2:$A$1206,"="&amp;A564,$C$2:$C$1206,"="&amp;C564,$M$2:$M$1206,"="&amp;M564)</f>
        <v>80</v>
      </c>
      <c r="P564">
        <f>COUNTIFS($B$2:$B$1206,"="&amp;B564,$M$2:$M$1206,"="&amp;M564)</f>
        <v>1</v>
      </c>
      <c r="Q564">
        <f>SUMIFS($N$2:$N$1206,$B$2:$B$1206,"="&amp;B564,$M$2:$M$1206,"="&amp;M564)</f>
        <v>1</v>
      </c>
      <c r="R564">
        <f>VLOOKUP(A564&amp;C564&amp;M564,販売数計!$A$2:$E$174,5,FALSE)</f>
        <v>76</v>
      </c>
      <c r="S564">
        <f t="shared" si="8"/>
        <v>0</v>
      </c>
    </row>
    <row r="565" spans="1:19" x14ac:dyDescent="0.2">
      <c r="A565" s="1">
        <v>43297</v>
      </c>
      <c r="B565">
        <v>43884464</v>
      </c>
      <c r="C565">
        <v>842</v>
      </c>
      <c r="D565" t="s">
        <v>26</v>
      </c>
      <c r="E565">
        <v>21</v>
      </c>
      <c r="F565" t="s">
        <v>15</v>
      </c>
      <c r="G565">
        <v>181010</v>
      </c>
      <c r="H565" t="s">
        <v>16</v>
      </c>
      <c r="I565" t="s">
        <v>17</v>
      </c>
      <c r="J565" t="s">
        <v>18</v>
      </c>
      <c r="K565" t="s">
        <v>19</v>
      </c>
      <c r="L565" t="s">
        <v>20</v>
      </c>
      <c r="M565" s="2">
        <v>842776102461</v>
      </c>
      <c r="N565">
        <v>1</v>
      </c>
      <c r="O565">
        <f>COUNTIFS($A$2:$A$1206,"="&amp;A565,$C$2:$C$1206,"="&amp;C565,$M$2:$M$1206,"="&amp;M565)</f>
        <v>80</v>
      </c>
      <c r="P565">
        <f>COUNTIFS($B$2:$B$1206,"="&amp;B565,$M$2:$M$1206,"="&amp;M565)</f>
        <v>1</v>
      </c>
      <c r="Q565">
        <f>SUMIFS($N$2:$N$1206,$B$2:$B$1206,"="&amp;B565,$M$2:$M$1206,"="&amp;M565)</f>
        <v>1</v>
      </c>
      <c r="R565">
        <f>VLOOKUP(A565&amp;C565&amp;M565,販売数計!$A$2:$E$174,5,FALSE)</f>
        <v>76</v>
      </c>
      <c r="S565">
        <f t="shared" si="8"/>
        <v>0</v>
      </c>
    </row>
    <row r="566" spans="1:19" x14ac:dyDescent="0.2">
      <c r="A566" s="1">
        <v>43297</v>
      </c>
      <c r="B566">
        <v>43884568</v>
      </c>
      <c r="C566">
        <v>842</v>
      </c>
      <c r="D566" t="s">
        <v>26</v>
      </c>
      <c r="E566">
        <v>21</v>
      </c>
      <c r="F566" t="s">
        <v>15</v>
      </c>
      <c r="G566">
        <v>181010</v>
      </c>
      <c r="H566" t="s">
        <v>16</v>
      </c>
      <c r="I566" t="s">
        <v>17</v>
      </c>
      <c r="J566" t="s">
        <v>18</v>
      </c>
      <c r="K566" t="s">
        <v>19</v>
      </c>
      <c r="L566" t="s">
        <v>20</v>
      </c>
      <c r="M566" s="2">
        <v>842776102461</v>
      </c>
      <c r="N566">
        <v>1</v>
      </c>
      <c r="O566">
        <f>COUNTIFS($A$2:$A$1206,"="&amp;A566,$C$2:$C$1206,"="&amp;C566,$M$2:$M$1206,"="&amp;M566)</f>
        <v>80</v>
      </c>
      <c r="P566">
        <f>COUNTIFS($B$2:$B$1206,"="&amp;B566,$M$2:$M$1206,"="&amp;M566)</f>
        <v>1</v>
      </c>
      <c r="Q566">
        <f>SUMIFS($N$2:$N$1206,$B$2:$B$1206,"="&amp;B566,$M$2:$M$1206,"="&amp;M566)</f>
        <v>1</v>
      </c>
      <c r="R566">
        <f>VLOOKUP(A566&amp;C566&amp;M566,販売数計!$A$2:$E$174,5,FALSE)</f>
        <v>76</v>
      </c>
      <c r="S566">
        <f t="shared" si="8"/>
        <v>0</v>
      </c>
    </row>
    <row r="567" spans="1:19" x14ac:dyDescent="0.2">
      <c r="A567" s="1">
        <v>43297</v>
      </c>
      <c r="B567">
        <v>43884592</v>
      </c>
      <c r="C567">
        <v>842</v>
      </c>
      <c r="D567" t="s">
        <v>26</v>
      </c>
      <c r="E567">
        <v>21</v>
      </c>
      <c r="F567" t="s">
        <v>15</v>
      </c>
      <c r="G567">
        <v>181010</v>
      </c>
      <c r="H567" t="s">
        <v>16</v>
      </c>
      <c r="I567" t="s">
        <v>17</v>
      </c>
      <c r="J567" t="s">
        <v>18</v>
      </c>
      <c r="K567" t="s">
        <v>19</v>
      </c>
      <c r="L567" t="s">
        <v>20</v>
      </c>
      <c r="M567" s="2">
        <v>842776102461</v>
      </c>
      <c r="N567">
        <v>1</v>
      </c>
      <c r="O567">
        <f>COUNTIFS($A$2:$A$1206,"="&amp;A567,$C$2:$C$1206,"="&amp;C567,$M$2:$M$1206,"="&amp;M567)</f>
        <v>80</v>
      </c>
      <c r="P567">
        <f>COUNTIFS($B$2:$B$1206,"="&amp;B567,$M$2:$M$1206,"="&amp;M567)</f>
        <v>1</v>
      </c>
      <c r="Q567">
        <f>SUMIFS($N$2:$N$1206,$B$2:$B$1206,"="&amp;B567,$M$2:$M$1206,"="&amp;M567)</f>
        <v>1</v>
      </c>
      <c r="R567">
        <f>VLOOKUP(A567&amp;C567&amp;M567,販売数計!$A$2:$E$174,5,FALSE)</f>
        <v>76</v>
      </c>
      <c r="S567">
        <f t="shared" si="8"/>
        <v>0</v>
      </c>
    </row>
    <row r="568" spans="1:19" x14ac:dyDescent="0.2">
      <c r="A568" s="1">
        <v>43297</v>
      </c>
      <c r="B568">
        <v>43884727</v>
      </c>
      <c r="C568">
        <v>842</v>
      </c>
      <c r="D568" t="s">
        <v>26</v>
      </c>
      <c r="E568">
        <v>21</v>
      </c>
      <c r="F568" t="s">
        <v>15</v>
      </c>
      <c r="G568">
        <v>181010</v>
      </c>
      <c r="H568" t="s">
        <v>16</v>
      </c>
      <c r="I568" t="s">
        <v>17</v>
      </c>
      <c r="J568" t="s">
        <v>18</v>
      </c>
      <c r="K568" t="s">
        <v>19</v>
      </c>
      <c r="L568" t="s">
        <v>20</v>
      </c>
      <c r="M568" s="2">
        <v>842776102461</v>
      </c>
      <c r="N568">
        <v>1</v>
      </c>
      <c r="O568">
        <f>COUNTIFS($A$2:$A$1206,"="&amp;A568,$C$2:$C$1206,"="&amp;C568,$M$2:$M$1206,"="&amp;M568)</f>
        <v>80</v>
      </c>
      <c r="P568">
        <f>COUNTIFS($B$2:$B$1206,"="&amp;B568,$M$2:$M$1206,"="&amp;M568)</f>
        <v>1</v>
      </c>
      <c r="Q568">
        <f>SUMIFS($N$2:$N$1206,$B$2:$B$1206,"="&amp;B568,$M$2:$M$1206,"="&amp;M568)</f>
        <v>1</v>
      </c>
      <c r="R568">
        <f>VLOOKUP(A568&amp;C568&amp;M568,販売数計!$A$2:$E$174,5,FALSE)</f>
        <v>76</v>
      </c>
      <c r="S568">
        <f t="shared" si="8"/>
        <v>0</v>
      </c>
    </row>
    <row r="569" spans="1:19" x14ac:dyDescent="0.2">
      <c r="A569" s="1">
        <v>43297</v>
      </c>
      <c r="B569">
        <v>43884775</v>
      </c>
      <c r="C569">
        <v>842</v>
      </c>
      <c r="D569" t="s">
        <v>26</v>
      </c>
      <c r="E569">
        <v>21</v>
      </c>
      <c r="F569" t="s">
        <v>15</v>
      </c>
      <c r="G569">
        <v>181010</v>
      </c>
      <c r="H569" t="s">
        <v>16</v>
      </c>
      <c r="I569" t="s">
        <v>17</v>
      </c>
      <c r="J569" t="s">
        <v>18</v>
      </c>
      <c r="K569" t="s">
        <v>19</v>
      </c>
      <c r="L569" t="s">
        <v>20</v>
      </c>
      <c r="M569" s="2">
        <v>842776102461</v>
      </c>
      <c r="N569">
        <v>1</v>
      </c>
      <c r="O569">
        <f>COUNTIFS($A$2:$A$1206,"="&amp;A569,$C$2:$C$1206,"="&amp;C569,$M$2:$M$1206,"="&amp;M569)</f>
        <v>80</v>
      </c>
      <c r="P569">
        <f>COUNTIFS($B$2:$B$1206,"="&amp;B569,$M$2:$M$1206,"="&amp;M569)</f>
        <v>1</v>
      </c>
      <c r="Q569">
        <f>SUMIFS($N$2:$N$1206,$B$2:$B$1206,"="&amp;B569,$M$2:$M$1206,"="&amp;M569)</f>
        <v>1</v>
      </c>
      <c r="R569">
        <f>VLOOKUP(A569&amp;C569&amp;M569,販売数計!$A$2:$E$174,5,FALSE)</f>
        <v>76</v>
      </c>
      <c r="S569">
        <f t="shared" si="8"/>
        <v>0</v>
      </c>
    </row>
    <row r="570" spans="1:19" x14ac:dyDescent="0.2">
      <c r="A570" s="1">
        <v>43297</v>
      </c>
      <c r="B570">
        <v>43884829</v>
      </c>
      <c r="C570">
        <v>842</v>
      </c>
      <c r="D570" t="s">
        <v>26</v>
      </c>
      <c r="E570">
        <v>21</v>
      </c>
      <c r="F570" t="s">
        <v>15</v>
      </c>
      <c r="G570">
        <v>181010</v>
      </c>
      <c r="H570" t="s">
        <v>16</v>
      </c>
      <c r="I570" t="s">
        <v>17</v>
      </c>
      <c r="J570" t="s">
        <v>18</v>
      </c>
      <c r="K570" t="s">
        <v>19</v>
      </c>
      <c r="L570" t="s">
        <v>20</v>
      </c>
      <c r="M570" s="2">
        <v>842776102461</v>
      </c>
      <c r="N570">
        <v>1</v>
      </c>
      <c r="O570">
        <f>COUNTIFS($A$2:$A$1206,"="&amp;A570,$C$2:$C$1206,"="&amp;C570,$M$2:$M$1206,"="&amp;M570)</f>
        <v>80</v>
      </c>
      <c r="P570">
        <f>COUNTIFS($B$2:$B$1206,"="&amp;B570,$M$2:$M$1206,"="&amp;M570)</f>
        <v>1</v>
      </c>
      <c r="Q570">
        <f>SUMIFS($N$2:$N$1206,$B$2:$B$1206,"="&amp;B570,$M$2:$M$1206,"="&amp;M570)</f>
        <v>1</v>
      </c>
      <c r="R570">
        <f>VLOOKUP(A570&amp;C570&amp;M570,販売数計!$A$2:$E$174,5,FALSE)</f>
        <v>76</v>
      </c>
      <c r="S570">
        <f t="shared" si="8"/>
        <v>0</v>
      </c>
    </row>
    <row r="571" spans="1:19" x14ac:dyDescent="0.2">
      <c r="A571" s="1">
        <v>43297</v>
      </c>
      <c r="B571">
        <v>43885136</v>
      </c>
      <c r="C571">
        <v>842</v>
      </c>
      <c r="D571" t="s">
        <v>26</v>
      </c>
      <c r="E571">
        <v>21</v>
      </c>
      <c r="F571" t="s">
        <v>15</v>
      </c>
      <c r="G571">
        <v>181010</v>
      </c>
      <c r="H571" t="s">
        <v>16</v>
      </c>
      <c r="I571" t="s">
        <v>17</v>
      </c>
      <c r="J571" t="s">
        <v>18</v>
      </c>
      <c r="K571" t="s">
        <v>19</v>
      </c>
      <c r="L571" t="s">
        <v>20</v>
      </c>
      <c r="M571" s="2">
        <v>842776102461</v>
      </c>
      <c r="N571">
        <v>1</v>
      </c>
      <c r="O571">
        <f>COUNTIFS($A$2:$A$1206,"="&amp;A571,$C$2:$C$1206,"="&amp;C571,$M$2:$M$1206,"="&amp;M571)</f>
        <v>80</v>
      </c>
      <c r="P571">
        <f>COUNTIFS($B$2:$B$1206,"="&amp;B571,$M$2:$M$1206,"="&amp;M571)</f>
        <v>1</v>
      </c>
      <c r="Q571">
        <f>SUMIFS($N$2:$N$1206,$B$2:$B$1206,"="&amp;B571,$M$2:$M$1206,"="&amp;M571)</f>
        <v>1</v>
      </c>
      <c r="R571">
        <f>VLOOKUP(A571&amp;C571&amp;M571,販売数計!$A$2:$E$174,5,FALSE)</f>
        <v>76</v>
      </c>
      <c r="S571">
        <f t="shared" si="8"/>
        <v>0</v>
      </c>
    </row>
    <row r="572" spans="1:19" x14ac:dyDescent="0.2">
      <c r="A572" s="1">
        <v>43297</v>
      </c>
      <c r="B572">
        <v>43885813</v>
      </c>
      <c r="C572">
        <v>842</v>
      </c>
      <c r="D572" t="s">
        <v>26</v>
      </c>
      <c r="E572">
        <v>21</v>
      </c>
      <c r="F572" t="s">
        <v>15</v>
      </c>
      <c r="G572">
        <v>181010</v>
      </c>
      <c r="H572" t="s">
        <v>16</v>
      </c>
      <c r="I572" t="s">
        <v>17</v>
      </c>
      <c r="J572" t="s">
        <v>18</v>
      </c>
      <c r="K572" t="s">
        <v>19</v>
      </c>
      <c r="L572" t="s">
        <v>20</v>
      </c>
      <c r="M572" s="2">
        <v>842776102461</v>
      </c>
      <c r="N572">
        <v>1</v>
      </c>
      <c r="O572">
        <f>COUNTIFS($A$2:$A$1206,"="&amp;A572,$C$2:$C$1206,"="&amp;C572,$M$2:$M$1206,"="&amp;M572)</f>
        <v>80</v>
      </c>
      <c r="P572">
        <f>COUNTIFS($B$2:$B$1206,"="&amp;B572,$M$2:$M$1206,"="&amp;M572)</f>
        <v>1</v>
      </c>
      <c r="Q572">
        <f>SUMIFS($N$2:$N$1206,$B$2:$B$1206,"="&amp;B572,$M$2:$M$1206,"="&amp;M572)</f>
        <v>1</v>
      </c>
      <c r="R572">
        <f>VLOOKUP(A572&amp;C572&amp;M572,販売数計!$A$2:$E$174,5,FALSE)</f>
        <v>76</v>
      </c>
      <c r="S572">
        <f t="shared" si="8"/>
        <v>0</v>
      </c>
    </row>
    <row r="573" spans="1:19" x14ac:dyDescent="0.2">
      <c r="A573" s="1">
        <v>43297</v>
      </c>
      <c r="B573">
        <v>43885837</v>
      </c>
      <c r="C573">
        <v>842</v>
      </c>
      <c r="D573" t="s">
        <v>26</v>
      </c>
      <c r="E573">
        <v>12</v>
      </c>
      <c r="F573" t="s">
        <v>27</v>
      </c>
      <c r="G573">
        <v>77120</v>
      </c>
      <c r="H573" t="s">
        <v>28</v>
      </c>
      <c r="I573" t="s">
        <v>29</v>
      </c>
      <c r="J573" t="s">
        <v>30</v>
      </c>
      <c r="L573" t="s">
        <v>31</v>
      </c>
      <c r="M573" s="2">
        <v>4549980046388</v>
      </c>
      <c r="N573">
        <v>1</v>
      </c>
      <c r="O573">
        <f>COUNTIFS($A$2:$A$1206,"="&amp;A573,$C$2:$C$1206,"="&amp;C573,$M$2:$M$1206,"="&amp;M573)</f>
        <v>2</v>
      </c>
      <c r="P573">
        <f>COUNTIFS($B$2:$B$1206,"="&amp;B573,$M$2:$M$1206,"="&amp;M573)</f>
        <v>1</v>
      </c>
      <c r="Q573">
        <f>SUMIFS($N$2:$N$1206,$B$2:$B$1206,"="&amp;B573,$M$2:$M$1206,"="&amp;M573)</f>
        <v>1</v>
      </c>
      <c r="R573">
        <f>VLOOKUP(A573&amp;C573&amp;M573,販売数計!$A$2:$E$174,5,FALSE)</f>
        <v>2</v>
      </c>
      <c r="S573">
        <f t="shared" si="8"/>
        <v>0</v>
      </c>
    </row>
    <row r="574" spans="1:19" x14ac:dyDescent="0.2">
      <c r="A574" s="1">
        <v>43297</v>
      </c>
      <c r="B574">
        <v>43886229</v>
      </c>
      <c r="C574">
        <v>842</v>
      </c>
      <c r="D574" t="s">
        <v>26</v>
      </c>
      <c r="E574">
        <v>21</v>
      </c>
      <c r="F574" t="s">
        <v>15</v>
      </c>
      <c r="G574">
        <v>181010</v>
      </c>
      <c r="H574" t="s">
        <v>16</v>
      </c>
      <c r="I574" t="s">
        <v>17</v>
      </c>
      <c r="J574" t="s">
        <v>18</v>
      </c>
      <c r="K574" t="s">
        <v>19</v>
      </c>
      <c r="L574" t="s">
        <v>20</v>
      </c>
      <c r="M574" s="2">
        <v>842776102461</v>
      </c>
      <c r="N574">
        <v>1</v>
      </c>
      <c r="O574">
        <f>COUNTIFS($A$2:$A$1206,"="&amp;A574,$C$2:$C$1206,"="&amp;C574,$M$2:$M$1206,"="&amp;M574)</f>
        <v>80</v>
      </c>
      <c r="P574">
        <f>COUNTIFS($B$2:$B$1206,"="&amp;B574,$M$2:$M$1206,"="&amp;M574)</f>
        <v>2</v>
      </c>
      <c r="Q574">
        <f>SUMIFS($N$2:$N$1206,$B$2:$B$1206,"="&amp;B574,$M$2:$M$1206,"="&amp;M574)</f>
        <v>0</v>
      </c>
      <c r="R574">
        <f>VLOOKUP(A574&amp;C574&amp;M574,販売数計!$A$2:$E$174,5,FALSE)</f>
        <v>76</v>
      </c>
      <c r="S574">
        <f t="shared" si="8"/>
        <v>1</v>
      </c>
    </row>
    <row r="575" spans="1:19" x14ac:dyDescent="0.2">
      <c r="A575" s="1">
        <v>43297</v>
      </c>
      <c r="B575">
        <v>43886262</v>
      </c>
      <c r="C575">
        <v>842</v>
      </c>
      <c r="D575" t="s">
        <v>26</v>
      </c>
      <c r="E575">
        <v>21</v>
      </c>
      <c r="F575" t="s">
        <v>15</v>
      </c>
      <c r="G575">
        <v>181010</v>
      </c>
      <c r="H575" t="s">
        <v>16</v>
      </c>
      <c r="I575" t="s">
        <v>17</v>
      </c>
      <c r="J575" t="s">
        <v>18</v>
      </c>
      <c r="K575" t="s">
        <v>19</v>
      </c>
      <c r="L575" t="s">
        <v>20</v>
      </c>
      <c r="M575" s="2">
        <v>842776102461</v>
      </c>
      <c r="N575">
        <v>1</v>
      </c>
      <c r="O575">
        <f>COUNTIFS($A$2:$A$1206,"="&amp;A575,$C$2:$C$1206,"="&amp;C575,$M$2:$M$1206,"="&amp;M575)</f>
        <v>80</v>
      </c>
      <c r="P575">
        <f>COUNTIFS($B$2:$B$1206,"="&amp;B575,$M$2:$M$1206,"="&amp;M575)</f>
        <v>1</v>
      </c>
      <c r="Q575">
        <f>SUMIFS($N$2:$N$1206,$B$2:$B$1206,"="&amp;B575,$M$2:$M$1206,"="&amp;M575)</f>
        <v>1</v>
      </c>
      <c r="R575">
        <f>VLOOKUP(A575&amp;C575&amp;M575,販売数計!$A$2:$E$174,5,FALSE)</f>
        <v>76</v>
      </c>
      <c r="S575">
        <f t="shared" si="8"/>
        <v>0</v>
      </c>
    </row>
    <row r="576" spans="1:19" x14ac:dyDescent="0.2">
      <c r="A576" s="1">
        <v>43297</v>
      </c>
      <c r="B576">
        <v>43886569</v>
      </c>
      <c r="C576">
        <v>842</v>
      </c>
      <c r="D576" t="s">
        <v>26</v>
      </c>
      <c r="E576">
        <v>21</v>
      </c>
      <c r="F576" t="s">
        <v>15</v>
      </c>
      <c r="G576">
        <v>181010</v>
      </c>
      <c r="H576" t="s">
        <v>16</v>
      </c>
      <c r="I576" t="s">
        <v>17</v>
      </c>
      <c r="J576" t="s">
        <v>18</v>
      </c>
      <c r="K576" t="s">
        <v>19</v>
      </c>
      <c r="L576" t="s">
        <v>20</v>
      </c>
      <c r="M576" s="2">
        <v>842776102461</v>
      </c>
      <c r="N576">
        <v>1</v>
      </c>
      <c r="O576">
        <f>COUNTIFS($A$2:$A$1206,"="&amp;A576,$C$2:$C$1206,"="&amp;C576,$M$2:$M$1206,"="&amp;M576)</f>
        <v>80</v>
      </c>
      <c r="P576">
        <f>COUNTIFS($B$2:$B$1206,"="&amp;B576,$M$2:$M$1206,"="&amp;M576)</f>
        <v>1</v>
      </c>
      <c r="Q576">
        <f>SUMIFS($N$2:$N$1206,$B$2:$B$1206,"="&amp;B576,$M$2:$M$1206,"="&amp;M576)</f>
        <v>1</v>
      </c>
      <c r="R576">
        <f>VLOOKUP(A576&amp;C576&amp;M576,販売数計!$A$2:$E$174,5,FALSE)</f>
        <v>76</v>
      </c>
      <c r="S576">
        <f t="shared" si="8"/>
        <v>0</v>
      </c>
    </row>
    <row r="577" spans="1:19" x14ac:dyDescent="0.2">
      <c r="A577" s="1">
        <v>43297</v>
      </c>
      <c r="B577">
        <v>43886654</v>
      </c>
      <c r="C577">
        <v>842</v>
      </c>
      <c r="D577" t="s">
        <v>26</v>
      </c>
      <c r="E577">
        <v>21</v>
      </c>
      <c r="F577" t="s">
        <v>15</v>
      </c>
      <c r="G577">
        <v>181010</v>
      </c>
      <c r="H577" t="s">
        <v>16</v>
      </c>
      <c r="I577" t="s">
        <v>17</v>
      </c>
      <c r="J577" t="s">
        <v>18</v>
      </c>
      <c r="K577" t="s">
        <v>19</v>
      </c>
      <c r="L577" t="s">
        <v>20</v>
      </c>
      <c r="M577" s="2">
        <v>842776102461</v>
      </c>
      <c r="N577">
        <v>1</v>
      </c>
      <c r="O577">
        <f>COUNTIFS($A$2:$A$1206,"="&amp;A577,$C$2:$C$1206,"="&amp;C577,$M$2:$M$1206,"="&amp;M577)</f>
        <v>80</v>
      </c>
      <c r="P577">
        <f>COUNTIFS($B$2:$B$1206,"="&amp;B577,$M$2:$M$1206,"="&amp;M577)</f>
        <v>1</v>
      </c>
      <c r="Q577">
        <f>SUMIFS($N$2:$N$1206,$B$2:$B$1206,"="&amp;B577,$M$2:$M$1206,"="&amp;M577)</f>
        <v>1</v>
      </c>
      <c r="R577">
        <f>VLOOKUP(A577&amp;C577&amp;M577,販売数計!$A$2:$E$174,5,FALSE)</f>
        <v>76</v>
      </c>
      <c r="S577">
        <f t="shared" si="8"/>
        <v>0</v>
      </c>
    </row>
    <row r="578" spans="1:19" x14ac:dyDescent="0.2">
      <c r="A578" s="1">
        <v>43297</v>
      </c>
      <c r="B578">
        <v>43886835</v>
      </c>
      <c r="C578">
        <v>842</v>
      </c>
      <c r="D578" t="s">
        <v>26</v>
      </c>
      <c r="E578">
        <v>21</v>
      </c>
      <c r="F578" t="s">
        <v>15</v>
      </c>
      <c r="G578">
        <v>181010</v>
      </c>
      <c r="H578" t="s">
        <v>16</v>
      </c>
      <c r="I578" t="s">
        <v>17</v>
      </c>
      <c r="J578" t="s">
        <v>18</v>
      </c>
      <c r="K578" t="s">
        <v>19</v>
      </c>
      <c r="L578" t="s">
        <v>20</v>
      </c>
      <c r="M578" s="2">
        <v>842776102461</v>
      </c>
      <c r="N578">
        <v>1</v>
      </c>
      <c r="O578">
        <f>COUNTIFS($A$2:$A$1206,"="&amp;A578,$C$2:$C$1206,"="&amp;C578,$M$2:$M$1206,"="&amp;M578)</f>
        <v>80</v>
      </c>
      <c r="P578">
        <f>COUNTIFS($B$2:$B$1206,"="&amp;B578,$M$2:$M$1206,"="&amp;M578)</f>
        <v>1</v>
      </c>
      <c r="Q578">
        <f>SUMIFS($N$2:$N$1206,$B$2:$B$1206,"="&amp;B578,$M$2:$M$1206,"="&amp;M578)</f>
        <v>1</v>
      </c>
      <c r="R578">
        <f>VLOOKUP(A578&amp;C578&amp;M578,販売数計!$A$2:$E$174,5,FALSE)</f>
        <v>76</v>
      </c>
      <c r="S578">
        <f t="shared" si="8"/>
        <v>0</v>
      </c>
    </row>
    <row r="579" spans="1:19" x14ac:dyDescent="0.2">
      <c r="A579" s="1">
        <v>43297</v>
      </c>
      <c r="B579">
        <v>43887076</v>
      </c>
      <c r="C579">
        <v>842</v>
      </c>
      <c r="D579" t="s">
        <v>26</v>
      </c>
      <c r="E579">
        <v>21</v>
      </c>
      <c r="F579" t="s">
        <v>15</v>
      </c>
      <c r="G579">
        <v>181010</v>
      </c>
      <c r="H579" t="s">
        <v>16</v>
      </c>
      <c r="I579" t="s">
        <v>17</v>
      </c>
      <c r="J579" t="s">
        <v>18</v>
      </c>
      <c r="K579" t="s">
        <v>19</v>
      </c>
      <c r="L579" t="s">
        <v>20</v>
      </c>
      <c r="M579" s="2">
        <v>842776102461</v>
      </c>
      <c r="N579">
        <v>1</v>
      </c>
      <c r="O579">
        <f>COUNTIFS($A$2:$A$1206,"="&amp;A579,$C$2:$C$1206,"="&amp;C579,$M$2:$M$1206,"="&amp;M579)</f>
        <v>80</v>
      </c>
      <c r="P579">
        <f>COUNTIFS($B$2:$B$1206,"="&amp;B579,$M$2:$M$1206,"="&amp;M579)</f>
        <v>1</v>
      </c>
      <c r="Q579">
        <f>SUMIFS($N$2:$N$1206,$B$2:$B$1206,"="&amp;B579,$M$2:$M$1206,"="&amp;M579)</f>
        <v>1</v>
      </c>
      <c r="R579">
        <f>VLOOKUP(A579&amp;C579&amp;M579,販売数計!$A$2:$E$174,5,FALSE)</f>
        <v>76</v>
      </c>
      <c r="S579">
        <f t="shared" ref="S579:S642" si="9">IF(P579&gt;=2,1,IF(N579&lt;0,1,0))</f>
        <v>0</v>
      </c>
    </row>
    <row r="580" spans="1:19" x14ac:dyDescent="0.2">
      <c r="A580" s="1">
        <v>43297</v>
      </c>
      <c r="B580">
        <v>43887212</v>
      </c>
      <c r="C580">
        <v>842</v>
      </c>
      <c r="D580" t="s">
        <v>26</v>
      </c>
      <c r="E580">
        <v>21</v>
      </c>
      <c r="F580" t="s">
        <v>15</v>
      </c>
      <c r="G580">
        <v>181010</v>
      </c>
      <c r="H580" t="s">
        <v>16</v>
      </c>
      <c r="I580" t="s">
        <v>17</v>
      </c>
      <c r="J580" t="s">
        <v>18</v>
      </c>
      <c r="K580" t="s">
        <v>19</v>
      </c>
      <c r="L580" t="s">
        <v>20</v>
      </c>
      <c r="M580" s="2">
        <v>842776102461</v>
      </c>
      <c r="N580">
        <v>1</v>
      </c>
      <c r="O580">
        <f>COUNTIFS($A$2:$A$1206,"="&amp;A580,$C$2:$C$1206,"="&amp;C580,$M$2:$M$1206,"="&amp;M580)</f>
        <v>80</v>
      </c>
      <c r="P580">
        <f>COUNTIFS($B$2:$B$1206,"="&amp;B580,$M$2:$M$1206,"="&amp;M580)</f>
        <v>1</v>
      </c>
      <c r="Q580">
        <f>SUMIFS($N$2:$N$1206,$B$2:$B$1206,"="&amp;B580,$M$2:$M$1206,"="&amp;M580)</f>
        <v>1</v>
      </c>
      <c r="R580">
        <f>VLOOKUP(A580&amp;C580&amp;M580,販売数計!$A$2:$E$174,5,FALSE)</f>
        <v>76</v>
      </c>
      <c r="S580">
        <f t="shared" si="9"/>
        <v>0</v>
      </c>
    </row>
    <row r="581" spans="1:19" x14ac:dyDescent="0.2">
      <c r="A581" s="1">
        <v>43297</v>
      </c>
      <c r="B581">
        <v>43888310</v>
      </c>
      <c r="C581">
        <v>842</v>
      </c>
      <c r="D581" t="s">
        <v>26</v>
      </c>
      <c r="E581">
        <v>21</v>
      </c>
      <c r="F581" t="s">
        <v>15</v>
      </c>
      <c r="G581">
        <v>181010</v>
      </c>
      <c r="H581" t="s">
        <v>16</v>
      </c>
      <c r="I581" t="s">
        <v>17</v>
      </c>
      <c r="J581" t="s">
        <v>18</v>
      </c>
      <c r="K581" t="s">
        <v>19</v>
      </c>
      <c r="L581" t="s">
        <v>20</v>
      </c>
      <c r="M581" s="2">
        <v>842776102461</v>
      </c>
      <c r="N581">
        <v>1</v>
      </c>
      <c r="O581">
        <f>COUNTIFS($A$2:$A$1206,"="&amp;A581,$C$2:$C$1206,"="&amp;C581,$M$2:$M$1206,"="&amp;M581)</f>
        <v>80</v>
      </c>
      <c r="P581">
        <f>COUNTIFS($B$2:$B$1206,"="&amp;B581,$M$2:$M$1206,"="&amp;M581)</f>
        <v>1</v>
      </c>
      <c r="Q581">
        <f>SUMIFS($N$2:$N$1206,$B$2:$B$1206,"="&amp;B581,$M$2:$M$1206,"="&amp;M581)</f>
        <v>1</v>
      </c>
      <c r="R581">
        <f>VLOOKUP(A581&amp;C581&amp;M581,販売数計!$A$2:$E$174,5,FALSE)</f>
        <v>76</v>
      </c>
      <c r="S581">
        <f t="shared" si="9"/>
        <v>0</v>
      </c>
    </row>
    <row r="582" spans="1:19" x14ac:dyDescent="0.2">
      <c r="A582" s="1">
        <v>43297</v>
      </c>
      <c r="B582">
        <v>43888336</v>
      </c>
      <c r="C582">
        <v>842</v>
      </c>
      <c r="D582" t="s">
        <v>26</v>
      </c>
      <c r="E582">
        <v>21</v>
      </c>
      <c r="F582" t="s">
        <v>15</v>
      </c>
      <c r="G582">
        <v>181010</v>
      </c>
      <c r="H582" t="s">
        <v>16</v>
      </c>
      <c r="I582" t="s">
        <v>17</v>
      </c>
      <c r="J582" t="s">
        <v>18</v>
      </c>
      <c r="K582" t="s">
        <v>19</v>
      </c>
      <c r="L582" t="s">
        <v>20</v>
      </c>
      <c r="M582" s="2">
        <v>842776102461</v>
      </c>
      <c r="N582">
        <v>1</v>
      </c>
      <c r="O582">
        <f>COUNTIFS($A$2:$A$1206,"="&amp;A582,$C$2:$C$1206,"="&amp;C582,$M$2:$M$1206,"="&amp;M582)</f>
        <v>80</v>
      </c>
      <c r="P582">
        <f>COUNTIFS($B$2:$B$1206,"="&amp;B582,$M$2:$M$1206,"="&amp;M582)</f>
        <v>1</v>
      </c>
      <c r="Q582">
        <f>SUMIFS($N$2:$N$1206,$B$2:$B$1206,"="&amp;B582,$M$2:$M$1206,"="&amp;M582)</f>
        <v>1</v>
      </c>
      <c r="R582">
        <f>VLOOKUP(A582&amp;C582&amp;M582,販売数計!$A$2:$E$174,5,FALSE)</f>
        <v>76</v>
      </c>
      <c r="S582">
        <f t="shared" si="9"/>
        <v>0</v>
      </c>
    </row>
    <row r="583" spans="1:19" x14ac:dyDescent="0.2">
      <c r="A583" s="1">
        <v>43297</v>
      </c>
      <c r="B583">
        <v>43888698</v>
      </c>
      <c r="C583">
        <v>842</v>
      </c>
      <c r="D583" t="s">
        <v>26</v>
      </c>
      <c r="E583">
        <v>21</v>
      </c>
      <c r="F583" t="s">
        <v>15</v>
      </c>
      <c r="G583">
        <v>181010</v>
      </c>
      <c r="H583" t="s">
        <v>16</v>
      </c>
      <c r="I583" t="s">
        <v>17</v>
      </c>
      <c r="J583" t="s">
        <v>18</v>
      </c>
      <c r="K583" t="s">
        <v>19</v>
      </c>
      <c r="L583" t="s">
        <v>20</v>
      </c>
      <c r="M583" s="2">
        <v>842776102461</v>
      </c>
      <c r="N583">
        <v>1</v>
      </c>
      <c r="O583">
        <f>COUNTIFS($A$2:$A$1206,"="&amp;A583,$C$2:$C$1206,"="&amp;C583,$M$2:$M$1206,"="&amp;M583)</f>
        <v>80</v>
      </c>
      <c r="P583">
        <f>COUNTIFS($B$2:$B$1206,"="&amp;B583,$M$2:$M$1206,"="&amp;M583)</f>
        <v>1</v>
      </c>
      <c r="Q583">
        <f>SUMIFS($N$2:$N$1206,$B$2:$B$1206,"="&amp;B583,$M$2:$M$1206,"="&amp;M583)</f>
        <v>1</v>
      </c>
      <c r="R583">
        <f>VLOOKUP(A583&amp;C583&amp;M583,販売数計!$A$2:$E$174,5,FALSE)</f>
        <v>76</v>
      </c>
      <c r="S583">
        <f t="shared" si="9"/>
        <v>0</v>
      </c>
    </row>
    <row r="584" spans="1:19" x14ac:dyDescent="0.2">
      <c r="A584" s="1">
        <v>43297</v>
      </c>
      <c r="B584">
        <v>43888806</v>
      </c>
      <c r="C584">
        <v>842</v>
      </c>
      <c r="D584" t="s">
        <v>26</v>
      </c>
      <c r="E584">
        <v>21</v>
      </c>
      <c r="F584" t="s">
        <v>15</v>
      </c>
      <c r="G584">
        <v>181010</v>
      </c>
      <c r="H584" t="s">
        <v>16</v>
      </c>
      <c r="I584" t="s">
        <v>17</v>
      </c>
      <c r="J584" t="s">
        <v>18</v>
      </c>
      <c r="K584" t="s">
        <v>19</v>
      </c>
      <c r="L584" t="s">
        <v>20</v>
      </c>
      <c r="M584" s="2">
        <v>842776102461</v>
      </c>
      <c r="N584">
        <v>1</v>
      </c>
      <c r="O584">
        <f>COUNTIFS($A$2:$A$1206,"="&amp;A584,$C$2:$C$1206,"="&amp;C584,$M$2:$M$1206,"="&amp;M584)</f>
        <v>80</v>
      </c>
      <c r="P584">
        <f>COUNTIFS($B$2:$B$1206,"="&amp;B584,$M$2:$M$1206,"="&amp;M584)</f>
        <v>1</v>
      </c>
      <c r="Q584">
        <f>SUMIFS($N$2:$N$1206,$B$2:$B$1206,"="&amp;B584,$M$2:$M$1206,"="&amp;M584)</f>
        <v>1</v>
      </c>
      <c r="R584">
        <f>VLOOKUP(A584&amp;C584&amp;M584,販売数計!$A$2:$E$174,5,FALSE)</f>
        <v>76</v>
      </c>
      <c r="S584">
        <f t="shared" si="9"/>
        <v>0</v>
      </c>
    </row>
    <row r="585" spans="1:19" x14ac:dyDescent="0.2">
      <c r="A585" s="1">
        <v>43297</v>
      </c>
      <c r="B585">
        <v>43888814</v>
      </c>
      <c r="C585">
        <v>842</v>
      </c>
      <c r="D585" t="s">
        <v>26</v>
      </c>
      <c r="E585">
        <v>21</v>
      </c>
      <c r="F585" t="s">
        <v>15</v>
      </c>
      <c r="G585">
        <v>181010</v>
      </c>
      <c r="H585" t="s">
        <v>16</v>
      </c>
      <c r="I585" t="s">
        <v>17</v>
      </c>
      <c r="J585" t="s">
        <v>18</v>
      </c>
      <c r="K585" t="s">
        <v>19</v>
      </c>
      <c r="L585" t="s">
        <v>20</v>
      </c>
      <c r="M585" s="2">
        <v>842776102461</v>
      </c>
      <c r="N585">
        <v>1</v>
      </c>
      <c r="O585">
        <f>COUNTIFS($A$2:$A$1206,"="&amp;A585,$C$2:$C$1206,"="&amp;C585,$M$2:$M$1206,"="&amp;M585)</f>
        <v>80</v>
      </c>
      <c r="P585">
        <f>COUNTIFS($B$2:$B$1206,"="&amp;B585,$M$2:$M$1206,"="&amp;M585)</f>
        <v>1</v>
      </c>
      <c r="Q585">
        <f>SUMIFS($N$2:$N$1206,$B$2:$B$1206,"="&amp;B585,$M$2:$M$1206,"="&amp;M585)</f>
        <v>1</v>
      </c>
      <c r="R585">
        <f>VLOOKUP(A585&amp;C585&amp;M585,販売数計!$A$2:$E$174,5,FALSE)</f>
        <v>76</v>
      </c>
      <c r="S585">
        <f t="shared" si="9"/>
        <v>0</v>
      </c>
    </row>
    <row r="586" spans="1:19" x14ac:dyDescent="0.2">
      <c r="A586" s="1">
        <v>43297</v>
      </c>
      <c r="B586">
        <v>43888921</v>
      </c>
      <c r="C586">
        <v>842</v>
      </c>
      <c r="D586" t="s">
        <v>26</v>
      </c>
      <c r="E586">
        <v>21</v>
      </c>
      <c r="F586" t="s">
        <v>15</v>
      </c>
      <c r="G586">
        <v>181010</v>
      </c>
      <c r="H586" t="s">
        <v>16</v>
      </c>
      <c r="I586" t="s">
        <v>17</v>
      </c>
      <c r="J586" t="s">
        <v>18</v>
      </c>
      <c r="K586" t="s">
        <v>19</v>
      </c>
      <c r="L586" t="s">
        <v>20</v>
      </c>
      <c r="M586" s="2">
        <v>842776102461</v>
      </c>
      <c r="N586">
        <v>1</v>
      </c>
      <c r="O586">
        <f>COUNTIFS($A$2:$A$1206,"="&amp;A586,$C$2:$C$1206,"="&amp;C586,$M$2:$M$1206,"="&amp;M586)</f>
        <v>80</v>
      </c>
      <c r="P586">
        <f>COUNTIFS($B$2:$B$1206,"="&amp;B586,$M$2:$M$1206,"="&amp;M586)</f>
        <v>1</v>
      </c>
      <c r="Q586">
        <f>SUMIFS($N$2:$N$1206,$B$2:$B$1206,"="&amp;B586,$M$2:$M$1206,"="&amp;M586)</f>
        <v>1</v>
      </c>
      <c r="R586">
        <f>VLOOKUP(A586&amp;C586&amp;M586,販売数計!$A$2:$E$174,5,FALSE)</f>
        <v>76</v>
      </c>
      <c r="S586">
        <f t="shared" si="9"/>
        <v>0</v>
      </c>
    </row>
    <row r="587" spans="1:19" x14ac:dyDescent="0.2">
      <c r="A587" s="1">
        <v>43297</v>
      </c>
      <c r="B587">
        <v>43889138</v>
      </c>
      <c r="C587">
        <v>842</v>
      </c>
      <c r="D587" t="s">
        <v>26</v>
      </c>
      <c r="E587">
        <v>32</v>
      </c>
      <c r="F587" t="s">
        <v>21</v>
      </c>
      <c r="G587">
        <v>253230</v>
      </c>
      <c r="H587" t="s">
        <v>22</v>
      </c>
      <c r="I587" t="s">
        <v>23</v>
      </c>
      <c r="J587" t="s">
        <v>24</v>
      </c>
      <c r="L587" t="s">
        <v>25</v>
      </c>
      <c r="M587" s="2">
        <v>4550084118970</v>
      </c>
      <c r="N587">
        <v>1</v>
      </c>
      <c r="O587">
        <f>COUNTIFS($A$2:$A$1206,"="&amp;A587,$C$2:$C$1206,"="&amp;C587,$M$2:$M$1206,"="&amp;M587)</f>
        <v>1</v>
      </c>
      <c r="P587">
        <f>COUNTIFS($B$2:$B$1206,"="&amp;B587,$M$2:$M$1206,"="&amp;M587)</f>
        <v>1</v>
      </c>
      <c r="Q587">
        <f>SUMIFS($N$2:$N$1206,$B$2:$B$1206,"="&amp;B587,$M$2:$M$1206,"="&amp;M587)</f>
        <v>1</v>
      </c>
      <c r="R587">
        <f>VLOOKUP(A587&amp;C587&amp;M587,販売数計!$A$2:$E$174,5,FALSE)</f>
        <v>1</v>
      </c>
      <c r="S587">
        <f t="shared" si="9"/>
        <v>0</v>
      </c>
    </row>
    <row r="588" spans="1:19" x14ac:dyDescent="0.2">
      <c r="A588" s="1">
        <v>43297</v>
      </c>
      <c r="B588">
        <v>43889156</v>
      </c>
      <c r="C588">
        <v>842</v>
      </c>
      <c r="D588" t="s">
        <v>26</v>
      </c>
      <c r="E588">
        <v>21</v>
      </c>
      <c r="F588" t="s">
        <v>15</v>
      </c>
      <c r="G588">
        <v>181010</v>
      </c>
      <c r="H588" t="s">
        <v>16</v>
      </c>
      <c r="I588" t="s">
        <v>17</v>
      </c>
      <c r="J588" t="s">
        <v>18</v>
      </c>
      <c r="K588" t="s">
        <v>19</v>
      </c>
      <c r="L588" t="s">
        <v>20</v>
      </c>
      <c r="M588" s="2">
        <v>842776102461</v>
      </c>
      <c r="N588">
        <v>1</v>
      </c>
      <c r="O588">
        <f>COUNTIFS($A$2:$A$1206,"="&amp;A588,$C$2:$C$1206,"="&amp;C588,$M$2:$M$1206,"="&amp;M588)</f>
        <v>80</v>
      </c>
      <c r="P588">
        <f>COUNTIFS($B$2:$B$1206,"="&amp;B588,$M$2:$M$1206,"="&amp;M588)</f>
        <v>1</v>
      </c>
      <c r="Q588">
        <f>SUMIFS($N$2:$N$1206,$B$2:$B$1206,"="&amp;B588,$M$2:$M$1206,"="&amp;M588)</f>
        <v>1</v>
      </c>
      <c r="R588">
        <f>VLOOKUP(A588&amp;C588&amp;M588,販売数計!$A$2:$E$174,5,FALSE)</f>
        <v>76</v>
      </c>
      <c r="S588">
        <f t="shared" si="9"/>
        <v>0</v>
      </c>
    </row>
    <row r="589" spans="1:19" x14ac:dyDescent="0.2">
      <c r="A589" s="1">
        <v>43297</v>
      </c>
      <c r="B589">
        <v>43889218</v>
      </c>
      <c r="C589">
        <v>842</v>
      </c>
      <c r="D589" t="s">
        <v>26</v>
      </c>
      <c r="E589">
        <v>21</v>
      </c>
      <c r="F589" t="s">
        <v>15</v>
      </c>
      <c r="G589">
        <v>181010</v>
      </c>
      <c r="H589" t="s">
        <v>16</v>
      </c>
      <c r="I589" t="s">
        <v>17</v>
      </c>
      <c r="J589" t="s">
        <v>18</v>
      </c>
      <c r="K589" t="s">
        <v>19</v>
      </c>
      <c r="L589" t="s">
        <v>20</v>
      </c>
      <c r="M589" s="2">
        <v>842776102461</v>
      </c>
      <c r="N589">
        <v>1</v>
      </c>
      <c r="O589">
        <f>COUNTIFS($A$2:$A$1206,"="&amp;A589,$C$2:$C$1206,"="&amp;C589,$M$2:$M$1206,"="&amp;M589)</f>
        <v>80</v>
      </c>
      <c r="P589">
        <f>COUNTIFS($B$2:$B$1206,"="&amp;B589,$M$2:$M$1206,"="&amp;M589)</f>
        <v>1</v>
      </c>
      <c r="Q589">
        <f>SUMIFS($N$2:$N$1206,$B$2:$B$1206,"="&amp;B589,$M$2:$M$1206,"="&amp;M589)</f>
        <v>1</v>
      </c>
      <c r="R589">
        <f>VLOOKUP(A589&amp;C589&amp;M589,販売数計!$A$2:$E$174,5,FALSE)</f>
        <v>76</v>
      </c>
      <c r="S589">
        <f t="shared" si="9"/>
        <v>0</v>
      </c>
    </row>
    <row r="590" spans="1:19" x14ac:dyDescent="0.2">
      <c r="A590" s="1">
        <v>43297</v>
      </c>
      <c r="B590">
        <v>43889343</v>
      </c>
      <c r="C590">
        <v>842</v>
      </c>
      <c r="D590" t="s">
        <v>26</v>
      </c>
      <c r="E590">
        <v>21</v>
      </c>
      <c r="F590" t="s">
        <v>15</v>
      </c>
      <c r="G590">
        <v>181010</v>
      </c>
      <c r="H590" t="s">
        <v>16</v>
      </c>
      <c r="I590" t="s">
        <v>17</v>
      </c>
      <c r="J590" t="s">
        <v>18</v>
      </c>
      <c r="K590" t="s">
        <v>19</v>
      </c>
      <c r="L590" t="s">
        <v>20</v>
      </c>
      <c r="M590" s="2">
        <v>842776102461</v>
      </c>
      <c r="N590">
        <v>1</v>
      </c>
      <c r="O590">
        <f>COUNTIFS($A$2:$A$1206,"="&amp;A590,$C$2:$C$1206,"="&amp;C590,$M$2:$M$1206,"="&amp;M590)</f>
        <v>80</v>
      </c>
      <c r="P590">
        <f>COUNTIFS($B$2:$B$1206,"="&amp;B590,$M$2:$M$1206,"="&amp;M590)</f>
        <v>1</v>
      </c>
      <c r="Q590">
        <f>SUMIFS($N$2:$N$1206,$B$2:$B$1206,"="&amp;B590,$M$2:$M$1206,"="&amp;M590)</f>
        <v>1</v>
      </c>
      <c r="R590">
        <f>VLOOKUP(A590&amp;C590&amp;M590,販売数計!$A$2:$E$174,5,FALSE)</f>
        <v>76</v>
      </c>
      <c r="S590">
        <f t="shared" si="9"/>
        <v>0</v>
      </c>
    </row>
    <row r="591" spans="1:19" x14ac:dyDescent="0.2">
      <c r="A591" s="1">
        <v>43297</v>
      </c>
      <c r="B591">
        <v>43889481</v>
      </c>
      <c r="C591">
        <v>842</v>
      </c>
      <c r="D591" t="s">
        <v>26</v>
      </c>
      <c r="E591">
        <v>12</v>
      </c>
      <c r="F591" t="s">
        <v>27</v>
      </c>
      <c r="G591">
        <v>77120</v>
      </c>
      <c r="H591" t="s">
        <v>28</v>
      </c>
      <c r="I591" t="s">
        <v>29</v>
      </c>
      <c r="J591" t="s">
        <v>30</v>
      </c>
      <c r="L591" t="s">
        <v>31</v>
      </c>
      <c r="M591" s="2">
        <v>4549980046388</v>
      </c>
      <c r="N591">
        <v>1</v>
      </c>
      <c r="O591">
        <f>COUNTIFS($A$2:$A$1206,"="&amp;A591,$C$2:$C$1206,"="&amp;C591,$M$2:$M$1206,"="&amp;M591)</f>
        <v>2</v>
      </c>
      <c r="P591">
        <f>COUNTIFS($B$2:$B$1206,"="&amp;B591,$M$2:$M$1206,"="&amp;M591)</f>
        <v>1</v>
      </c>
      <c r="Q591">
        <f>SUMIFS($N$2:$N$1206,$B$2:$B$1206,"="&amp;B591,$M$2:$M$1206,"="&amp;M591)</f>
        <v>1</v>
      </c>
      <c r="R591">
        <f>VLOOKUP(A591&amp;C591&amp;M591,販売数計!$A$2:$E$174,5,FALSE)</f>
        <v>2</v>
      </c>
      <c r="S591">
        <f t="shared" si="9"/>
        <v>0</v>
      </c>
    </row>
    <row r="592" spans="1:19" x14ac:dyDescent="0.2">
      <c r="A592" s="1">
        <v>43297</v>
      </c>
      <c r="B592">
        <v>43889603</v>
      </c>
      <c r="C592">
        <v>842</v>
      </c>
      <c r="D592" t="s">
        <v>26</v>
      </c>
      <c r="E592">
        <v>21</v>
      </c>
      <c r="F592" t="s">
        <v>15</v>
      </c>
      <c r="G592">
        <v>181010</v>
      </c>
      <c r="H592" t="s">
        <v>16</v>
      </c>
      <c r="I592" t="s">
        <v>17</v>
      </c>
      <c r="J592" t="s">
        <v>18</v>
      </c>
      <c r="K592" t="s">
        <v>19</v>
      </c>
      <c r="L592" t="s">
        <v>20</v>
      </c>
      <c r="M592" s="2">
        <v>842776102461</v>
      </c>
      <c r="N592">
        <v>1</v>
      </c>
      <c r="O592">
        <f>COUNTIFS($A$2:$A$1206,"="&amp;A592,$C$2:$C$1206,"="&amp;C592,$M$2:$M$1206,"="&amp;M592)</f>
        <v>80</v>
      </c>
      <c r="P592">
        <f>COUNTIFS($B$2:$B$1206,"="&amp;B592,$M$2:$M$1206,"="&amp;M592)</f>
        <v>1</v>
      </c>
      <c r="Q592">
        <f>SUMIFS($N$2:$N$1206,$B$2:$B$1206,"="&amp;B592,$M$2:$M$1206,"="&amp;M592)</f>
        <v>1</v>
      </c>
      <c r="R592">
        <f>VLOOKUP(A592&amp;C592&amp;M592,販売数計!$A$2:$E$174,5,FALSE)</f>
        <v>76</v>
      </c>
      <c r="S592">
        <f t="shared" si="9"/>
        <v>0</v>
      </c>
    </row>
    <row r="593" spans="1:19" x14ac:dyDescent="0.2">
      <c r="A593" s="1">
        <v>43297</v>
      </c>
      <c r="B593">
        <v>43889896</v>
      </c>
      <c r="C593">
        <v>842</v>
      </c>
      <c r="D593" t="s">
        <v>26</v>
      </c>
      <c r="E593">
        <v>21</v>
      </c>
      <c r="F593" t="s">
        <v>15</v>
      </c>
      <c r="G593">
        <v>181010</v>
      </c>
      <c r="H593" t="s">
        <v>16</v>
      </c>
      <c r="I593" t="s">
        <v>17</v>
      </c>
      <c r="J593" t="s">
        <v>18</v>
      </c>
      <c r="K593" t="s">
        <v>19</v>
      </c>
      <c r="L593" t="s">
        <v>20</v>
      </c>
      <c r="M593" s="2">
        <v>842776102461</v>
      </c>
      <c r="N593">
        <v>1</v>
      </c>
      <c r="O593">
        <f>COUNTIFS($A$2:$A$1206,"="&amp;A593,$C$2:$C$1206,"="&amp;C593,$M$2:$M$1206,"="&amp;M593)</f>
        <v>80</v>
      </c>
      <c r="P593">
        <f>COUNTIFS($B$2:$B$1206,"="&amp;B593,$M$2:$M$1206,"="&amp;M593)</f>
        <v>1</v>
      </c>
      <c r="Q593">
        <f>SUMIFS($N$2:$N$1206,$B$2:$B$1206,"="&amp;B593,$M$2:$M$1206,"="&amp;M593)</f>
        <v>1</v>
      </c>
      <c r="R593">
        <f>VLOOKUP(A593&amp;C593&amp;M593,販売数計!$A$2:$E$174,5,FALSE)</f>
        <v>76</v>
      </c>
      <c r="S593">
        <f t="shared" si="9"/>
        <v>0</v>
      </c>
    </row>
    <row r="594" spans="1:19" x14ac:dyDescent="0.2">
      <c r="A594" s="1">
        <v>43297</v>
      </c>
      <c r="B594">
        <v>43890197</v>
      </c>
      <c r="C594">
        <v>842</v>
      </c>
      <c r="D594" t="s">
        <v>26</v>
      </c>
      <c r="E594">
        <v>1</v>
      </c>
      <c r="F594" t="s">
        <v>32</v>
      </c>
      <c r="G594">
        <v>32010</v>
      </c>
      <c r="H594" t="s">
        <v>33</v>
      </c>
      <c r="I594" t="s">
        <v>34</v>
      </c>
      <c r="J594" t="s">
        <v>35</v>
      </c>
      <c r="L594" t="s">
        <v>36</v>
      </c>
      <c r="M594" s="2">
        <v>4549292037708</v>
      </c>
      <c r="N594">
        <v>1</v>
      </c>
      <c r="O594">
        <f>COUNTIFS($A$2:$A$1206,"="&amp;A594,$C$2:$C$1206,"="&amp;C594,$M$2:$M$1206,"="&amp;M594)</f>
        <v>1</v>
      </c>
      <c r="P594">
        <f>COUNTIFS($B$2:$B$1206,"="&amp;B594,$M$2:$M$1206,"="&amp;M594)</f>
        <v>1</v>
      </c>
      <c r="Q594">
        <f>SUMIFS($N$2:$N$1206,$B$2:$B$1206,"="&amp;B594,$M$2:$M$1206,"="&amp;M594)</f>
        <v>1</v>
      </c>
      <c r="R594">
        <f>VLOOKUP(A594&amp;C594&amp;M594,販売数計!$A$2:$E$174,5,FALSE)</f>
        <v>1</v>
      </c>
      <c r="S594">
        <f t="shared" si="9"/>
        <v>0</v>
      </c>
    </row>
    <row r="595" spans="1:19" x14ac:dyDescent="0.2">
      <c r="A595" s="1">
        <v>43297</v>
      </c>
      <c r="B595">
        <v>43890205</v>
      </c>
      <c r="C595">
        <v>842</v>
      </c>
      <c r="D595" t="s">
        <v>26</v>
      </c>
      <c r="E595">
        <v>21</v>
      </c>
      <c r="F595" t="s">
        <v>15</v>
      </c>
      <c r="G595">
        <v>181010</v>
      </c>
      <c r="H595" t="s">
        <v>16</v>
      </c>
      <c r="I595" t="s">
        <v>17</v>
      </c>
      <c r="J595" t="s">
        <v>18</v>
      </c>
      <c r="K595" t="s">
        <v>19</v>
      </c>
      <c r="L595" t="s">
        <v>20</v>
      </c>
      <c r="M595" s="2">
        <v>842776102461</v>
      </c>
      <c r="N595">
        <v>1</v>
      </c>
      <c r="O595">
        <f>COUNTIFS($A$2:$A$1206,"="&amp;A595,$C$2:$C$1206,"="&amp;C595,$M$2:$M$1206,"="&amp;M595)</f>
        <v>80</v>
      </c>
      <c r="P595">
        <f>COUNTIFS($B$2:$B$1206,"="&amp;B595,$M$2:$M$1206,"="&amp;M595)</f>
        <v>1</v>
      </c>
      <c r="Q595">
        <f>SUMIFS($N$2:$N$1206,$B$2:$B$1206,"="&amp;B595,$M$2:$M$1206,"="&amp;M595)</f>
        <v>1</v>
      </c>
      <c r="R595">
        <f>VLOOKUP(A595&amp;C595&amp;M595,販売数計!$A$2:$E$174,5,FALSE)</f>
        <v>76</v>
      </c>
      <c r="S595">
        <f t="shared" si="9"/>
        <v>0</v>
      </c>
    </row>
    <row r="596" spans="1:19" x14ac:dyDescent="0.2">
      <c r="A596" s="1">
        <v>43297</v>
      </c>
      <c r="B596">
        <v>43890293</v>
      </c>
      <c r="C596">
        <v>842</v>
      </c>
      <c r="D596" t="s">
        <v>26</v>
      </c>
      <c r="E596">
        <v>21</v>
      </c>
      <c r="F596" t="s">
        <v>15</v>
      </c>
      <c r="G596">
        <v>181010</v>
      </c>
      <c r="H596" t="s">
        <v>16</v>
      </c>
      <c r="I596" t="s">
        <v>17</v>
      </c>
      <c r="J596" t="s">
        <v>18</v>
      </c>
      <c r="K596" t="s">
        <v>19</v>
      </c>
      <c r="L596" t="s">
        <v>20</v>
      </c>
      <c r="M596" s="2">
        <v>842776102461</v>
      </c>
      <c r="N596">
        <v>1</v>
      </c>
      <c r="O596">
        <f>COUNTIFS($A$2:$A$1206,"="&amp;A596,$C$2:$C$1206,"="&amp;C596,$M$2:$M$1206,"="&amp;M596)</f>
        <v>80</v>
      </c>
      <c r="P596">
        <f>COUNTIFS($B$2:$B$1206,"="&amp;B596,$M$2:$M$1206,"="&amp;M596)</f>
        <v>1</v>
      </c>
      <c r="Q596">
        <f>SUMIFS($N$2:$N$1206,$B$2:$B$1206,"="&amp;B596,$M$2:$M$1206,"="&amp;M596)</f>
        <v>1</v>
      </c>
      <c r="R596">
        <f>VLOOKUP(A596&amp;C596&amp;M596,販売数計!$A$2:$E$174,5,FALSE)</f>
        <v>76</v>
      </c>
      <c r="S596">
        <f t="shared" si="9"/>
        <v>0</v>
      </c>
    </row>
    <row r="597" spans="1:19" x14ac:dyDescent="0.2">
      <c r="A597" s="1">
        <v>43297</v>
      </c>
      <c r="B597">
        <v>43890334</v>
      </c>
      <c r="C597">
        <v>842</v>
      </c>
      <c r="D597" t="s">
        <v>26</v>
      </c>
      <c r="E597">
        <v>21</v>
      </c>
      <c r="F597" t="s">
        <v>15</v>
      </c>
      <c r="G597">
        <v>181010</v>
      </c>
      <c r="H597" t="s">
        <v>16</v>
      </c>
      <c r="I597" t="s">
        <v>17</v>
      </c>
      <c r="J597" t="s">
        <v>18</v>
      </c>
      <c r="K597" t="s">
        <v>19</v>
      </c>
      <c r="L597" t="s">
        <v>20</v>
      </c>
      <c r="M597" s="2">
        <v>842776102461</v>
      </c>
      <c r="N597">
        <v>1</v>
      </c>
      <c r="O597">
        <f>COUNTIFS($A$2:$A$1206,"="&amp;A597,$C$2:$C$1206,"="&amp;C597,$M$2:$M$1206,"="&amp;M597)</f>
        <v>80</v>
      </c>
      <c r="P597">
        <f>COUNTIFS($B$2:$B$1206,"="&amp;B597,$M$2:$M$1206,"="&amp;M597)</f>
        <v>1</v>
      </c>
      <c r="Q597">
        <f>SUMIFS($N$2:$N$1206,$B$2:$B$1206,"="&amp;B597,$M$2:$M$1206,"="&amp;M597)</f>
        <v>1</v>
      </c>
      <c r="R597">
        <f>VLOOKUP(A597&amp;C597&amp;M597,販売数計!$A$2:$E$174,5,FALSE)</f>
        <v>76</v>
      </c>
      <c r="S597">
        <f t="shared" si="9"/>
        <v>0</v>
      </c>
    </row>
    <row r="598" spans="1:19" x14ac:dyDescent="0.2">
      <c r="A598" s="1">
        <v>43297</v>
      </c>
      <c r="B598">
        <v>43890372</v>
      </c>
      <c r="C598">
        <v>842</v>
      </c>
      <c r="D598" t="s">
        <v>26</v>
      </c>
      <c r="E598">
        <v>21</v>
      </c>
      <c r="F598" t="s">
        <v>15</v>
      </c>
      <c r="G598">
        <v>181010</v>
      </c>
      <c r="H598" t="s">
        <v>16</v>
      </c>
      <c r="I598" t="s">
        <v>17</v>
      </c>
      <c r="J598" t="s">
        <v>18</v>
      </c>
      <c r="K598" t="s">
        <v>19</v>
      </c>
      <c r="L598" t="s">
        <v>20</v>
      </c>
      <c r="M598" s="2">
        <v>842776102461</v>
      </c>
      <c r="N598">
        <v>1</v>
      </c>
      <c r="O598">
        <f>COUNTIFS($A$2:$A$1206,"="&amp;A598,$C$2:$C$1206,"="&amp;C598,$M$2:$M$1206,"="&amp;M598)</f>
        <v>80</v>
      </c>
      <c r="P598">
        <f>COUNTIFS($B$2:$B$1206,"="&amp;B598,$M$2:$M$1206,"="&amp;M598)</f>
        <v>1</v>
      </c>
      <c r="Q598">
        <f>SUMIFS($N$2:$N$1206,$B$2:$B$1206,"="&amp;B598,$M$2:$M$1206,"="&amp;M598)</f>
        <v>1</v>
      </c>
      <c r="R598">
        <f>VLOOKUP(A598&amp;C598&amp;M598,販売数計!$A$2:$E$174,5,FALSE)</f>
        <v>76</v>
      </c>
      <c r="S598">
        <f t="shared" si="9"/>
        <v>0</v>
      </c>
    </row>
    <row r="599" spans="1:19" x14ac:dyDescent="0.2">
      <c r="A599" s="1">
        <v>43297</v>
      </c>
      <c r="B599">
        <v>43890424</v>
      </c>
      <c r="C599">
        <v>842</v>
      </c>
      <c r="D599" t="s">
        <v>26</v>
      </c>
      <c r="E599">
        <v>21</v>
      </c>
      <c r="F599" t="s">
        <v>15</v>
      </c>
      <c r="G599">
        <v>181010</v>
      </c>
      <c r="H599" t="s">
        <v>16</v>
      </c>
      <c r="I599" t="s">
        <v>17</v>
      </c>
      <c r="J599" t="s">
        <v>18</v>
      </c>
      <c r="K599" t="s">
        <v>19</v>
      </c>
      <c r="L599" t="s">
        <v>20</v>
      </c>
      <c r="M599" s="2">
        <v>842776102461</v>
      </c>
      <c r="N599">
        <v>1</v>
      </c>
      <c r="O599">
        <f>COUNTIFS($A$2:$A$1206,"="&amp;A599,$C$2:$C$1206,"="&amp;C599,$M$2:$M$1206,"="&amp;M599)</f>
        <v>80</v>
      </c>
      <c r="P599">
        <f>COUNTIFS($B$2:$B$1206,"="&amp;B599,$M$2:$M$1206,"="&amp;M599)</f>
        <v>1</v>
      </c>
      <c r="Q599">
        <f>SUMIFS($N$2:$N$1206,$B$2:$B$1206,"="&amp;B599,$M$2:$M$1206,"="&amp;M599)</f>
        <v>1</v>
      </c>
      <c r="R599">
        <f>VLOOKUP(A599&amp;C599&amp;M599,販売数計!$A$2:$E$174,5,FALSE)</f>
        <v>76</v>
      </c>
      <c r="S599">
        <f t="shared" si="9"/>
        <v>0</v>
      </c>
    </row>
    <row r="600" spans="1:19" x14ac:dyDescent="0.2">
      <c r="A600" s="1">
        <v>43297</v>
      </c>
      <c r="B600">
        <v>43890444</v>
      </c>
      <c r="C600">
        <v>842</v>
      </c>
      <c r="D600" t="s">
        <v>26</v>
      </c>
      <c r="E600">
        <v>21</v>
      </c>
      <c r="F600" t="s">
        <v>15</v>
      </c>
      <c r="G600">
        <v>181010</v>
      </c>
      <c r="H600" t="s">
        <v>16</v>
      </c>
      <c r="I600" t="s">
        <v>17</v>
      </c>
      <c r="J600" t="s">
        <v>18</v>
      </c>
      <c r="K600" t="s">
        <v>19</v>
      </c>
      <c r="L600" t="s">
        <v>20</v>
      </c>
      <c r="M600" s="2">
        <v>842776102461</v>
      </c>
      <c r="N600">
        <v>1</v>
      </c>
      <c r="O600">
        <f>COUNTIFS($A$2:$A$1206,"="&amp;A600,$C$2:$C$1206,"="&amp;C600,$M$2:$M$1206,"="&amp;M600)</f>
        <v>80</v>
      </c>
      <c r="P600">
        <f>COUNTIFS($B$2:$B$1206,"="&amp;B600,$M$2:$M$1206,"="&amp;M600)</f>
        <v>1</v>
      </c>
      <c r="Q600">
        <f>SUMIFS($N$2:$N$1206,$B$2:$B$1206,"="&amp;B600,$M$2:$M$1206,"="&amp;M600)</f>
        <v>1</v>
      </c>
      <c r="R600">
        <f>VLOOKUP(A600&amp;C600&amp;M600,販売数計!$A$2:$E$174,5,FALSE)</f>
        <v>76</v>
      </c>
      <c r="S600">
        <f t="shared" si="9"/>
        <v>0</v>
      </c>
    </row>
    <row r="601" spans="1:19" x14ac:dyDescent="0.2">
      <c r="A601" s="1">
        <v>43297</v>
      </c>
      <c r="B601">
        <v>43890512</v>
      </c>
      <c r="C601">
        <v>842</v>
      </c>
      <c r="D601" t="s">
        <v>26</v>
      </c>
      <c r="E601">
        <v>21</v>
      </c>
      <c r="F601" t="s">
        <v>15</v>
      </c>
      <c r="G601">
        <v>181010</v>
      </c>
      <c r="H601" t="s">
        <v>16</v>
      </c>
      <c r="I601" t="s">
        <v>17</v>
      </c>
      <c r="J601" t="s">
        <v>18</v>
      </c>
      <c r="K601" t="s">
        <v>19</v>
      </c>
      <c r="L601" t="s">
        <v>20</v>
      </c>
      <c r="M601" s="2">
        <v>842776102461</v>
      </c>
      <c r="N601">
        <v>1</v>
      </c>
      <c r="O601">
        <f>COUNTIFS($A$2:$A$1206,"="&amp;A601,$C$2:$C$1206,"="&amp;C601,$M$2:$M$1206,"="&amp;M601)</f>
        <v>80</v>
      </c>
      <c r="P601">
        <f>COUNTIFS($B$2:$B$1206,"="&amp;B601,$M$2:$M$1206,"="&amp;M601)</f>
        <v>1</v>
      </c>
      <c r="Q601">
        <f>SUMIFS($N$2:$N$1206,$B$2:$B$1206,"="&amp;B601,$M$2:$M$1206,"="&amp;M601)</f>
        <v>1</v>
      </c>
      <c r="R601">
        <f>VLOOKUP(A601&amp;C601&amp;M601,販売数計!$A$2:$E$174,5,FALSE)</f>
        <v>76</v>
      </c>
      <c r="S601">
        <f t="shared" si="9"/>
        <v>0</v>
      </c>
    </row>
    <row r="602" spans="1:19" x14ac:dyDescent="0.2">
      <c r="A602" s="1">
        <v>43297</v>
      </c>
      <c r="B602">
        <v>43890588</v>
      </c>
      <c r="C602">
        <v>842</v>
      </c>
      <c r="D602" t="s">
        <v>26</v>
      </c>
      <c r="E602">
        <v>21</v>
      </c>
      <c r="F602" t="s">
        <v>15</v>
      </c>
      <c r="G602">
        <v>181010</v>
      </c>
      <c r="H602" t="s">
        <v>16</v>
      </c>
      <c r="I602" t="s">
        <v>17</v>
      </c>
      <c r="J602" t="s">
        <v>18</v>
      </c>
      <c r="K602" t="s">
        <v>19</v>
      </c>
      <c r="L602" t="s">
        <v>20</v>
      </c>
      <c r="M602" s="2">
        <v>842776102461</v>
      </c>
      <c r="N602">
        <v>1</v>
      </c>
      <c r="O602">
        <f>COUNTIFS($A$2:$A$1206,"="&amp;A602,$C$2:$C$1206,"="&amp;C602,$M$2:$M$1206,"="&amp;M602)</f>
        <v>80</v>
      </c>
      <c r="P602">
        <f>COUNTIFS($B$2:$B$1206,"="&amp;B602,$M$2:$M$1206,"="&amp;M602)</f>
        <v>1</v>
      </c>
      <c r="Q602">
        <f>SUMIFS($N$2:$N$1206,$B$2:$B$1206,"="&amp;B602,$M$2:$M$1206,"="&amp;M602)</f>
        <v>1</v>
      </c>
      <c r="R602">
        <f>VLOOKUP(A602&amp;C602&amp;M602,販売数計!$A$2:$E$174,5,FALSE)</f>
        <v>76</v>
      </c>
      <c r="S602">
        <f t="shared" si="9"/>
        <v>0</v>
      </c>
    </row>
    <row r="603" spans="1:19" x14ac:dyDescent="0.2">
      <c r="A603" s="1">
        <v>43297</v>
      </c>
      <c r="B603">
        <v>43890654</v>
      </c>
      <c r="C603">
        <v>842</v>
      </c>
      <c r="D603" t="s">
        <v>26</v>
      </c>
      <c r="E603">
        <v>21</v>
      </c>
      <c r="F603" t="s">
        <v>15</v>
      </c>
      <c r="G603">
        <v>181010</v>
      </c>
      <c r="H603" t="s">
        <v>16</v>
      </c>
      <c r="I603" t="s">
        <v>17</v>
      </c>
      <c r="J603" t="s">
        <v>18</v>
      </c>
      <c r="K603" t="s">
        <v>19</v>
      </c>
      <c r="L603" t="s">
        <v>20</v>
      </c>
      <c r="M603" s="2">
        <v>842776102461</v>
      </c>
      <c r="N603">
        <v>1</v>
      </c>
      <c r="O603">
        <f>COUNTIFS($A$2:$A$1206,"="&amp;A603,$C$2:$C$1206,"="&amp;C603,$M$2:$M$1206,"="&amp;M603)</f>
        <v>80</v>
      </c>
      <c r="P603">
        <f>COUNTIFS($B$2:$B$1206,"="&amp;B603,$M$2:$M$1206,"="&amp;M603)</f>
        <v>1</v>
      </c>
      <c r="Q603">
        <f>SUMIFS($N$2:$N$1206,$B$2:$B$1206,"="&amp;B603,$M$2:$M$1206,"="&amp;M603)</f>
        <v>1</v>
      </c>
      <c r="R603">
        <f>VLOOKUP(A603&amp;C603&amp;M603,販売数計!$A$2:$E$174,5,FALSE)</f>
        <v>76</v>
      </c>
      <c r="S603">
        <f t="shared" si="9"/>
        <v>0</v>
      </c>
    </row>
    <row r="604" spans="1:19" x14ac:dyDescent="0.2">
      <c r="A604" s="1">
        <v>43297</v>
      </c>
      <c r="B604">
        <v>43890681</v>
      </c>
      <c r="C604">
        <v>842</v>
      </c>
      <c r="D604" t="s">
        <v>26</v>
      </c>
      <c r="E604">
        <v>21</v>
      </c>
      <c r="F604" t="s">
        <v>15</v>
      </c>
      <c r="G604">
        <v>181010</v>
      </c>
      <c r="H604" t="s">
        <v>16</v>
      </c>
      <c r="I604" t="s">
        <v>17</v>
      </c>
      <c r="J604" t="s">
        <v>18</v>
      </c>
      <c r="K604" t="s">
        <v>19</v>
      </c>
      <c r="L604" t="s">
        <v>20</v>
      </c>
      <c r="M604" s="2">
        <v>842776102461</v>
      </c>
      <c r="N604">
        <v>1</v>
      </c>
      <c r="O604">
        <f>COUNTIFS($A$2:$A$1206,"="&amp;A604,$C$2:$C$1206,"="&amp;C604,$M$2:$M$1206,"="&amp;M604)</f>
        <v>80</v>
      </c>
      <c r="P604">
        <f>COUNTIFS($B$2:$B$1206,"="&amp;B604,$M$2:$M$1206,"="&amp;M604)</f>
        <v>1</v>
      </c>
      <c r="Q604">
        <f>SUMIFS($N$2:$N$1206,$B$2:$B$1206,"="&amp;B604,$M$2:$M$1206,"="&amp;M604)</f>
        <v>1</v>
      </c>
      <c r="R604">
        <f>VLOOKUP(A604&amp;C604&amp;M604,販売数計!$A$2:$E$174,5,FALSE)</f>
        <v>76</v>
      </c>
      <c r="S604">
        <f t="shared" si="9"/>
        <v>0</v>
      </c>
    </row>
    <row r="605" spans="1:19" x14ac:dyDescent="0.2">
      <c r="A605" s="1">
        <v>43297</v>
      </c>
      <c r="B605">
        <v>43890691</v>
      </c>
      <c r="C605">
        <v>842</v>
      </c>
      <c r="D605" t="s">
        <v>26</v>
      </c>
      <c r="E605">
        <v>21</v>
      </c>
      <c r="F605" t="s">
        <v>15</v>
      </c>
      <c r="G605">
        <v>181010</v>
      </c>
      <c r="H605" t="s">
        <v>16</v>
      </c>
      <c r="I605" t="s">
        <v>17</v>
      </c>
      <c r="J605" t="s">
        <v>18</v>
      </c>
      <c r="K605" t="s">
        <v>19</v>
      </c>
      <c r="L605" t="s">
        <v>20</v>
      </c>
      <c r="M605" s="2">
        <v>842776102461</v>
      </c>
      <c r="N605">
        <v>1</v>
      </c>
      <c r="O605">
        <f>COUNTIFS($A$2:$A$1206,"="&amp;A605,$C$2:$C$1206,"="&amp;C605,$M$2:$M$1206,"="&amp;M605)</f>
        <v>80</v>
      </c>
      <c r="P605">
        <f>COUNTIFS($B$2:$B$1206,"="&amp;B605,$M$2:$M$1206,"="&amp;M605)</f>
        <v>1</v>
      </c>
      <c r="Q605">
        <f>SUMIFS($N$2:$N$1206,$B$2:$B$1206,"="&amp;B605,$M$2:$M$1206,"="&amp;M605)</f>
        <v>1</v>
      </c>
      <c r="R605">
        <f>VLOOKUP(A605&amp;C605&amp;M605,販売数計!$A$2:$E$174,5,FALSE)</f>
        <v>76</v>
      </c>
      <c r="S605">
        <f t="shared" si="9"/>
        <v>0</v>
      </c>
    </row>
    <row r="606" spans="1:19" x14ac:dyDescent="0.2">
      <c r="A606" s="1">
        <v>43297</v>
      </c>
      <c r="B606">
        <v>43890827</v>
      </c>
      <c r="C606">
        <v>842</v>
      </c>
      <c r="D606" t="s">
        <v>26</v>
      </c>
      <c r="E606">
        <v>21</v>
      </c>
      <c r="F606" t="s">
        <v>15</v>
      </c>
      <c r="G606">
        <v>181010</v>
      </c>
      <c r="H606" t="s">
        <v>16</v>
      </c>
      <c r="I606" t="s">
        <v>17</v>
      </c>
      <c r="J606" t="s">
        <v>18</v>
      </c>
      <c r="K606" t="s">
        <v>19</v>
      </c>
      <c r="L606" t="s">
        <v>20</v>
      </c>
      <c r="M606" s="2">
        <v>842776102461</v>
      </c>
      <c r="N606">
        <v>1</v>
      </c>
      <c r="O606">
        <f>COUNTIFS($A$2:$A$1206,"="&amp;A606,$C$2:$C$1206,"="&amp;C606,$M$2:$M$1206,"="&amp;M606)</f>
        <v>80</v>
      </c>
      <c r="P606">
        <f>COUNTIFS($B$2:$B$1206,"="&amp;B606,$M$2:$M$1206,"="&amp;M606)</f>
        <v>1</v>
      </c>
      <c r="Q606">
        <f>SUMIFS($N$2:$N$1206,$B$2:$B$1206,"="&amp;B606,$M$2:$M$1206,"="&amp;M606)</f>
        <v>1</v>
      </c>
      <c r="R606">
        <f>VLOOKUP(A606&amp;C606&amp;M606,販売数計!$A$2:$E$174,5,FALSE)</f>
        <v>76</v>
      </c>
      <c r="S606">
        <f t="shared" si="9"/>
        <v>0</v>
      </c>
    </row>
    <row r="607" spans="1:19" x14ac:dyDescent="0.2">
      <c r="A607" s="1">
        <v>43297</v>
      </c>
      <c r="B607">
        <v>43890869</v>
      </c>
      <c r="C607">
        <v>842</v>
      </c>
      <c r="D607" t="s">
        <v>26</v>
      </c>
      <c r="E607">
        <v>21</v>
      </c>
      <c r="F607" t="s">
        <v>15</v>
      </c>
      <c r="G607">
        <v>181010</v>
      </c>
      <c r="H607" t="s">
        <v>16</v>
      </c>
      <c r="I607" t="s">
        <v>17</v>
      </c>
      <c r="J607" t="s">
        <v>18</v>
      </c>
      <c r="K607" t="s">
        <v>19</v>
      </c>
      <c r="L607" t="s">
        <v>20</v>
      </c>
      <c r="M607" s="2">
        <v>842776102461</v>
      </c>
      <c r="N607">
        <v>1</v>
      </c>
      <c r="O607">
        <f>COUNTIFS($A$2:$A$1206,"="&amp;A607,$C$2:$C$1206,"="&amp;C607,$M$2:$M$1206,"="&amp;M607)</f>
        <v>80</v>
      </c>
      <c r="P607">
        <f>COUNTIFS($B$2:$B$1206,"="&amp;B607,$M$2:$M$1206,"="&amp;M607)</f>
        <v>1</v>
      </c>
      <c r="Q607">
        <f>SUMIFS($N$2:$N$1206,$B$2:$B$1206,"="&amp;B607,$M$2:$M$1206,"="&amp;M607)</f>
        <v>1</v>
      </c>
      <c r="R607">
        <f>VLOOKUP(A607&amp;C607&amp;M607,販売数計!$A$2:$E$174,5,FALSE)</f>
        <v>76</v>
      </c>
      <c r="S607">
        <f t="shared" si="9"/>
        <v>0</v>
      </c>
    </row>
    <row r="608" spans="1:19" x14ac:dyDescent="0.2">
      <c r="A608" s="1">
        <v>43297</v>
      </c>
      <c r="B608">
        <v>43890929</v>
      </c>
      <c r="C608">
        <v>842</v>
      </c>
      <c r="D608" t="s">
        <v>26</v>
      </c>
      <c r="E608">
        <v>21</v>
      </c>
      <c r="F608" t="s">
        <v>15</v>
      </c>
      <c r="G608">
        <v>181010</v>
      </c>
      <c r="H608" t="s">
        <v>16</v>
      </c>
      <c r="I608" t="s">
        <v>17</v>
      </c>
      <c r="J608" t="s">
        <v>18</v>
      </c>
      <c r="K608" t="s">
        <v>19</v>
      </c>
      <c r="L608" t="s">
        <v>20</v>
      </c>
      <c r="M608" s="2">
        <v>842776102461</v>
      </c>
      <c r="N608">
        <v>1</v>
      </c>
      <c r="O608">
        <f>COUNTIFS($A$2:$A$1206,"="&amp;A608,$C$2:$C$1206,"="&amp;C608,$M$2:$M$1206,"="&amp;M608)</f>
        <v>80</v>
      </c>
      <c r="P608">
        <f>COUNTIFS($B$2:$B$1206,"="&amp;B608,$M$2:$M$1206,"="&amp;M608)</f>
        <v>1</v>
      </c>
      <c r="Q608">
        <f>SUMIFS($N$2:$N$1206,$B$2:$B$1206,"="&amp;B608,$M$2:$M$1206,"="&amp;M608)</f>
        <v>1</v>
      </c>
      <c r="R608">
        <f>VLOOKUP(A608&amp;C608&amp;M608,販売数計!$A$2:$E$174,5,FALSE)</f>
        <v>76</v>
      </c>
      <c r="S608">
        <f t="shared" si="9"/>
        <v>0</v>
      </c>
    </row>
    <row r="609" spans="1:19" x14ac:dyDescent="0.2">
      <c r="A609" s="1">
        <v>43297</v>
      </c>
      <c r="B609">
        <v>43891179</v>
      </c>
      <c r="C609">
        <v>842</v>
      </c>
      <c r="D609" t="s">
        <v>26</v>
      </c>
      <c r="E609">
        <v>21</v>
      </c>
      <c r="F609" t="s">
        <v>15</v>
      </c>
      <c r="G609">
        <v>181010</v>
      </c>
      <c r="H609" t="s">
        <v>16</v>
      </c>
      <c r="I609" t="s">
        <v>17</v>
      </c>
      <c r="J609" t="s">
        <v>18</v>
      </c>
      <c r="K609" t="s">
        <v>19</v>
      </c>
      <c r="L609" t="s">
        <v>20</v>
      </c>
      <c r="M609" s="2">
        <v>842776102461</v>
      </c>
      <c r="N609">
        <v>1</v>
      </c>
      <c r="O609">
        <f>COUNTIFS($A$2:$A$1206,"="&amp;A609,$C$2:$C$1206,"="&amp;C609,$M$2:$M$1206,"="&amp;M609)</f>
        <v>80</v>
      </c>
      <c r="P609">
        <f>COUNTIFS($B$2:$B$1206,"="&amp;B609,$M$2:$M$1206,"="&amp;M609)</f>
        <v>1</v>
      </c>
      <c r="Q609">
        <f>SUMIFS($N$2:$N$1206,$B$2:$B$1206,"="&amp;B609,$M$2:$M$1206,"="&amp;M609)</f>
        <v>1</v>
      </c>
      <c r="R609">
        <f>VLOOKUP(A609&amp;C609&amp;M609,販売数計!$A$2:$E$174,5,FALSE)</f>
        <v>76</v>
      </c>
      <c r="S609">
        <f t="shared" si="9"/>
        <v>0</v>
      </c>
    </row>
    <row r="610" spans="1:19" x14ac:dyDescent="0.2">
      <c r="A610" s="1">
        <v>43297</v>
      </c>
      <c r="B610">
        <v>43891266</v>
      </c>
      <c r="C610">
        <v>842</v>
      </c>
      <c r="D610" t="s">
        <v>26</v>
      </c>
      <c r="E610">
        <v>21</v>
      </c>
      <c r="F610" t="s">
        <v>15</v>
      </c>
      <c r="G610">
        <v>181010</v>
      </c>
      <c r="H610" t="s">
        <v>16</v>
      </c>
      <c r="I610" t="s">
        <v>17</v>
      </c>
      <c r="J610" t="s">
        <v>18</v>
      </c>
      <c r="K610" t="s">
        <v>19</v>
      </c>
      <c r="L610" t="s">
        <v>20</v>
      </c>
      <c r="M610" s="2">
        <v>842776102461</v>
      </c>
      <c r="N610">
        <v>1</v>
      </c>
      <c r="O610">
        <f>COUNTIFS($A$2:$A$1206,"="&amp;A610,$C$2:$C$1206,"="&amp;C610,$M$2:$M$1206,"="&amp;M610)</f>
        <v>80</v>
      </c>
      <c r="P610">
        <f>COUNTIFS($B$2:$B$1206,"="&amp;B610,$M$2:$M$1206,"="&amp;M610)</f>
        <v>1</v>
      </c>
      <c r="Q610">
        <f>SUMIFS($N$2:$N$1206,$B$2:$B$1206,"="&amp;B610,$M$2:$M$1206,"="&amp;M610)</f>
        <v>1</v>
      </c>
      <c r="R610">
        <f>VLOOKUP(A610&amp;C610&amp;M610,販売数計!$A$2:$E$174,5,FALSE)</f>
        <v>76</v>
      </c>
      <c r="S610">
        <f t="shared" si="9"/>
        <v>0</v>
      </c>
    </row>
    <row r="611" spans="1:19" x14ac:dyDescent="0.2">
      <c r="A611" s="1">
        <v>43297</v>
      </c>
      <c r="B611">
        <v>43891599</v>
      </c>
      <c r="C611">
        <v>842</v>
      </c>
      <c r="D611" t="s">
        <v>26</v>
      </c>
      <c r="E611">
        <v>21</v>
      </c>
      <c r="F611" t="s">
        <v>15</v>
      </c>
      <c r="G611">
        <v>181010</v>
      </c>
      <c r="H611" t="s">
        <v>16</v>
      </c>
      <c r="I611" t="s">
        <v>17</v>
      </c>
      <c r="J611" t="s">
        <v>18</v>
      </c>
      <c r="K611" t="s">
        <v>19</v>
      </c>
      <c r="L611" t="s">
        <v>20</v>
      </c>
      <c r="M611" s="2">
        <v>842776102461</v>
      </c>
      <c r="N611">
        <v>1</v>
      </c>
      <c r="O611">
        <f>COUNTIFS($A$2:$A$1206,"="&amp;A611,$C$2:$C$1206,"="&amp;C611,$M$2:$M$1206,"="&amp;M611)</f>
        <v>80</v>
      </c>
      <c r="P611">
        <f>COUNTIFS($B$2:$B$1206,"="&amp;B611,$M$2:$M$1206,"="&amp;M611)</f>
        <v>1</v>
      </c>
      <c r="Q611">
        <f>SUMIFS($N$2:$N$1206,$B$2:$B$1206,"="&amp;B611,$M$2:$M$1206,"="&amp;M611)</f>
        <v>1</v>
      </c>
      <c r="R611">
        <f>VLOOKUP(A611&amp;C611&amp;M611,販売数計!$A$2:$E$174,5,FALSE)</f>
        <v>76</v>
      </c>
      <c r="S611">
        <f t="shared" si="9"/>
        <v>0</v>
      </c>
    </row>
    <row r="612" spans="1:19" x14ac:dyDescent="0.2">
      <c r="A612" s="1">
        <v>43297</v>
      </c>
      <c r="B612">
        <v>43891756</v>
      </c>
      <c r="C612">
        <v>842</v>
      </c>
      <c r="D612" t="s">
        <v>26</v>
      </c>
      <c r="E612">
        <v>21</v>
      </c>
      <c r="F612" t="s">
        <v>15</v>
      </c>
      <c r="G612">
        <v>181010</v>
      </c>
      <c r="H612" t="s">
        <v>16</v>
      </c>
      <c r="I612" t="s">
        <v>17</v>
      </c>
      <c r="J612" t="s">
        <v>18</v>
      </c>
      <c r="K612" t="s">
        <v>19</v>
      </c>
      <c r="L612" t="s">
        <v>20</v>
      </c>
      <c r="M612" s="2">
        <v>842776102461</v>
      </c>
      <c r="N612">
        <v>1</v>
      </c>
      <c r="O612">
        <f>COUNTIFS($A$2:$A$1206,"="&amp;A612,$C$2:$C$1206,"="&amp;C612,$M$2:$M$1206,"="&amp;M612)</f>
        <v>80</v>
      </c>
      <c r="P612">
        <f>COUNTIFS($B$2:$B$1206,"="&amp;B612,$M$2:$M$1206,"="&amp;M612)</f>
        <v>1</v>
      </c>
      <c r="Q612">
        <f>SUMIFS($N$2:$N$1206,$B$2:$B$1206,"="&amp;B612,$M$2:$M$1206,"="&amp;M612)</f>
        <v>1</v>
      </c>
      <c r="R612">
        <f>VLOOKUP(A612&amp;C612&amp;M612,販売数計!$A$2:$E$174,5,FALSE)</f>
        <v>76</v>
      </c>
      <c r="S612">
        <f t="shared" si="9"/>
        <v>0</v>
      </c>
    </row>
    <row r="613" spans="1:19" x14ac:dyDescent="0.2">
      <c r="A613" s="1">
        <v>43297</v>
      </c>
      <c r="B613">
        <v>43891780</v>
      </c>
      <c r="C613">
        <v>842</v>
      </c>
      <c r="D613" t="s">
        <v>26</v>
      </c>
      <c r="E613">
        <v>21</v>
      </c>
      <c r="F613" t="s">
        <v>15</v>
      </c>
      <c r="G613">
        <v>181010</v>
      </c>
      <c r="H613" t="s">
        <v>16</v>
      </c>
      <c r="I613" t="s">
        <v>17</v>
      </c>
      <c r="J613" t="s">
        <v>18</v>
      </c>
      <c r="K613" t="s">
        <v>19</v>
      </c>
      <c r="L613" t="s">
        <v>20</v>
      </c>
      <c r="M613" s="2">
        <v>842776102461</v>
      </c>
      <c r="N613">
        <v>1</v>
      </c>
      <c r="O613">
        <f>COUNTIFS($A$2:$A$1206,"="&amp;A613,$C$2:$C$1206,"="&amp;C613,$M$2:$M$1206,"="&amp;M613)</f>
        <v>80</v>
      </c>
      <c r="P613">
        <f>COUNTIFS($B$2:$B$1206,"="&amp;B613,$M$2:$M$1206,"="&amp;M613)</f>
        <v>1</v>
      </c>
      <c r="Q613">
        <f>SUMIFS($N$2:$N$1206,$B$2:$B$1206,"="&amp;B613,$M$2:$M$1206,"="&amp;M613)</f>
        <v>1</v>
      </c>
      <c r="R613">
        <f>VLOOKUP(A613&amp;C613&amp;M613,販売数計!$A$2:$E$174,5,FALSE)</f>
        <v>76</v>
      </c>
      <c r="S613">
        <f t="shared" si="9"/>
        <v>0</v>
      </c>
    </row>
    <row r="614" spans="1:19" x14ac:dyDescent="0.2">
      <c r="A614" s="1">
        <v>43297</v>
      </c>
      <c r="B614">
        <v>43892184</v>
      </c>
      <c r="C614">
        <v>842</v>
      </c>
      <c r="D614" t="s">
        <v>26</v>
      </c>
      <c r="E614">
        <v>21</v>
      </c>
      <c r="F614" t="s">
        <v>15</v>
      </c>
      <c r="G614">
        <v>181010</v>
      </c>
      <c r="H614" t="s">
        <v>16</v>
      </c>
      <c r="I614" t="s">
        <v>17</v>
      </c>
      <c r="J614" t="s">
        <v>18</v>
      </c>
      <c r="K614" t="s">
        <v>19</v>
      </c>
      <c r="L614" t="s">
        <v>20</v>
      </c>
      <c r="M614" s="2">
        <v>842776102461</v>
      </c>
      <c r="N614">
        <v>1</v>
      </c>
      <c r="O614">
        <f>COUNTIFS($A$2:$A$1206,"="&amp;A614,$C$2:$C$1206,"="&amp;C614,$M$2:$M$1206,"="&amp;M614)</f>
        <v>80</v>
      </c>
      <c r="P614">
        <f>COUNTIFS($B$2:$B$1206,"="&amp;B614,$M$2:$M$1206,"="&amp;M614)</f>
        <v>1</v>
      </c>
      <c r="Q614">
        <f>SUMIFS($N$2:$N$1206,$B$2:$B$1206,"="&amp;B614,$M$2:$M$1206,"="&amp;M614)</f>
        <v>1</v>
      </c>
      <c r="R614">
        <f>VLOOKUP(A614&amp;C614&amp;M614,販売数計!$A$2:$E$174,5,FALSE)</f>
        <v>76</v>
      </c>
      <c r="S614">
        <f t="shared" si="9"/>
        <v>0</v>
      </c>
    </row>
    <row r="615" spans="1:19" x14ac:dyDescent="0.2">
      <c r="A615" s="1">
        <v>43297</v>
      </c>
      <c r="B615">
        <v>43892193</v>
      </c>
      <c r="C615">
        <v>842</v>
      </c>
      <c r="D615" t="s">
        <v>26</v>
      </c>
      <c r="E615">
        <v>21</v>
      </c>
      <c r="F615" t="s">
        <v>15</v>
      </c>
      <c r="G615">
        <v>181010</v>
      </c>
      <c r="H615" t="s">
        <v>16</v>
      </c>
      <c r="I615" t="s">
        <v>17</v>
      </c>
      <c r="J615" t="s">
        <v>18</v>
      </c>
      <c r="K615" t="s">
        <v>19</v>
      </c>
      <c r="L615" t="s">
        <v>20</v>
      </c>
      <c r="M615" s="2">
        <v>842776102461</v>
      </c>
      <c r="N615">
        <v>1</v>
      </c>
      <c r="O615">
        <f>COUNTIFS($A$2:$A$1206,"="&amp;A615,$C$2:$C$1206,"="&amp;C615,$M$2:$M$1206,"="&amp;M615)</f>
        <v>80</v>
      </c>
      <c r="P615">
        <f>COUNTIFS($B$2:$B$1206,"="&amp;B615,$M$2:$M$1206,"="&amp;M615)</f>
        <v>1</v>
      </c>
      <c r="Q615">
        <f>SUMIFS($N$2:$N$1206,$B$2:$B$1206,"="&amp;B615,$M$2:$M$1206,"="&amp;M615)</f>
        <v>1</v>
      </c>
      <c r="R615">
        <f>VLOOKUP(A615&amp;C615&amp;M615,販売数計!$A$2:$E$174,5,FALSE)</f>
        <v>76</v>
      </c>
      <c r="S615">
        <f t="shared" si="9"/>
        <v>0</v>
      </c>
    </row>
    <row r="616" spans="1:19" x14ac:dyDescent="0.2">
      <c r="A616" s="1">
        <v>43297</v>
      </c>
      <c r="B616">
        <v>43892436</v>
      </c>
      <c r="C616">
        <v>842</v>
      </c>
      <c r="D616" t="s">
        <v>26</v>
      </c>
      <c r="E616">
        <v>21</v>
      </c>
      <c r="F616" t="s">
        <v>15</v>
      </c>
      <c r="G616">
        <v>181010</v>
      </c>
      <c r="H616" t="s">
        <v>16</v>
      </c>
      <c r="I616" t="s">
        <v>17</v>
      </c>
      <c r="J616" t="s">
        <v>18</v>
      </c>
      <c r="K616" t="s">
        <v>19</v>
      </c>
      <c r="L616" t="s">
        <v>20</v>
      </c>
      <c r="M616" s="2">
        <v>842776102461</v>
      </c>
      <c r="N616">
        <v>1</v>
      </c>
      <c r="O616">
        <f>COUNTIFS($A$2:$A$1206,"="&amp;A616,$C$2:$C$1206,"="&amp;C616,$M$2:$M$1206,"="&amp;M616)</f>
        <v>80</v>
      </c>
      <c r="P616">
        <f>COUNTIFS($B$2:$B$1206,"="&amp;B616,$M$2:$M$1206,"="&amp;M616)</f>
        <v>1</v>
      </c>
      <c r="Q616">
        <f>SUMIFS($N$2:$N$1206,$B$2:$B$1206,"="&amp;B616,$M$2:$M$1206,"="&amp;M616)</f>
        <v>1</v>
      </c>
      <c r="R616">
        <f>VLOOKUP(A616&amp;C616&amp;M616,販売数計!$A$2:$E$174,5,FALSE)</f>
        <v>76</v>
      </c>
      <c r="S616">
        <f t="shared" si="9"/>
        <v>0</v>
      </c>
    </row>
    <row r="617" spans="1:19" x14ac:dyDescent="0.2">
      <c r="A617" s="1">
        <v>43297</v>
      </c>
      <c r="B617">
        <v>43892683</v>
      </c>
      <c r="C617">
        <v>842</v>
      </c>
      <c r="D617" t="s">
        <v>26</v>
      </c>
      <c r="E617">
        <v>21</v>
      </c>
      <c r="F617" t="s">
        <v>15</v>
      </c>
      <c r="G617">
        <v>181010</v>
      </c>
      <c r="H617" t="s">
        <v>16</v>
      </c>
      <c r="I617" t="s">
        <v>17</v>
      </c>
      <c r="J617" t="s">
        <v>18</v>
      </c>
      <c r="K617" t="s">
        <v>19</v>
      </c>
      <c r="L617" t="s">
        <v>20</v>
      </c>
      <c r="M617" s="2">
        <v>842776102461</v>
      </c>
      <c r="N617">
        <v>1</v>
      </c>
      <c r="O617">
        <f>COUNTIFS($A$2:$A$1206,"="&amp;A617,$C$2:$C$1206,"="&amp;C617,$M$2:$M$1206,"="&amp;M617)</f>
        <v>80</v>
      </c>
      <c r="P617">
        <f>COUNTIFS($B$2:$B$1206,"="&amp;B617,$M$2:$M$1206,"="&amp;M617)</f>
        <v>1</v>
      </c>
      <c r="Q617">
        <f>SUMIFS($N$2:$N$1206,$B$2:$B$1206,"="&amp;B617,$M$2:$M$1206,"="&amp;M617)</f>
        <v>1</v>
      </c>
      <c r="R617">
        <f>VLOOKUP(A617&amp;C617&amp;M617,販売数計!$A$2:$E$174,5,FALSE)</f>
        <v>76</v>
      </c>
      <c r="S617">
        <f t="shared" si="9"/>
        <v>0</v>
      </c>
    </row>
    <row r="618" spans="1:19" x14ac:dyDescent="0.2">
      <c r="A618" s="1">
        <v>43297</v>
      </c>
      <c r="B618">
        <v>43892886</v>
      </c>
      <c r="C618">
        <v>842</v>
      </c>
      <c r="D618" t="s">
        <v>26</v>
      </c>
      <c r="E618">
        <v>21</v>
      </c>
      <c r="F618" t="s">
        <v>15</v>
      </c>
      <c r="G618">
        <v>181010</v>
      </c>
      <c r="H618" t="s">
        <v>16</v>
      </c>
      <c r="I618" t="s">
        <v>17</v>
      </c>
      <c r="J618" t="s">
        <v>18</v>
      </c>
      <c r="K618" t="s">
        <v>19</v>
      </c>
      <c r="L618" t="s">
        <v>20</v>
      </c>
      <c r="M618" s="2">
        <v>842776102461</v>
      </c>
      <c r="N618">
        <v>1</v>
      </c>
      <c r="O618">
        <f>COUNTIFS($A$2:$A$1206,"="&amp;A618,$C$2:$C$1206,"="&amp;C618,$M$2:$M$1206,"="&amp;M618)</f>
        <v>80</v>
      </c>
      <c r="P618">
        <f>COUNTIFS($B$2:$B$1206,"="&amp;B618,$M$2:$M$1206,"="&amp;M618)</f>
        <v>1</v>
      </c>
      <c r="Q618">
        <f>SUMIFS($N$2:$N$1206,$B$2:$B$1206,"="&amp;B618,$M$2:$M$1206,"="&amp;M618)</f>
        <v>1</v>
      </c>
      <c r="R618">
        <f>VLOOKUP(A618&amp;C618&amp;M618,販売数計!$A$2:$E$174,5,FALSE)</f>
        <v>76</v>
      </c>
      <c r="S618">
        <f t="shared" si="9"/>
        <v>0</v>
      </c>
    </row>
    <row r="619" spans="1:19" x14ac:dyDescent="0.2">
      <c r="A619" s="1">
        <v>43297</v>
      </c>
      <c r="B619">
        <v>43893250</v>
      </c>
      <c r="C619">
        <v>842</v>
      </c>
      <c r="D619" t="s">
        <v>26</v>
      </c>
      <c r="E619">
        <v>21</v>
      </c>
      <c r="F619" t="s">
        <v>15</v>
      </c>
      <c r="G619">
        <v>181010</v>
      </c>
      <c r="H619" t="s">
        <v>16</v>
      </c>
      <c r="I619" t="s">
        <v>17</v>
      </c>
      <c r="J619" t="s">
        <v>18</v>
      </c>
      <c r="K619" t="s">
        <v>19</v>
      </c>
      <c r="L619" t="s">
        <v>20</v>
      </c>
      <c r="M619" s="2">
        <v>842776102461</v>
      </c>
      <c r="N619">
        <v>1</v>
      </c>
      <c r="O619">
        <f>COUNTIFS($A$2:$A$1206,"="&amp;A619,$C$2:$C$1206,"="&amp;C619,$M$2:$M$1206,"="&amp;M619)</f>
        <v>80</v>
      </c>
      <c r="P619">
        <f>COUNTIFS($B$2:$B$1206,"="&amp;B619,$M$2:$M$1206,"="&amp;M619)</f>
        <v>1</v>
      </c>
      <c r="Q619">
        <f>SUMIFS($N$2:$N$1206,$B$2:$B$1206,"="&amp;B619,$M$2:$M$1206,"="&amp;M619)</f>
        <v>1</v>
      </c>
      <c r="R619">
        <f>VLOOKUP(A619&amp;C619&amp;M619,販売数計!$A$2:$E$174,5,FALSE)</f>
        <v>76</v>
      </c>
      <c r="S619">
        <f t="shared" si="9"/>
        <v>0</v>
      </c>
    </row>
    <row r="620" spans="1:19" x14ac:dyDescent="0.2">
      <c r="A620" s="1">
        <v>43297</v>
      </c>
      <c r="B620">
        <v>43893550</v>
      </c>
      <c r="C620">
        <v>842</v>
      </c>
      <c r="D620" t="s">
        <v>26</v>
      </c>
      <c r="E620">
        <v>21</v>
      </c>
      <c r="F620" t="s">
        <v>15</v>
      </c>
      <c r="G620">
        <v>181010</v>
      </c>
      <c r="H620" t="s">
        <v>16</v>
      </c>
      <c r="I620" t="s">
        <v>17</v>
      </c>
      <c r="J620" t="s">
        <v>18</v>
      </c>
      <c r="K620" t="s">
        <v>19</v>
      </c>
      <c r="L620" t="s">
        <v>20</v>
      </c>
      <c r="M620" s="2">
        <v>842776102461</v>
      </c>
      <c r="N620">
        <v>1</v>
      </c>
      <c r="O620">
        <f>COUNTIFS($A$2:$A$1206,"="&amp;A620,$C$2:$C$1206,"="&amp;C620,$M$2:$M$1206,"="&amp;M620)</f>
        <v>80</v>
      </c>
      <c r="P620">
        <f>COUNTIFS($B$2:$B$1206,"="&amp;B620,$M$2:$M$1206,"="&amp;M620)</f>
        <v>1</v>
      </c>
      <c r="Q620">
        <f>SUMIFS($N$2:$N$1206,$B$2:$B$1206,"="&amp;B620,$M$2:$M$1206,"="&amp;M620)</f>
        <v>1</v>
      </c>
      <c r="R620">
        <f>VLOOKUP(A620&amp;C620&amp;M620,販売数計!$A$2:$E$174,5,FALSE)</f>
        <v>76</v>
      </c>
      <c r="S620">
        <f t="shared" si="9"/>
        <v>0</v>
      </c>
    </row>
    <row r="621" spans="1:19" x14ac:dyDescent="0.2">
      <c r="A621" s="1">
        <v>43297</v>
      </c>
      <c r="B621">
        <v>65665981</v>
      </c>
      <c r="C621">
        <v>842</v>
      </c>
      <c r="D621" t="s">
        <v>26</v>
      </c>
      <c r="E621">
        <v>21</v>
      </c>
      <c r="F621" t="s">
        <v>15</v>
      </c>
      <c r="G621">
        <v>181010</v>
      </c>
      <c r="H621" t="s">
        <v>16</v>
      </c>
      <c r="I621" t="s">
        <v>17</v>
      </c>
      <c r="J621" t="s">
        <v>18</v>
      </c>
      <c r="K621" t="s">
        <v>19</v>
      </c>
      <c r="L621" t="s">
        <v>20</v>
      </c>
      <c r="M621" s="2">
        <v>842776102461</v>
      </c>
      <c r="N621">
        <v>1</v>
      </c>
      <c r="O621">
        <f>COUNTIFS($A$2:$A$1206,"="&amp;A621,$C$2:$C$1206,"="&amp;C621,$M$2:$M$1206,"="&amp;M621)</f>
        <v>80</v>
      </c>
      <c r="P621">
        <f>COUNTIFS($B$2:$B$1206,"="&amp;B621,$M$2:$M$1206,"="&amp;M621)</f>
        <v>1</v>
      </c>
      <c r="Q621">
        <f>SUMIFS($N$2:$N$1206,$B$2:$B$1206,"="&amp;B621,$M$2:$M$1206,"="&amp;M621)</f>
        <v>1</v>
      </c>
      <c r="R621">
        <f>VLOOKUP(A621&amp;C621&amp;M621,販売数計!$A$2:$E$174,5,FALSE)</f>
        <v>76</v>
      </c>
      <c r="S621">
        <f t="shared" si="9"/>
        <v>0</v>
      </c>
    </row>
    <row r="622" spans="1:19" x14ac:dyDescent="0.2">
      <c r="A622" s="1">
        <v>43298</v>
      </c>
      <c r="B622">
        <v>43842165</v>
      </c>
      <c r="C622">
        <v>94</v>
      </c>
      <c r="D622" t="s">
        <v>14</v>
      </c>
      <c r="E622">
        <v>21</v>
      </c>
      <c r="F622" t="s">
        <v>15</v>
      </c>
      <c r="G622">
        <v>181010</v>
      </c>
      <c r="H622" t="s">
        <v>16</v>
      </c>
      <c r="I622" t="s">
        <v>17</v>
      </c>
      <c r="J622" t="s">
        <v>18</v>
      </c>
      <c r="K622" t="s">
        <v>19</v>
      </c>
      <c r="L622" t="s">
        <v>20</v>
      </c>
      <c r="M622" s="2">
        <v>842776102461</v>
      </c>
      <c r="N622">
        <v>1</v>
      </c>
      <c r="O622">
        <f>COUNTIFS($A$2:$A$1206,"="&amp;A622,$C$2:$C$1206,"="&amp;C622,$M$2:$M$1206,"="&amp;M622)</f>
        <v>97</v>
      </c>
      <c r="P622">
        <f>COUNTIFS($B$2:$B$1206,"="&amp;B622,$M$2:$M$1206,"="&amp;M622)</f>
        <v>1</v>
      </c>
      <c r="Q622">
        <f>SUMIFS($N$2:$N$1206,$B$2:$B$1206,"="&amp;B622,$M$2:$M$1206,"="&amp;M622)</f>
        <v>1</v>
      </c>
      <c r="R622">
        <f>VLOOKUP(A622&amp;C622&amp;M622,販売数計!$A$2:$E$174,5,FALSE)</f>
        <v>89</v>
      </c>
      <c r="S622">
        <f t="shared" si="9"/>
        <v>0</v>
      </c>
    </row>
    <row r="623" spans="1:19" x14ac:dyDescent="0.2">
      <c r="A623" s="1">
        <v>43298</v>
      </c>
      <c r="B623">
        <v>43870833</v>
      </c>
      <c r="C623">
        <v>94</v>
      </c>
      <c r="D623" t="s">
        <v>14</v>
      </c>
      <c r="E623">
        <v>21</v>
      </c>
      <c r="F623" t="s">
        <v>15</v>
      </c>
      <c r="G623">
        <v>181010</v>
      </c>
      <c r="H623" t="s">
        <v>16</v>
      </c>
      <c r="I623" t="s">
        <v>17</v>
      </c>
      <c r="J623" t="s">
        <v>18</v>
      </c>
      <c r="K623" t="s">
        <v>19</v>
      </c>
      <c r="L623" t="s">
        <v>20</v>
      </c>
      <c r="M623" s="2">
        <v>842776102461</v>
      </c>
      <c r="N623">
        <v>1</v>
      </c>
      <c r="O623">
        <f>COUNTIFS($A$2:$A$1206,"="&amp;A623,$C$2:$C$1206,"="&amp;C623,$M$2:$M$1206,"="&amp;M623)</f>
        <v>97</v>
      </c>
      <c r="P623">
        <f>COUNTIFS($B$2:$B$1206,"="&amp;B623,$M$2:$M$1206,"="&amp;M623)</f>
        <v>1</v>
      </c>
      <c r="Q623">
        <f>SUMIFS($N$2:$N$1206,$B$2:$B$1206,"="&amp;B623,$M$2:$M$1206,"="&amp;M623)</f>
        <v>1</v>
      </c>
      <c r="R623">
        <f>VLOOKUP(A623&amp;C623&amp;M623,販売数計!$A$2:$E$174,5,FALSE)</f>
        <v>89</v>
      </c>
      <c r="S623">
        <f t="shared" si="9"/>
        <v>0</v>
      </c>
    </row>
    <row r="624" spans="1:19" x14ac:dyDescent="0.2">
      <c r="A624" s="1">
        <v>43298</v>
      </c>
      <c r="B624">
        <v>43871039</v>
      </c>
      <c r="C624">
        <v>94</v>
      </c>
      <c r="D624" t="s">
        <v>14</v>
      </c>
      <c r="E624">
        <v>21</v>
      </c>
      <c r="F624" t="s">
        <v>15</v>
      </c>
      <c r="G624">
        <v>181010</v>
      </c>
      <c r="H624" t="s">
        <v>16</v>
      </c>
      <c r="I624" t="s">
        <v>17</v>
      </c>
      <c r="J624" t="s">
        <v>18</v>
      </c>
      <c r="K624" t="s">
        <v>19</v>
      </c>
      <c r="L624" t="s">
        <v>20</v>
      </c>
      <c r="M624" s="2">
        <v>842776102461</v>
      </c>
      <c r="N624">
        <v>1</v>
      </c>
      <c r="O624">
        <f>COUNTIFS($A$2:$A$1206,"="&amp;A624,$C$2:$C$1206,"="&amp;C624,$M$2:$M$1206,"="&amp;M624)</f>
        <v>97</v>
      </c>
      <c r="P624">
        <f>COUNTIFS($B$2:$B$1206,"="&amp;B624,$M$2:$M$1206,"="&amp;M624)</f>
        <v>1</v>
      </c>
      <c r="Q624">
        <f>SUMIFS($N$2:$N$1206,$B$2:$B$1206,"="&amp;B624,$M$2:$M$1206,"="&amp;M624)</f>
        <v>1</v>
      </c>
      <c r="R624">
        <f>VLOOKUP(A624&amp;C624&amp;M624,販売数計!$A$2:$E$174,5,FALSE)</f>
        <v>89</v>
      </c>
      <c r="S624">
        <f t="shared" si="9"/>
        <v>0</v>
      </c>
    </row>
    <row r="625" spans="1:19" x14ac:dyDescent="0.2">
      <c r="A625" s="1">
        <v>43298</v>
      </c>
      <c r="B625">
        <v>43879029</v>
      </c>
      <c r="C625">
        <v>94</v>
      </c>
      <c r="D625" t="s">
        <v>14</v>
      </c>
      <c r="E625">
        <v>21</v>
      </c>
      <c r="F625" t="s">
        <v>15</v>
      </c>
      <c r="G625">
        <v>181010</v>
      </c>
      <c r="H625" t="s">
        <v>16</v>
      </c>
      <c r="I625" t="s">
        <v>17</v>
      </c>
      <c r="J625" t="s">
        <v>18</v>
      </c>
      <c r="K625" t="s">
        <v>19</v>
      </c>
      <c r="L625" t="s">
        <v>20</v>
      </c>
      <c r="M625" s="2">
        <v>842776102461</v>
      </c>
      <c r="N625">
        <v>-1</v>
      </c>
      <c r="O625">
        <f>COUNTIFS($A$2:$A$1206,"="&amp;A625,$C$2:$C$1206,"="&amp;C625,$M$2:$M$1206,"="&amp;M625)</f>
        <v>97</v>
      </c>
      <c r="P625">
        <f>COUNTIFS($B$2:$B$1206,"="&amp;B625,$M$2:$M$1206,"="&amp;M625)</f>
        <v>2</v>
      </c>
      <c r="Q625">
        <f>SUMIFS($N$2:$N$1206,$B$2:$B$1206,"="&amp;B625,$M$2:$M$1206,"="&amp;M625)</f>
        <v>0</v>
      </c>
      <c r="R625">
        <f>VLOOKUP(A625&amp;C625&amp;M625,販売数計!$A$2:$E$174,5,FALSE)</f>
        <v>89</v>
      </c>
      <c r="S625">
        <f t="shared" si="9"/>
        <v>1</v>
      </c>
    </row>
    <row r="626" spans="1:19" x14ac:dyDescent="0.2">
      <c r="A626" s="1">
        <v>43298</v>
      </c>
      <c r="B626">
        <v>43879047</v>
      </c>
      <c r="C626">
        <v>94</v>
      </c>
      <c r="D626" t="s">
        <v>14</v>
      </c>
      <c r="E626">
        <v>21</v>
      </c>
      <c r="F626" t="s">
        <v>15</v>
      </c>
      <c r="G626">
        <v>181010</v>
      </c>
      <c r="H626" t="s">
        <v>16</v>
      </c>
      <c r="I626" t="s">
        <v>17</v>
      </c>
      <c r="J626" t="s">
        <v>18</v>
      </c>
      <c r="K626" t="s">
        <v>19</v>
      </c>
      <c r="L626" t="s">
        <v>20</v>
      </c>
      <c r="M626" s="2">
        <v>842776102461</v>
      </c>
      <c r="N626">
        <v>-1</v>
      </c>
      <c r="O626">
        <f>COUNTIFS($A$2:$A$1206,"="&amp;A626,$C$2:$C$1206,"="&amp;C626,$M$2:$M$1206,"="&amp;M626)</f>
        <v>97</v>
      </c>
      <c r="P626">
        <f>COUNTIFS($B$2:$B$1206,"="&amp;B626,$M$2:$M$1206,"="&amp;M626)</f>
        <v>2</v>
      </c>
      <c r="Q626">
        <f>SUMIFS($N$2:$N$1206,$B$2:$B$1206,"="&amp;B626,$M$2:$M$1206,"="&amp;M626)</f>
        <v>0</v>
      </c>
      <c r="R626">
        <f>VLOOKUP(A626&amp;C626&amp;M626,販売数計!$A$2:$E$174,5,FALSE)</f>
        <v>89</v>
      </c>
      <c r="S626">
        <f t="shared" si="9"/>
        <v>1</v>
      </c>
    </row>
    <row r="627" spans="1:19" x14ac:dyDescent="0.2">
      <c r="A627" s="1">
        <v>43298</v>
      </c>
      <c r="B627">
        <v>43882514</v>
      </c>
      <c r="C627">
        <v>94</v>
      </c>
      <c r="D627" t="s">
        <v>14</v>
      </c>
      <c r="E627">
        <v>21</v>
      </c>
      <c r="F627" t="s">
        <v>15</v>
      </c>
      <c r="G627">
        <v>181010</v>
      </c>
      <c r="H627" t="s">
        <v>16</v>
      </c>
      <c r="I627" t="s">
        <v>17</v>
      </c>
      <c r="J627" t="s">
        <v>18</v>
      </c>
      <c r="K627" t="s">
        <v>19</v>
      </c>
      <c r="L627" t="s">
        <v>20</v>
      </c>
      <c r="M627" s="2">
        <v>842776102461</v>
      </c>
      <c r="N627">
        <v>1</v>
      </c>
      <c r="O627">
        <f>COUNTIFS($A$2:$A$1206,"="&amp;A627,$C$2:$C$1206,"="&amp;C627,$M$2:$M$1206,"="&amp;M627)</f>
        <v>97</v>
      </c>
      <c r="P627">
        <f>COUNTIFS($B$2:$B$1206,"="&amp;B627,$M$2:$M$1206,"="&amp;M627)</f>
        <v>1</v>
      </c>
      <c r="Q627">
        <f>SUMIFS($N$2:$N$1206,$B$2:$B$1206,"="&amp;B627,$M$2:$M$1206,"="&amp;M627)</f>
        <v>1</v>
      </c>
      <c r="R627">
        <f>VLOOKUP(A627&amp;C627&amp;M627,販売数計!$A$2:$E$174,5,FALSE)</f>
        <v>89</v>
      </c>
      <c r="S627">
        <f t="shared" si="9"/>
        <v>0</v>
      </c>
    </row>
    <row r="628" spans="1:19" x14ac:dyDescent="0.2">
      <c r="A628" s="1">
        <v>43298</v>
      </c>
      <c r="B628">
        <v>43890312</v>
      </c>
      <c r="C628">
        <v>94</v>
      </c>
      <c r="D628" t="s">
        <v>14</v>
      </c>
      <c r="E628">
        <v>21</v>
      </c>
      <c r="F628" t="s">
        <v>15</v>
      </c>
      <c r="G628">
        <v>181010</v>
      </c>
      <c r="H628" t="s">
        <v>16</v>
      </c>
      <c r="I628" t="s">
        <v>17</v>
      </c>
      <c r="J628" t="s">
        <v>18</v>
      </c>
      <c r="K628" t="s">
        <v>19</v>
      </c>
      <c r="L628" t="s">
        <v>20</v>
      </c>
      <c r="M628" s="2">
        <v>842776102461</v>
      </c>
      <c r="N628">
        <v>1</v>
      </c>
      <c r="O628">
        <f>COUNTIFS($A$2:$A$1206,"="&amp;A628,$C$2:$C$1206,"="&amp;C628,$M$2:$M$1206,"="&amp;M628)</f>
        <v>97</v>
      </c>
      <c r="P628">
        <f>COUNTIFS($B$2:$B$1206,"="&amp;B628,$M$2:$M$1206,"="&amp;M628)</f>
        <v>1</v>
      </c>
      <c r="Q628">
        <f>SUMIFS($N$2:$N$1206,$B$2:$B$1206,"="&amp;B628,$M$2:$M$1206,"="&amp;M628)</f>
        <v>1</v>
      </c>
      <c r="R628">
        <f>VLOOKUP(A628&amp;C628&amp;M628,販売数計!$A$2:$E$174,5,FALSE)</f>
        <v>89</v>
      </c>
      <c r="S628">
        <f t="shared" si="9"/>
        <v>0</v>
      </c>
    </row>
    <row r="629" spans="1:19" x14ac:dyDescent="0.2">
      <c r="A629" s="1">
        <v>43298</v>
      </c>
      <c r="B629">
        <v>43894124</v>
      </c>
      <c r="C629">
        <v>94</v>
      </c>
      <c r="D629" t="s">
        <v>14</v>
      </c>
      <c r="E629">
        <v>21</v>
      </c>
      <c r="F629" t="s">
        <v>15</v>
      </c>
      <c r="G629">
        <v>181010</v>
      </c>
      <c r="H629" t="s">
        <v>16</v>
      </c>
      <c r="I629" t="s">
        <v>17</v>
      </c>
      <c r="J629" t="s">
        <v>18</v>
      </c>
      <c r="K629" t="s">
        <v>19</v>
      </c>
      <c r="L629" t="s">
        <v>20</v>
      </c>
      <c r="M629" s="2">
        <v>842776102461</v>
      </c>
      <c r="N629">
        <v>1</v>
      </c>
      <c r="O629">
        <f>COUNTIFS($A$2:$A$1206,"="&amp;A629,$C$2:$C$1206,"="&amp;C629,$M$2:$M$1206,"="&amp;M629)</f>
        <v>97</v>
      </c>
      <c r="P629">
        <f>COUNTIFS($B$2:$B$1206,"="&amp;B629,$M$2:$M$1206,"="&amp;M629)</f>
        <v>1</v>
      </c>
      <c r="Q629">
        <f>SUMIFS($N$2:$N$1206,$B$2:$B$1206,"="&amp;B629,$M$2:$M$1206,"="&amp;M629)</f>
        <v>1</v>
      </c>
      <c r="R629">
        <f>VLOOKUP(A629&amp;C629&amp;M629,販売数計!$A$2:$E$174,5,FALSE)</f>
        <v>89</v>
      </c>
      <c r="S629">
        <f t="shared" si="9"/>
        <v>0</v>
      </c>
    </row>
    <row r="630" spans="1:19" x14ac:dyDescent="0.2">
      <c r="A630" s="1">
        <v>43298</v>
      </c>
      <c r="B630">
        <v>43894199</v>
      </c>
      <c r="C630">
        <v>94</v>
      </c>
      <c r="D630" t="s">
        <v>14</v>
      </c>
      <c r="E630">
        <v>21</v>
      </c>
      <c r="F630" t="s">
        <v>15</v>
      </c>
      <c r="G630">
        <v>181010</v>
      </c>
      <c r="H630" t="s">
        <v>16</v>
      </c>
      <c r="I630" t="s">
        <v>17</v>
      </c>
      <c r="J630" t="s">
        <v>18</v>
      </c>
      <c r="K630" t="s">
        <v>19</v>
      </c>
      <c r="L630" t="s">
        <v>20</v>
      </c>
      <c r="M630" s="2">
        <v>842776102461</v>
      </c>
      <c r="N630">
        <v>1</v>
      </c>
      <c r="O630">
        <f>COUNTIFS($A$2:$A$1206,"="&amp;A630,$C$2:$C$1206,"="&amp;C630,$M$2:$M$1206,"="&amp;M630)</f>
        <v>97</v>
      </c>
      <c r="P630">
        <f>COUNTIFS($B$2:$B$1206,"="&amp;B630,$M$2:$M$1206,"="&amp;M630)</f>
        <v>1</v>
      </c>
      <c r="Q630">
        <f>SUMIFS($N$2:$N$1206,$B$2:$B$1206,"="&amp;B630,$M$2:$M$1206,"="&amp;M630)</f>
        <v>1</v>
      </c>
      <c r="R630">
        <f>VLOOKUP(A630&amp;C630&amp;M630,販売数計!$A$2:$E$174,5,FALSE)</f>
        <v>89</v>
      </c>
      <c r="S630">
        <f t="shared" si="9"/>
        <v>0</v>
      </c>
    </row>
    <row r="631" spans="1:19" x14ac:dyDescent="0.2">
      <c r="A631" s="1">
        <v>43298</v>
      </c>
      <c r="B631">
        <v>43894335</v>
      </c>
      <c r="C631">
        <v>94</v>
      </c>
      <c r="D631" t="s">
        <v>14</v>
      </c>
      <c r="E631">
        <v>21</v>
      </c>
      <c r="F631" t="s">
        <v>15</v>
      </c>
      <c r="G631">
        <v>181010</v>
      </c>
      <c r="H631" t="s">
        <v>16</v>
      </c>
      <c r="I631" t="s">
        <v>17</v>
      </c>
      <c r="J631" t="s">
        <v>18</v>
      </c>
      <c r="K631" t="s">
        <v>19</v>
      </c>
      <c r="L631" t="s">
        <v>20</v>
      </c>
      <c r="M631" s="2">
        <v>842776102461</v>
      </c>
      <c r="N631">
        <v>1</v>
      </c>
      <c r="O631">
        <f>COUNTIFS($A$2:$A$1206,"="&amp;A631,$C$2:$C$1206,"="&amp;C631,$M$2:$M$1206,"="&amp;M631)</f>
        <v>97</v>
      </c>
      <c r="P631">
        <f>COUNTIFS($B$2:$B$1206,"="&amp;B631,$M$2:$M$1206,"="&amp;M631)</f>
        <v>1</v>
      </c>
      <c r="Q631">
        <f>SUMIFS($N$2:$N$1206,$B$2:$B$1206,"="&amp;B631,$M$2:$M$1206,"="&amp;M631)</f>
        <v>1</v>
      </c>
      <c r="R631">
        <f>VLOOKUP(A631&amp;C631&amp;M631,販売数計!$A$2:$E$174,5,FALSE)</f>
        <v>89</v>
      </c>
      <c r="S631">
        <f t="shared" si="9"/>
        <v>0</v>
      </c>
    </row>
    <row r="632" spans="1:19" x14ac:dyDescent="0.2">
      <c r="A632" s="1">
        <v>43298</v>
      </c>
      <c r="B632">
        <v>43894580</v>
      </c>
      <c r="C632">
        <v>94</v>
      </c>
      <c r="D632" t="s">
        <v>14</v>
      </c>
      <c r="E632">
        <v>21</v>
      </c>
      <c r="F632" t="s">
        <v>15</v>
      </c>
      <c r="G632">
        <v>181010</v>
      </c>
      <c r="H632" t="s">
        <v>16</v>
      </c>
      <c r="I632" t="s">
        <v>17</v>
      </c>
      <c r="J632" t="s">
        <v>18</v>
      </c>
      <c r="K632" t="s">
        <v>19</v>
      </c>
      <c r="L632" t="s">
        <v>20</v>
      </c>
      <c r="M632" s="2">
        <v>842776102461</v>
      </c>
      <c r="N632">
        <v>1</v>
      </c>
      <c r="O632">
        <f>COUNTIFS($A$2:$A$1206,"="&amp;A632,$C$2:$C$1206,"="&amp;C632,$M$2:$M$1206,"="&amp;M632)</f>
        <v>97</v>
      </c>
      <c r="P632">
        <f>COUNTIFS($B$2:$B$1206,"="&amp;B632,$M$2:$M$1206,"="&amp;M632)</f>
        <v>1</v>
      </c>
      <c r="Q632">
        <f>SUMIFS($N$2:$N$1206,$B$2:$B$1206,"="&amp;B632,$M$2:$M$1206,"="&amp;M632)</f>
        <v>1</v>
      </c>
      <c r="R632">
        <f>VLOOKUP(A632&amp;C632&amp;M632,販売数計!$A$2:$E$174,5,FALSE)</f>
        <v>89</v>
      </c>
      <c r="S632">
        <f t="shared" si="9"/>
        <v>0</v>
      </c>
    </row>
    <row r="633" spans="1:19" x14ac:dyDescent="0.2">
      <c r="A633" s="1">
        <v>43298</v>
      </c>
      <c r="B633">
        <v>43894768</v>
      </c>
      <c r="C633">
        <v>94</v>
      </c>
      <c r="D633" t="s">
        <v>14</v>
      </c>
      <c r="E633">
        <v>21</v>
      </c>
      <c r="F633" t="s">
        <v>15</v>
      </c>
      <c r="G633">
        <v>181010</v>
      </c>
      <c r="H633" t="s">
        <v>16</v>
      </c>
      <c r="I633" t="s">
        <v>17</v>
      </c>
      <c r="J633" t="s">
        <v>18</v>
      </c>
      <c r="K633" t="s">
        <v>19</v>
      </c>
      <c r="L633" t="s">
        <v>20</v>
      </c>
      <c r="M633" s="2">
        <v>842776102461</v>
      </c>
      <c r="N633">
        <v>1</v>
      </c>
      <c r="O633">
        <f>COUNTIFS($A$2:$A$1206,"="&amp;A633,$C$2:$C$1206,"="&amp;C633,$M$2:$M$1206,"="&amp;M633)</f>
        <v>97</v>
      </c>
      <c r="P633">
        <f>COUNTIFS($B$2:$B$1206,"="&amp;B633,$M$2:$M$1206,"="&amp;M633)</f>
        <v>1</v>
      </c>
      <c r="Q633">
        <f>SUMIFS($N$2:$N$1206,$B$2:$B$1206,"="&amp;B633,$M$2:$M$1206,"="&amp;M633)</f>
        <v>1</v>
      </c>
      <c r="R633">
        <f>VLOOKUP(A633&amp;C633&amp;M633,販売数計!$A$2:$E$174,5,FALSE)</f>
        <v>89</v>
      </c>
      <c r="S633">
        <f t="shared" si="9"/>
        <v>0</v>
      </c>
    </row>
    <row r="634" spans="1:19" x14ac:dyDescent="0.2">
      <c r="A634" s="1">
        <v>43298</v>
      </c>
      <c r="B634">
        <v>43894805</v>
      </c>
      <c r="C634">
        <v>94</v>
      </c>
      <c r="D634" t="s">
        <v>14</v>
      </c>
      <c r="E634">
        <v>21</v>
      </c>
      <c r="F634" t="s">
        <v>15</v>
      </c>
      <c r="G634">
        <v>181010</v>
      </c>
      <c r="H634" t="s">
        <v>16</v>
      </c>
      <c r="I634" t="s">
        <v>17</v>
      </c>
      <c r="J634" t="s">
        <v>18</v>
      </c>
      <c r="K634" t="s">
        <v>19</v>
      </c>
      <c r="L634" t="s">
        <v>20</v>
      </c>
      <c r="M634" s="2">
        <v>842776102461</v>
      </c>
      <c r="N634">
        <v>1</v>
      </c>
      <c r="O634">
        <f>COUNTIFS($A$2:$A$1206,"="&amp;A634,$C$2:$C$1206,"="&amp;C634,$M$2:$M$1206,"="&amp;M634)</f>
        <v>97</v>
      </c>
      <c r="P634">
        <f>COUNTIFS($B$2:$B$1206,"="&amp;B634,$M$2:$M$1206,"="&amp;M634)</f>
        <v>1</v>
      </c>
      <c r="Q634">
        <f>SUMIFS($N$2:$N$1206,$B$2:$B$1206,"="&amp;B634,$M$2:$M$1206,"="&amp;M634)</f>
        <v>1</v>
      </c>
      <c r="R634">
        <f>VLOOKUP(A634&amp;C634&amp;M634,販売数計!$A$2:$E$174,5,FALSE)</f>
        <v>89</v>
      </c>
      <c r="S634">
        <f t="shared" si="9"/>
        <v>0</v>
      </c>
    </row>
    <row r="635" spans="1:19" x14ac:dyDescent="0.2">
      <c r="A635" s="1">
        <v>43298</v>
      </c>
      <c r="B635">
        <v>43895078</v>
      </c>
      <c r="C635">
        <v>94</v>
      </c>
      <c r="D635" t="s">
        <v>14</v>
      </c>
      <c r="E635">
        <v>21</v>
      </c>
      <c r="F635" t="s">
        <v>15</v>
      </c>
      <c r="G635">
        <v>181010</v>
      </c>
      <c r="H635" t="s">
        <v>16</v>
      </c>
      <c r="I635" t="s">
        <v>17</v>
      </c>
      <c r="J635" t="s">
        <v>18</v>
      </c>
      <c r="K635" t="s">
        <v>19</v>
      </c>
      <c r="L635" t="s">
        <v>20</v>
      </c>
      <c r="M635" s="2">
        <v>842776102461</v>
      </c>
      <c r="N635">
        <v>1</v>
      </c>
      <c r="O635">
        <f>COUNTIFS($A$2:$A$1206,"="&amp;A635,$C$2:$C$1206,"="&amp;C635,$M$2:$M$1206,"="&amp;M635)</f>
        <v>97</v>
      </c>
      <c r="P635">
        <f>COUNTIFS($B$2:$B$1206,"="&amp;B635,$M$2:$M$1206,"="&amp;M635)</f>
        <v>1</v>
      </c>
      <c r="Q635">
        <f>SUMIFS($N$2:$N$1206,$B$2:$B$1206,"="&amp;B635,$M$2:$M$1206,"="&amp;M635)</f>
        <v>1</v>
      </c>
      <c r="R635">
        <f>VLOOKUP(A635&amp;C635&amp;M635,販売数計!$A$2:$E$174,5,FALSE)</f>
        <v>89</v>
      </c>
      <c r="S635">
        <f t="shared" si="9"/>
        <v>0</v>
      </c>
    </row>
    <row r="636" spans="1:19" x14ac:dyDescent="0.2">
      <c r="A636" s="1">
        <v>43298</v>
      </c>
      <c r="B636">
        <v>43895096</v>
      </c>
      <c r="C636">
        <v>94</v>
      </c>
      <c r="D636" t="s">
        <v>14</v>
      </c>
      <c r="E636">
        <v>21</v>
      </c>
      <c r="F636" t="s">
        <v>15</v>
      </c>
      <c r="G636">
        <v>181010</v>
      </c>
      <c r="H636" t="s">
        <v>16</v>
      </c>
      <c r="I636" t="s">
        <v>17</v>
      </c>
      <c r="J636" t="s">
        <v>18</v>
      </c>
      <c r="K636" t="s">
        <v>19</v>
      </c>
      <c r="L636" t="s">
        <v>20</v>
      </c>
      <c r="M636" s="2">
        <v>842776102461</v>
      </c>
      <c r="N636">
        <v>1</v>
      </c>
      <c r="O636">
        <f>COUNTIFS($A$2:$A$1206,"="&amp;A636,$C$2:$C$1206,"="&amp;C636,$M$2:$M$1206,"="&amp;M636)</f>
        <v>97</v>
      </c>
      <c r="P636">
        <f>COUNTIFS($B$2:$B$1206,"="&amp;B636,$M$2:$M$1206,"="&amp;M636)</f>
        <v>1</v>
      </c>
      <c r="Q636">
        <f>SUMIFS($N$2:$N$1206,$B$2:$B$1206,"="&amp;B636,$M$2:$M$1206,"="&amp;M636)</f>
        <v>1</v>
      </c>
      <c r="R636">
        <f>VLOOKUP(A636&amp;C636&amp;M636,販売数計!$A$2:$E$174,5,FALSE)</f>
        <v>89</v>
      </c>
      <c r="S636">
        <f t="shared" si="9"/>
        <v>0</v>
      </c>
    </row>
    <row r="637" spans="1:19" x14ac:dyDescent="0.2">
      <c r="A637" s="1">
        <v>43298</v>
      </c>
      <c r="B637">
        <v>43895846</v>
      </c>
      <c r="C637">
        <v>94</v>
      </c>
      <c r="D637" t="s">
        <v>14</v>
      </c>
      <c r="E637">
        <v>21</v>
      </c>
      <c r="F637" t="s">
        <v>15</v>
      </c>
      <c r="G637">
        <v>181010</v>
      </c>
      <c r="H637" t="s">
        <v>16</v>
      </c>
      <c r="I637" t="s">
        <v>17</v>
      </c>
      <c r="J637" t="s">
        <v>18</v>
      </c>
      <c r="K637" t="s">
        <v>19</v>
      </c>
      <c r="L637" t="s">
        <v>20</v>
      </c>
      <c r="M637" s="2">
        <v>842776102461</v>
      </c>
      <c r="N637">
        <v>1</v>
      </c>
      <c r="O637">
        <f>COUNTIFS($A$2:$A$1206,"="&amp;A637,$C$2:$C$1206,"="&amp;C637,$M$2:$M$1206,"="&amp;M637)</f>
        <v>97</v>
      </c>
      <c r="P637">
        <f>COUNTIFS($B$2:$B$1206,"="&amp;B637,$M$2:$M$1206,"="&amp;M637)</f>
        <v>1</v>
      </c>
      <c r="Q637">
        <f>SUMIFS($N$2:$N$1206,$B$2:$B$1206,"="&amp;B637,$M$2:$M$1206,"="&amp;M637)</f>
        <v>1</v>
      </c>
      <c r="R637">
        <f>VLOOKUP(A637&amp;C637&amp;M637,販売数計!$A$2:$E$174,5,FALSE)</f>
        <v>89</v>
      </c>
      <c r="S637">
        <f t="shared" si="9"/>
        <v>0</v>
      </c>
    </row>
    <row r="638" spans="1:19" x14ac:dyDescent="0.2">
      <c r="A638" s="1">
        <v>43298</v>
      </c>
      <c r="B638">
        <v>43895890</v>
      </c>
      <c r="C638">
        <v>94</v>
      </c>
      <c r="D638" t="s">
        <v>14</v>
      </c>
      <c r="E638">
        <v>21</v>
      </c>
      <c r="F638" t="s">
        <v>15</v>
      </c>
      <c r="G638">
        <v>181010</v>
      </c>
      <c r="H638" t="s">
        <v>16</v>
      </c>
      <c r="I638" t="s">
        <v>17</v>
      </c>
      <c r="J638" t="s">
        <v>18</v>
      </c>
      <c r="K638" t="s">
        <v>19</v>
      </c>
      <c r="L638" t="s">
        <v>20</v>
      </c>
      <c r="M638" s="2">
        <v>842776102461</v>
      </c>
      <c r="N638">
        <v>1</v>
      </c>
      <c r="O638">
        <f>COUNTIFS($A$2:$A$1206,"="&amp;A638,$C$2:$C$1206,"="&amp;C638,$M$2:$M$1206,"="&amp;M638)</f>
        <v>97</v>
      </c>
      <c r="P638">
        <f>COUNTIFS($B$2:$B$1206,"="&amp;B638,$M$2:$M$1206,"="&amp;M638)</f>
        <v>1</v>
      </c>
      <c r="Q638">
        <f>SUMIFS($N$2:$N$1206,$B$2:$B$1206,"="&amp;B638,$M$2:$M$1206,"="&amp;M638)</f>
        <v>1</v>
      </c>
      <c r="R638">
        <f>VLOOKUP(A638&amp;C638&amp;M638,販売数計!$A$2:$E$174,5,FALSE)</f>
        <v>89</v>
      </c>
      <c r="S638">
        <f t="shared" si="9"/>
        <v>0</v>
      </c>
    </row>
    <row r="639" spans="1:19" x14ac:dyDescent="0.2">
      <c r="A639" s="1">
        <v>43298</v>
      </c>
      <c r="B639">
        <v>43896174</v>
      </c>
      <c r="C639">
        <v>94</v>
      </c>
      <c r="D639" t="s">
        <v>14</v>
      </c>
      <c r="E639">
        <v>21</v>
      </c>
      <c r="F639" t="s">
        <v>15</v>
      </c>
      <c r="G639">
        <v>181010</v>
      </c>
      <c r="H639" t="s">
        <v>16</v>
      </c>
      <c r="I639" t="s">
        <v>17</v>
      </c>
      <c r="J639" t="s">
        <v>18</v>
      </c>
      <c r="K639" t="s">
        <v>19</v>
      </c>
      <c r="L639" t="s">
        <v>20</v>
      </c>
      <c r="M639" s="2">
        <v>842776102461</v>
      </c>
      <c r="N639">
        <v>1</v>
      </c>
      <c r="O639">
        <f>COUNTIFS($A$2:$A$1206,"="&amp;A639,$C$2:$C$1206,"="&amp;C639,$M$2:$M$1206,"="&amp;M639)</f>
        <v>97</v>
      </c>
      <c r="P639">
        <f>COUNTIFS($B$2:$B$1206,"="&amp;B639,$M$2:$M$1206,"="&amp;M639)</f>
        <v>1</v>
      </c>
      <c r="Q639">
        <f>SUMIFS($N$2:$N$1206,$B$2:$B$1206,"="&amp;B639,$M$2:$M$1206,"="&amp;M639)</f>
        <v>1</v>
      </c>
      <c r="R639">
        <f>VLOOKUP(A639&amp;C639&amp;M639,販売数計!$A$2:$E$174,5,FALSE)</f>
        <v>89</v>
      </c>
      <c r="S639">
        <f t="shared" si="9"/>
        <v>0</v>
      </c>
    </row>
    <row r="640" spans="1:19" x14ac:dyDescent="0.2">
      <c r="A640" s="1">
        <v>43298</v>
      </c>
      <c r="B640">
        <v>43896195</v>
      </c>
      <c r="C640">
        <v>94</v>
      </c>
      <c r="D640" t="s">
        <v>14</v>
      </c>
      <c r="E640">
        <v>21</v>
      </c>
      <c r="F640" t="s">
        <v>15</v>
      </c>
      <c r="G640">
        <v>181010</v>
      </c>
      <c r="H640" t="s">
        <v>16</v>
      </c>
      <c r="I640" t="s">
        <v>17</v>
      </c>
      <c r="J640" t="s">
        <v>18</v>
      </c>
      <c r="K640" t="s">
        <v>19</v>
      </c>
      <c r="L640" t="s">
        <v>20</v>
      </c>
      <c r="M640" s="2">
        <v>842776102461</v>
      </c>
      <c r="N640">
        <v>1</v>
      </c>
      <c r="O640">
        <f>COUNTIFS($A$2:$A$1206,"="&amp;A640,$C$2:$C$1206,"="&amp;C640,$M$2:$M$1206,"="&amp;M640)</f>
        <v>97</v>
      </c>
      <c r="P640">
        <f>COUNTIFS($B$2:$B$1206,"="&amp;B640,$M$2:$M$1206,"="&amp;M640)</f>
        <v>1</v>
      </c>
      <c r="Q640">
        <f>SUMIFS($N$2:$N$1206,$B$2:$B$1206,"="&amp;B640,$M$2:$M$1206,"="&amp;M640)</f>
        <v>1</v>
      </c>
      <c r="R640">
        <f>VLOOKUP(A640&amp;C640&amp;M640,販売数計!$A$2:$E$174,5,FALSE)</f>
        <v>89</v>
      </c>
      <c r="S640">
        <f t="shared" si="9"/>
        <v>0</v>
      </c>
    </row>
    <row r="641" spans="1:19" x14ac:dyDescent="0.2">
      <c r="A641" s="1">
        <v>43298</v>
      </c>
      <c r="B641">
        <v>43896449</v>
      </c>
      <c r="C641">
        <v>94</v>
      </c>
      <c r="D641" t="s">
        <v>14</v>
      </c>
      <c r="E641">
        <v>21</v>
      </c>
      <c r="F641" t="s">
        <v>15</v>
      </c>
      <c r="G641">
        <v>181010</v>
      </c>
      <c r="H641" t="s">
        <v>16</v>
      </c>
      <c r="I641" t="s">
        <v>17</v>
      </c>
      <c r="J641" t="s">
        <v>18</v>
      </c>
      <c r="K641" t="s">
        <v>19</v>
      </c>
      <c r="L641" t="s">
        <v>20</v>
      </c>
      <c r="M641" s="2">
        <v>842776102461</v>
      </c>
      <c r="N641">
        <v>1</v>
      </c>
      <c r="O641">
        <f>COUNTIFS($A$2:$A$1206,"="&amp;A641,$C$2:$C$1206,"="&amp;C641,$M$2:$M$1206,"="&amp;M641)</f>
        <v>97</v>
      </c>
      <c r="P641">
        <f>COUNTIFS($B$2:$B$1206,"="&amp;B641,$M$2:$M$1206,"="&amp;M641)</f>
        <v>1</v>
      </c>
      <c r="Q641">
        <f>SUMIFS($N$2:$N$1206,$B$2:$B$1206,"="&amp;B641,$M$2:$M$1206,"="&amp;M641)</f>
        <v>1</v>
      </c>
      <c r="R641">
        <f>VLOOKUP(A641&amp;C641&amp;M641,販売数計!$A$2:$E$174,5,FALSE)</f>
        <v>89</v>
      </c>
      <c r="S641">
        <f t="shared" si="9"/>
        <v>0</v>
      </c>
    </row>
    <row r="642" spans="1:19" x14ac:dyDescent="0.2">
      <c r="A642" s="1">
        <v>43298</v>
      </c>
      <c r="B642">
        <v>43896486</v>
      </c>
      <c r="C642">
        <v>94</v>
      </c>
      <c r="D642" t="s">
        <v>14</v>
      </c>
      <c r="E642">
        <v>21</v>
      </c>
      <c r="F642" t="s">
        <v>15</v>
      </c>
      <c r="G642">
        <v>181010</v>
      </c>
      <c r="H642" t="s">
        <v>16</v>
      </c>
      <c r="I642" t="s">
        <v>17</v>
      </c>
      <c r="J642" t="s">
        <v>18</v>
      </c>
      <c r="K642" t="s">
        <v>19</v>
      </c>
      <c r="L642" t="s">
        <v>20</v>
      </c>
      <c r="M642" s="2">
        <v>842776102461</v>
      </c>
      <c r="N642">
        <v>1</v>
      </c>
      <c r="O642">
        <f>COUNTIFS($A$2:$A$1206,"="&amp;A642,$C$2:$C$1206,"="&amp;C642,$M$2:$M$1206,"="&amp;M642)</f>
        <v>97</v>
      </c>
      <c r="P642">
        <f>COUNTIFS($B$2:$B$1206,"="&amp;B642,$M$2:$M$1206,"="&amp;M642)</f>
        <v>1</v>
      </c>
      <c r="Q642">
        <f>SUMIFS($N$2:$N$1206,$B$2:$B$1206,"="&amp;B642,$M$2:$M$1206,"="&amp;M642)</f>
        <v>1</v>
      </c>
      <c r="R642">
        <f>VLOOKUP(A642&amp;C642&amp;M642,販売数計!$A$2:$E$174,5,FALSE)</f>
        <v>89</v>
      </c>
      <c r="S642">
        <f t="shared" si="9"/>
        <v>0</v>
      </c>
    </row>
    <row r="643" spans="1:19" x14ac:dyDescent="0.2">
      <c r="A643" s="1">
        <v>43298</v>
      </c>
      <c r="B643">
        <v>43896540</v>
      </c>
      <c r="C643">
        <v>94</v>
      </c>
      <c r="D643" t="s">
        <v>14</v>
      </c>
      <c r="E643">
        <v>21</v>
      </c>
      <c r="F643" t="s">
        <v>15</v>
      </c>
      <c r="G643">
        <v>181010</v>
      </c>
      <c r="H643" t="s">
        <v>16</v>
      </c>
      <c r="I643" t="s">
        <v>17</v>
      </c>
      <c r="J643" t="s">
        <v>18</v>
      </c>
      <c r="K643" t="s">
        <v>19</v>
      </c>
      <c r="L643" t="s">
        <v>20</v>
      </c>
      <c r="M643" s="2">
        <v>842776102461</v>
      </c>
      <c r="N643">
        <v>1</v>
      </c>
      <c r="O643">
        <f>COUNTIFS($A$2:$A$1206,"="&amp;A643,$C$2:$C$1206,"="&amp;C643,$M$2:$M$1206,"="&amp;M643)</f>
        <v>97</v>
      </c>
      <c r="P643">
        <f>COUNTIFS($B$2:$B$1206,"="&amp;B643,$M$2:$M$1206,"="&amp;M643)</f>
        <v>1</v>
      </c>
      <c r="Q643">
        <f>SUMIFS($N$2:$N$1206,$B$2:$B$1206,"="&amp;B643,$M$2:$M$1206,"="&amp;M643)</f>
        <v>1</v>
      </c>
      <c r="R643">
        <f>VLOOKUP(A643&amp;C643&amp;M643,販売数計!$A$2:$E$174,5,FALSE)</f>
        <v>89</v>
      </c>
      <c r="S643">
        <f t="shared" ref="S643:S706" si="10">IF(P643&gt;=2,1,IF(N643&lt;0,1,0))</f>
        <v>0</v>
      </c>
    </row>
    <row r="644" spans="1:19" x14ac:dyDescent="0.2">
      <c r="A644" s="1">
        <v>43298</v>
      </c>
      <c r="B644">
        <v>43896603</v>
      </c>
      <c r="C644">
        <v>94</v>
      </c>
      <c r="D644" t="s">
        <v>14</v>
      </c>
      <c r="E644">
        <v>21</v>
      </c>
      <c r="F644" t="s">
        <v>15</v>
      </c>
      <c r="G644">
        <v>181010</v>
      </c>
      <c r="H644" t="s">
        <v>16</v>
      </c>
      <c r="I644" t="s">
        <v>17</v>
      </c>
      <c r="J644" t="s">
        <v>18</v>
      </c>
      <c r="K644" t="s">
        <v>19</v>
      </c>
      <c r="L644" t="s">
        <v>20</v>
      </c>
      <c r="M644" s="2">
        <v>842776102461</v>
      </c>
      <c r="N644">
        <v>1</v>
      </c>
      <c r="O644">
        <f>COUNTIFS($A$2:$A$1206,"="&amp;A644,$C$2:$C$1206,"="&amp;C644,$M$2:$M$1206,"="&amp;M644)</f>
        <v>97</v>
      </c>
      <c r="P644">
        <f>COUNTIFS($B$2:$B$1206,"="&amp;B644,$M$2:$M$1206,"="&amp;M644)</f>
        <v>1</v>
      </c>
      <c r="Q644">
        <f>SUMIFS($N$2:$N$1206,$B$2:$B$1206,"="&amp;B644,$M$2:$M$1206,"="&amp;M644)</f>
        <v>1</v>
      </c>
      <c r="R644">
        <f>VLOOKUP(A644&amp;C644&amp;M644,販売数計!$A$2:$E$174,5,FALSE)</f>
        <v>89</v>
      </c>
      <c r="S644">
        <f t="shared" si="10"/>
        <v>0</v>
      </c>
    </row>
    <row r="645" spans="1:19" x14ac:dyDescent="0.2">
      <c r="A645" s="1">
        <v>43298</v>
      </c>
      <c r="B645">
        <v>43896682</v>
      </c>
      <c r="C645">
        <v>94</v>
      </c>
      <c r="D645" t="s">
        <v>14</v>
      </c>
      <c r="E645">
        <v>21</v>
      </c>
      <c r="F645" t="s">
        <v>15</v>
      </c>
      <c r="G645">
        <v>181010</v>
      </c>
      <c r="H645" t="s">
        <v>16</v>
      </c>
      <c r="I645" t="s">
        <v>17</v>
      </c>
      <c r="J645" t="s">
        <v>18</v>
      </c>
      <c r="K645" t="s">
        <v>19</v>
      </c>
      <c r="L645" t="s">
        <v>20</v>
      </c>
      <c r="M645" s="2">
        <v>842776102461</v>
      </c>
      <c r="N645">
        <v>1</v>
      </c>
      <c r="O645">
        <f>COUNTIFS($A$2:$A$1206,"="&amp;A645,$C$2:$C$1206,"="&amp;C645,$M$2:$M$1206,"="&amp;M645)</f>
        <v>97</v>
      </c>
      <c r="P645">
        <f>COUNTIFS($B$2:$B$1206,"="&amp;B645,$M$2:$M$1206,"="&amp;M645)</f>
        <v>1</v>
      </c>
      <c r="Q645">
        <f>SUMIFS($N$2:$N$1206,$B$2:$B$1206,"="&amp;B645,$M$2:$M$1206,"="&amp;M645)</f>
        <v>1</v>
      </c>
      <c r="R645">
        <f>VLOOKUP(A645&amp;C645&amp;M645,販売数計!$A$2:$E$174,5,FALSE)</f>
        <v>89</v>
      </c>
      <c r="S645">
        <f t="shared" si="10"/>
        <v>0</v>
      </c>
    </row>
    <row r="646" spans="1:19" x14ac:dyDescent="0.2">
      <c r="A646" s="1">
        <v>43298</v>
      </c>
      <c r="B646">
        <v>43896956</v>
      </c>
      <c r="C646">
        <v>94</v>
      </c>
      <c r="D646" t="s">
        <v>14</v>
      </c>
      <c r="E646">
        <v>21</v>
      </c>
      <c r="F646" t="s">
        <v>15</v>
      </c>
      <c r="G646">
        <v>181010</v>
      </c>
      <c r="H646" t="s">
        <v>16</v>
      </c>
      <c r="I646" t="s">
        <v>17</v>
      </c>
      <c r="J646" t="s">
        <v>18</v>
      </c>
      <c r="K646" t="s">
        <v>19</v>
      </c>
      <c r="L646" t="s">
        <v>20</v>
      </c>
      <c r="M646" s="2">
        <v>842776102461</v>
      </c>
      <c r="N646">
        <v>1</v>
      </c>
      <c r="O646">
        <f>COUNTIFS($A$2:$A$1206,"="&amp;A646,$C$2:$C$1206,"="&amp;C646,$M$2:$M$1206,"="&amp;M646)</f>
        <v>97</v>
      </c>
      <c r="P646">
        <f>COUNTIFS($B$2:$B$1206,"="&amp;B646,$M$2:$M$1206,"="&amp;M646)</f>
        <v>1</v>
      </c>
      <c r="Q646">
        <f>SUMIFS($N$2:$N$1206,$B$2:$B$1206,"="&amp;B646,$M$2:$M$1206,"="&amp;M646)</f>
        <v>1</v>
      </c>
      <c r="R646">
        <f>VLOOKUP(A646&amp;C646&amp;M646,販売数計!$A$2:$E$174,5,FALSE)</f>
        <v>89</v>
      </c>
      <c r="S646">
        <f t="shared" si="10"/>
        <v>0</v>
      </c>
    </row>
    <row r="647" spans="1:19" x14ac:dyDescent="0.2">
      <c r="A647" s="1">
        <v>43298</v>
      </c>
      <c r="B647">
        <v>43896986</v>
      </c>
      <c r="C647">
        <v>94</v>
      </c>
      <c r="D647" t="s">
        <v>14</v>
      </c>
      <c r="E647">
        <v>21</v>
      </c>
      <c r="F647" t="s">
        <v>15</v>
      </c>
      <c r="G647">
        <v>181010</v>
      </c>
      <c r="H647" t="s">
        <v>16</v>
      </c>
      <c r="I647" t="s">
        <v>17</v>
      </c>
      <c r="J647" t="s">
        <v>18</v>
      </c>
      <c r="K647" t="s">
        <v>19</v>
      </c>
      <c r="L647" t="s">
        <v>20</v>
      </c>
      <c r="M647" s="2">
        <v>842776102461</v>
      </c>
      <c r="N647">
        <v>-1</v>
      </c>
      <c r="O647">
        <f>COUNTIFS($A$2:$A$1206,"="&amp;A647,$C$2:$C$1206,"="&amp;C647,$M$2:$M$1206,"="&amp;M647)</f>
        <v>97</v>
      </c>
      <c r="P647">
        <f>COUNTIFS($B$2:$B$1206,"="&amp;B647,$M$2:$M$1206,"="&amp;M647)</f>
        <v>2</v>
      </c>
      <c r="Q647">
        <f>SUMIFS($N$2:$N$1206,$B$2:$B$1206,"="&amp;B647,$M$2:$M$1206,"="&amp;M647)</f>
        <v>0</v>
      </c>
      <c r="R647">
        <f>VLOOKUP(A647&amp;C647&amp;M647,販売数計!$A$2:$E$174,5,FALSE)</f>
        <v>89</v>
      </c>
      <c r="S647">
        <f t="shared" si="10"/>
        <v>1</v>
      </c>
    </row>
    <row r="648" spans="1:19" x14ac:dyDescent="0.2">
      <c r="A648" s="1">
        <v>43298</v>
      </c>
      <c r="B648">
        <v>43896986</v>
      </c>
      <c r="C648">
        <v>94</v>
      </c>
      <c r="D648" t="s">
        <v>14</v>
      </c>
      <c r="E648">
        <v>21</v>
      </c>
      <c r="F648" t="s">
        <v>15</v>
      </c>
      <c r="G648">
        <v>181010</v>
      </c>
      <c r="H648" t="s">
        <v>16</v>
      </c>
      <c r="I648" t="s">
        <v>17</v>
      </c>
      <c r="J648" t="s">
        <v>18</v>
      </c>
      <c r="K648" t="s">
        <v>19</v>
      </c>
      <c r="L648" t="s">
        <v>20</v>
      </c>
      <c r="M648" s="2">
        <v>842776102461</v>
      </c>
      <c r="N648">
        <v>1</v>
      </c>
      <c r="O648">
        <f>COUNTIFS($A$2:$A$1206,"="&amp;A648,$C$2:$C$1206,"="&amp;C648,$M$2:$M$1206,"="&amp;M648)</f>
        <v>97</v>
      </c>
      <c r="P648">
        <f>COUNTIFS($B$2:$B$1206,"="&amp;B648,$M$2:$M$1206,"="&amp;M648)</f>
        <v>2</v>
      </c>
      <c r="Q648">
        <f>SUMIFS($N$2:$N$1206,$B$2:$B$1206,"="&amp;B648,$M$2:$M$1206,"="&amp;M648)</f>
        <v>0</v>
      </c>
      <c r="R648">
        <f>VLOOKUP(A648&amp;C648&amp;M648,販売数計!$A$2:$E$174,5,FALSE)</f>
        <v>89</v>
      </c>
      <c r="S648">
        <f t="shared" si="10"/>
        <v>1</v>
      </c>
    </row>
    <row r="649" spans="1:19" x14ac:dyDescent="0.2">
      <c r="A649" s="1">
        <v>43298</v>
      </c>
      <c r="B649">
        <v>43897082</v>
      </c>
      <c r="C649">
        <v>94</v>
      </c>
      <c r="D649" t="s">
        <v>14</v>
      </c>
      <c r="E649">
        <v>21</v>
      </c>
      <c r="F649" t="s">
        <v>15</v>
      </c>
      <c r="G649">
        <v>181010</v>
      </c>
      <c r="H649" t="s">
        <v>16</v>
      </c>
      <c r="I649" t="s">
        <v>17</v>
      </c>
      <c r="J649" t="s">
        <v>18</v>
      </c>
      <c r="K649" t="s">
        <v>19</v>
      </c>
      <c r="L649" t="s">
        <v>20</v>
      </c>
      <c r="M649" s="2">
        <v>842776102461</v>
      </c>
      <c r="N649">
        <v>1</v>
      </c>
      <c r="O649">
        <f>COUNTIFS($A$2:$A$1206,"="&amp;A649,$C$2:$C$1206,"="&amp;C649,$M$2:$M$1206,"="&amp;M649)</f>
        <v>97</v>
      </c>
      <c r="P649">
        <f>COUNTIFS($B$2:$B$1206,"="&amp;B649,$M$2:$M$1206,"="&amp;M649)</f>
        <v>1</v>
      </c>
      <c r="Q649">
        <f>SUMIFS($N$2:$N$1206,$B$2:$B$1206,"="&amp;B649,$M$2:$M$1206,"="&amp;M649)</f>
        <v>1</v>
      </c>
      <c r="R649">
        <f>VLOOKUP(A649&amp;C649&amp;M649,販売数計!$A$2:$E$174,5,FALSE)</f>
        <v>89</v>
      </c>
      <c r="S649">
        <f t="shared" si="10"/>
        <v>0</v>
      </c>
    </row>
    <row r="650" spans="1:19" x14ac:dyDescent="0.2">
      <c r="A650" s="1">
        <v>43298</v>
      </c>
      <c r="B650">
        <v>43897271</v>
      </c>
      <c r="C650">
        <v>94</v>
      </c>
      <c r="D650" t="s">
        <v>14</v>
      </c>
      <c r="E650">
        <v>21</v>
      </c>
      <c r="F650" t="s">
        <v>15</v>
      </c>
      <c r="G650">
        <v>181010</v>
      </c>
      <c r="H650" t="s">
        <v>16</v>
      </c>
      <c r="I650" t="s">
        <v>17</v>
      </c>
      <c r="J650" t="s">
        <v>18</v>
      </c>
      <c r="K650" t="s">
        <v>19</v>
      </c>
      <c r="L650" t="s">
        <v>20</v>
      </c>
      <c r="M650" s="2">
        <v>842776102461</v>
      </c>
      <c r="N650">
        <v>1</v>
      </c>
      <c r="O650">
        <f>COUNTIFS($A$2:$A$1206,"="&amp;A650,$C$2:$C$1206,"="&amp;C650,$M$2:$M$1206,"="&amp;M650)</f>
        <v>97</v>
      </c>
      <c r="P650">
        <f>COUNTIFS($B$2:$B$1206,"="&amp;B650,$M$2:$M$1206,"="&amp;M650)</f>
        <v>1</v>
      </c>
      <c r="Q650">
        <f>SUMIFS($N$2:$N$1206,$B$2:$B$1206,"="&amp;B650,$M$2:$M$1206,"="&amp;M650)</f>
        <v>1</v>
      </c>
      <c r="R650">
        <f>VLOOKUP(A650&amp;C650&amp;M650,販売数計!$A$2:$E$174,5,FALSE)</f>
        <v>89</v>
      </c>
      <c r="S650">
        <f t="shared" si="10"/>
        <v>0</v>
      </c>
    </row>
    <row r="651" spans="1:19" x14ac:dyDescent="0.2">
      <c r="A651" s="1">
        <v>43298</v>
      </c>
      <c r="B651">
        <v>43897273</v>
      </c>
      <c r="C651">
        <v>94</v>
      </c>
      <c r="D651" t="s">
        <v>14</v>
      </c>
      <c r="E651">
        <v>21</v>
      </c>
      <c r="F651" t="s">
        <v>15</v>
      </c>
      <c r="G651">
        <v>181010</v>
      </c>
      <c r="H651" t="s">
        <v>16</v>
      </c>
      <c r="I651" t="s">
        <v>17</v>
      </c>
      <c r="J651" t="s">
        <v>18</v>
      </c>
      <c r="K651" t="s">
        <v>19</v>
      </c>
      <c r="L651" t="s">
        <v>20</v>
      </c>
      <c r="M651" s="2">
        <v>842776102461</v>
      </c>
      <c r="N651">
        <v>1</v>
      </c>
      <c r="O651">
        <f>COUNTIFS($A$2:$A$1206,"="&amp;A651,$C$2:$C$1206,"="&amp;C651,$M$2:$M$1206,"="&amp;M651)</f>
        <v>97</v>
      </c>
      <c r="P651">
        <f>COUNTIFS($B$2:$B$1206,"="&amp;B651,$M$2:$M$1206,"="&amp;M651)</f>
        <v>1</v>
      </c>
      <c r="Q651">
        <f>SUMIFS($N$2:$N$1206,$B$2:$B$1206,"="&amp;B651,$M$2:$M$1206,"="&amp;M651)</f>
        <v>1</v>
      </c>
      <c r="R651">
        <f>VLOOKUP(A651&amp;C651&amp;M651,販売数計!$A$2:$E$174,5,FALSE)</f>
        <v>89</v>
      </c>
      <c r="S651">
        <f t="shared" si="10"/>
        <v>0</v>
      </c>
    </row>
    <row r="652" spans="1:19" x14ac:dyDescent="0.2">
      <c r="A652" s="1">
        <v>43298</v>
      </c>
      <c r="B652">
        <v>43897513</v>
      </c>
      <c r="C652">
        <v>94</v>
      </c>
      <c r="D652" t="s">
        <v>14</v>
      </c>
      <c r="E652">
        <v>21</v>
      </c>
      <c r="F652" t="s">
        <v>15</v>
      </c>
      <c r="G652">
        <v>181010</v>
      </c>
      <c r="H652" t="s">
        <v>16</v>
      </c>
      <c r="I652" t="s">
        <v>17</v>
      </c>
      <c r="J652" t="s">
        <v>18</v>
      </c>
      <c r="K652" t="s">
        <v>19</v>
      </c>
      <c r="L652" t="s">
        <v>20</v>
      </c>
      <c r="M652" s="2">
        <v>842776102461</v>
      </c>
      <c r="N652">
        <v>1</v>
      </c>
      <c r="O652">
        <f>COUNTIFS($A$2:$A$1206,"="&amp;A652,$C$2:$C$1206,"="&amp;C652,$M$2:$M$1206,"="&amp;M652)</f>
        <v>97</v>
      </c>
      <c r="P652">
        <f>COUNTIFS($B$2:$B$1206,"="&amp;B652,$M$2:$M$1206,"="&amp;M652)</f>
        <v>1</v>
      </c>
      <c r="Q652">
        <f>SUMIFS($N$2:$N$1206,$B$2:$B$1206,"="&amp;B652,$M$2:$M$1206,"="&amp;M652)</f>
        <v>1</v>
      </c>
      <c r="R652">
        <f>VLOOKUP(A652&amp;C652&amp;M652,販売数計!$A$2:$E$174,5,FALSE)</f>
        <v>89</v>
      </c>
      <c r="S652">
        <f t="shared" si="10"/>
        <v>0</v>
      </c>
    </row>
    <row r="653" spans="1:19" x14ac:dyDescent="0.2">
      <c r="A653" s="1">
        <v>43298</v>
      </c>
      <c r="B653">
        <v>43897812</v>
      </c>
      <c r="C653">
        <v>94</v>
      </c>
      <c r="D653" t="s">
        <v>14</v>
      </c>
      <c r="E653">
        <v>21</v>
      </c>
      <c r="F653" t="s">
        <v>15</v>
      </c>
      <c r="G653">
        <v>181010</v>
      </c>
      <c r="H653" t="s">
        <v>16</v>
      </c>
      <c r="I653" t="s">
        <v>17</v>
      </c>
      <c r="J653" t="s">
        <v>18</v>
      </c>
      <c r="K653" t="s">
        <v>19</v>
      </c>
      <c r="L653" t="s">
        <v>20</v>
      </c>
      <c r="M653" s="2">
        <v>842776102461</v>
      </c>
      <c r="N653">
        <v>1</v>
      </c>
      <c r="O653">
        <f>COUNTIFS($A$2:$A$1206,"="&amp;A653,$C$2:$C$1206,"="&amp;C653,$M$2:$M$1206,"="&amp;M653)</f>
        <v>97</v>
      </c>
      <c r="P653">
        <f>COUNTIFS($B$2:$B$1206,"="&amp;B653,$M$2:$M$1206,"="&amp;M653)</f>
        <v>1</v>
      </c>
      <c r="Q653">
        <f>SUMIFS($N$2:$N$1206,$B$2:$B$1206,"="&amp;B653,$M$2:$M$1206,"="&amp;M653)</f>
        <v>1</v>
      </c>
      <c r="R653">
        <f>VLOOKUP(A653&amp;C653&amp;M653,販売数計!$A$2:$E$174,5,FALSE)</f>
        <v>89</v>
      </c>
      <c r="S653">
        <f t="shared" si="10"/>
        <v>0</v>
      </c>
    </row>
    <row r="654" spans="1:19" x14ac:dyDescent="0.2">
      <c r="A654" s="1">
        <v>43298</v>
      </c>
      <c r="B654">
        <v>43898005</v>
      </c>
      <c r="C654">
        <v>94</v>
      </c>
      <c r="D654" t="s">
        <v>14</v>
      </c>
      <c r="E654">
        <v>21</v>
      </c>
      <c r="F654" t="s">
        <v>15</v>
      </c>
      <c r="G654">
        <v>181010</v>
      </c>
      <c r="H654" t="s">
        <v>16</v>
      </c>
      <c r="I654" t="s">
        <v>17</v>
      </c>
      <c r="J654" t="s">
        <v>18</v>
      </c>
      <c r="K654" t="s">
        <v>19</v>
      </c>
      <c r="L654" t="s">
        <v>20</v>
      </c>
      <c r="M654" s="2">
        <v>842776102461</v>
      </c>
      <c r="N654">
        <v>1</v>
      </c>
      <c r="O654">
        <f>COUNTIFS($A$2:$A$1206,"="&amp;A654,$C$2:$C$1206,"="&amp;C654,$M$2:$M$1206,"="&amp;M654)</f>
        <v>97</v>
      </c>
      <c r="P654">
        <f>COUNTIFS($B$2:$B$1206,"="&amp;B654,$M$2:$M$1206,"="&amp;M654)</f>
        <v>1</v>
      </c>
      <c r="Q654">
        <f>SUMIFS($N$2:$N$1206,$B$2:$B$1206,"="&amp;B654,$M$2:$M$1206,"="&amp;M654)</f>
        <v>1</v>
      </c>
      <c r="R654">
        <f>VLOOKUP(A654&amp;C654&amp;M654,販売数計!$A$2:$E$174,5,FALSE)</f>
        <v>89</v>
      </c>
      <c r="S654">
        <f t="shared" si="10"/>
        <v>0</v>
      </c>
    </row>
    <row r="655" spans="1:19" x14ac:dyDescent="0.2">
      <c r="A655" s="1">
        <v>43298</v>
      </c>
      <c r="B655">
        <v>43898217</v>
      </c>
      <c r="C655">
        <v>94</v>
      </c>
      <c r="D655" t="s">
        <v>14</v>
      </c>
      <c r="E655">
        <v>21</v>
      </c>
      <c r="F655" t="s">
        <v>15</v>
      </c>
      <c r="G655">
        <v>181010</v>
      </c>
      <c r="H655" t="s">
        <v>16</v>
      </c>
      <c r="I655" t="s">
        <v>17</v>
      </c>
      <c r="J655" t="s">
        <v>18</v>
      </c>
      <c r="K655" t="s">
        <v>19</v>
      </c>
      <c r="L655" t="s">
        <v>20</v>
      </c>
      <c r="M655" s="2">
        <v>842776102461</v>
      </c>
      <c r="N655">
        <v>1</v>
      </c>
      <c r="O655">
        <f>COUNTIFS($A$2:$A$1206,"="&amp;A655,$C$2:$C$1206,"="&amp;C655,$M$2:$M$1206,"="&amp;M655)</f>
        <v>97</v>
      </c>
      <c r="P655">
        <f>COUNTIFS($B$2:$B$1206,"="&amp;B655,$M$2:$M$1206,"="&amp;M655)</f>
        <v>1</v>
      </c>
      <c r="Q655">
        <f>SUMIFS($N$2:$N$1206,$B$2:$B$1206,"="&amp;B655,$M$2:$M$1206,"="&amp;M655)</f>
        <v>1</v>
      </c>
      <c r="R655">
        <f>VLOOKUP(A655&amp;C655&amp;M655,販売数計!$A$2:$E$174,5,FALSE)</f>
        <v>89</v>
      </c>
      <c r="S655">
        <f t="shared" si="10"/>
        <v>0</v>
      </c>
    </row>
    <row r="656" spans="1:19" x14ac:dyDescent="0.2">
      <c r="A656" s="1">
        <v>43298</v>
      </c>
      <c r="B656">
        <v>43898232</v>
      </c>
      <c r="C656">
        <v>94</v>
      </c>
      <c r="D656" t="s">
        <v>14</v>
      </c>
      <c r="E656">
        <v>21</v>
      </c>
      <c r="F656" t="s">
        <v>15</v>
      </c>
      <c r="G656">
        <v>181010</v>
      </c>
      <c r="H656" t="s">
        <v>16</v>
      </c>
      <c r="I656" t="s">
        <v>17</v>
      </c>
      <c r="J656" t="s">
        <v>18</v>
      </c>
      <c r="K656" t="s">
        <v>19</v>
      </c>
      <c r="L656" t="s">
        <v>20</v>
      </c>
      <c r="M656" s="2">
        <v>842776102461</v>
      </c>
      <c r="N656">
        <v>1</v>
      </c>
      <c r="O656">
        <f>COUNTIFS($A$2:$A$1206,"="&amp;A656,$C$2:$C$1206,"="&amp;C656,$M$2:$M$1206,"="&amp;M656)</f>
        <v>97</v>
      </c>
      <c r="P656">
        <f>COUNTIFS($B$2:$B$1206,"="&amp;B656,$M$2:$M$1206,"="&amp;M656)</f>
        <v>1</v>
      </c>
      <c r="Q656">
        <f>SUMIFS($N$2:$N$1206,$B$2:$B$1206,"="&amp;B656,$M$2:$M$1206,"="&amp;M656)</f>
        <v>1</v>
      </c>
      <c r="R656">
        <f>VLOOKUP(A656&amp;C656&amp;M656,販売数計!$A$2:$E$174,5,FALSE)</f>
        <v>89</v>
      </c>
      <c r="S656">
        <f t="shared" si="10"/>
        <v>0</v>
      </c>
    </row>
    <row r="657" spans="1:19" x14ac:dyDescent="0.2">
      <c r="A657" s="1">
        <v>43298</v>
      </c>
      <c r="B657">
        <v>43898667</v>
      </c>
      <c r="C657">
        <v>94</v>
      </c>
      <c r="D657" t="s">
        <v>14</v>
      </c>
      <c r="E657">
        <v>21</v>
      </c>
      <c r="F657" t="s">
        <v>15</v>
      </c>
      <c r="G657">
        <v>181010</v>
      </c>
      <c r="H657" t="s">
        <v>16</v>
      </c>
      <c r="I657" t="s">
        <v>17</v>
      </c>
      <c r="J657" t="s">
        <v>18</v>
      </c>
      <c r="K657" t="s">
        <v>19</v>
      </c>
      <c r="L657" t="s">
        <v>20</v>
      </c>
      <c r="M657" s="2">
        <v>842776102461</v>
      </c>
      <c r="N657">
        <v>1</v>
      </c>
      <c r="O657">
        <f>COUNTIFS($A$2:$A$1206,"="&amp;A657,$C$2:$C$1206,"="&amp;C657,$M$2:$M$1206,"="&amp;M657)</f>
        <v>97</v>
      </c>
      <c r="P657">
        <f>COUNTIFS($B$2:$B$1206,"="&amp;B657,$M$2:$M$1206,"="&amp;M657)</f>
        <v>1</v>
      </c>
      <c r="Q657">
        <f>SUMIFS($N$2:$N$1206,$B$2:$B$1206,"="&amp;B657,$M$2:$M$1206,"="&amp;M657)</f>
        <v>1</v>
      </c>
      <c r="R657">
        <f>VLOOKUP(A657&amp;C657&amp;M657,販売数計!$A$2:$E$174,5,FALSE)</f>
        <v>89</v>
      </c>
      <c r="S657">
        <f t="shared" si="10"/>
        <v>0</v>
      </c>
    </row>
    <row r="658" spans="1:19" x14ac:dyDescent="0.2">
      <c r="A658" s="1">
        <v>43298</v>
      </c>
      <c r="B658">
        <v>43898855</v>
      </c>
      <c r="C658">
        <v>94</v>
      </c>
      <c r="D658" t="s">
        <v>14</v>
      </c>
      <c r="E658">
        <v>21</v>
      </c>
      <c r="F658" t="s">
        <v>15</v>
      </c>
      <c r="G658">
        <v>181010</v>
      </c>
      <c r="H658" t="s">
        <v>16</v>
      </c>
      <c r="I658" t="s">
        <v>17</v>
      </c>
      <c r="J658" t="s">
        <v>18</v>
      </c>
      <c r="K658" t="s">
        <v>19</v>
      </c>
      <c r="L658" t="s">
        <v>20</v>
      </c>
      <c r="M658" s="2">
        <v>842776102461</v>
      </c>
      <c r="N658">
        <v>1</v>
      </c>
      <c r="O658">
        <f>COUNTIFS($A$2:$A$1206,"="&amp;A658,$C$2:$C$1206,"="&amp;C658,$M$2:$M$1206,"="&amp;M658)</f>
        <v>97</v>
      </c>
      <c r="P658">
        <f>COUNTIFS($B$2:$B$1206,"="&amp;B658,$M$2:$M$1206,"="&amp;M658)</f>
        <v>1</v>
      </c>
      <c r="Q658">
        <f>SUMIFS($N$2:$N$1206,$B$2:$B$1206,"="&amp;B658,$M$2:$M$1206,"="&amp;M658)</f>
        <v>1</v>
      </c>
      <c r="R658">
        <f>VLOOKUP(A658&amp;C658&amp;M658,販売数計!$A$2:$E$174,5,FALSE)</f>
        <v>89</v>
      </c>
      <c r="S658">
        <f t="shared" si="10"/>
        <v>0</v>
      </c>
    </row>
    <row r="659" spans="1:19" x14ac:dyDescent="0.2">
      <c r="A659" s="1">
        <v>43298</v>
      </c>
      <c r="B659">
        <v>43898984</v>
      </c>
      <c r="C659">
        <v>94</v>
      </c>
      <c r="D659" t="s">
        <v>14</v>
      </c>
      <c r="E659">
        <v>21</v>
      </c>
      <c r="F659" t="s">
        <v>15</v>
      </c>
      <c r="G659">
        <v>181010</v>
      </c>
      <c r="H659" t="s">
        <v>16</v>
      </c>
      <c r="I659" t="s">
        <v>17</v>
      </c>
      <c r="J659" t="s">
        <v>18</v>
      </c>
      <c r="K659" t="s">
        <v>19</v>
      </c>
      <c r="L659" t="s">
        <v>20</v>
      </c>
      <c r="M659" s="2">
        <v>842776102461</v>
      </c>
      <c r="N659">
        <v>1</v>
      </c>
      <c r="O659">
        <f>COUNTIFS($A$2:$A$1206,"="&amp;A659,$C$2:$C$1206,"="&amp;C659,$M$2:$M$1206,"="&amp;M659)</f>
        <v>97</v>
      </c>
      <c r="P659">
        <f>COUNTIFS($B$2:$B$1206,"="&amp;B659,$M$2:$M$1206,"="&amp;M659)</f>
        <v>1</v>
      </c>
      <c r="Q659">
        <f>SUMIFS($N$2:$N$1206,$B$2:$B$1206,"="&amp;B659,$M$2:$M$1206,"="&amp;M659)</f>
        <v>1</v>
      </c>
      <c r="R659">
        <f>VLOOKUP(A659&amp;C659&amp;M659,販売数計!$A$2:$E$174,5,FALSE)</f>
        <v>89</v>
      </c>
      <c r="S659">
        <f t="shared" si="10"/>
        <v>0</v>
      </c>
    </row>
    <row r="660" spans="1:19" x14ac:dyDescent="0.2">
      <c r="A660" s="1">
        <v>43298</v>
      </c>
      <c r="B660">
        <v>43899086</v>
      </c>
      <c r="C660">
        <v>94</v>
      </c>
      <c r="D660" t="s">
        <v>14</v>
      </c>
      <c r="E660">
        <v>21</v>
      </c>
      <c r="F660" t="s">
        <v>15</v>
      </c>
      <c r="G660">
        <v>181010</v>
      </c>
      <c r="H660" t="s">
        <v>16</v>
      </c>
      <c r="I660" t="s">
        <v>17</v>
      </c>
      <c r="J660" t="s">
        <v>18</v>
      </c>
      <c r="K660" t="s">
        <v>19</v>
      </c>
      <c r="L660" t="s">
        <v>20</v>
      </c>
      <c r="M660" s="2">
        <v>842776102461</v>
      </c>
      <c r="N660">
        <v>1</v>
      </c>
      <c r="O660">
        <f>COUNTIFS($A$2:$A$1206,"="&amp;A660,$C$2:$C$1206,"="&amp;C660,$M$2:$M$1206,"="&amp;M660)</f>
        <v>97</v>
      </c>
      <c r="P660">
        <f>COUNTIFS($B$2:$B$1206,"="&amp;B660,$M$2:$M$1206,"="&amp;M660)</f>
        <v>1</v>
      </c>
      <c r="Q660">
        <f>SUMIFS($N$2:$N$1206,$B$2:$B$1206,"="&amp;B660,$M$2:$M$1206,"="&amp;M660)</f>
        <v>1</v>
      </c>
      <c r="R660">
        <f>VLOOKUP(A660&amp;C660&amp;M660,販売数計!$A$2:$E$174,5,FALSE)</f>
        <v>89</v>
      </c>
      <c r="S660">
        <f t="shared" si="10"/>
        <v>0</v>
      </c>
    </row>
    <row r="661" spans="1:19" x14ac:dyDescent="0.2">
      <c r="A661" s="1">
        <v>43298</v>
      </c>
      <c r="B661">
        <v>43899100</v>
      </c>
      <c r="C661">
        <v>94</v>
      </c>
      <c r="D661" t="s">
        <v>14</v>
      </c>
      <c r="E661">
        <v>21</v>
      </c>
      <c r="F661" t="s">
        <v>15</v>
      </c>
      <c r="G661">
        <v>181010</v>
      </c>
      <c r="H661" t="s">
        <v>16</v>
      </c>
      <c r="I661" t="s">
        <v>17</v>
      </c>
      <c r="J661" t="s">
        <v>18</v>
      </c>
      <c r="K661" t="s">
        <v>19</v>
      </c>
      <c r="L661" t="s">
        <v>20</v>
      </c>
      <c r="M661" s="2">
        <v>842776102461</v>
      </c>
      <c r="N661">
        <v>1</v>
      </c>
      <c r="O661">
        <f>COUNTIFS($A$2:$A$1206,"="&amp;A661,$C$2:$C$1206,"="&amp;C661,$M$2:$M$1206,"="&amp;M661)</f>
        <v>97</v>
      </c>
      <c r="P661">
        <f>COUNTIFS($B$2:$B$1206,"="&amp;B661,$M$2:$M$1206,"="&amp;M661)</f>
        <v>1</v>
      </c>
      <c r="Q661">
        <f>SUMIFS($N$2:$N$1206,$B$2:$B$1206,"="&amp;B661,$M$2:$M$1206,"="&amp;M661)</f>
        <v>1</v>
      </c>
      <c r="R661">
        <f>VLOOKUP(A661&amp;C661&amp;M661,販売数計!$A$2:$E$174,5,FALSE)</f>
        <v>89</v>
      </c>
      <c r="S661">
        <f t="shared" si="10"/>
        <v>0</v>
      </c>
    </row>
    <row r="662" spans="1:19" x14ac:dyDescent="0.2">
      <c r="A662" s="1">
        <v>43298</v>
      </c>
      <c r="B662">
        <v>43899227</v>
      </c>
      <c r="C662">
        <v>94</v>
      </c>
      <c r="D662" t="s">
        <v>14</v>
      </c>
      <c r="E662">
        <v>21</v>
      </c>
      <c r="F662" t="s">
        <v>15</v>
      </c>
      <c r="G662">
        <v>181010</v>
      </c>
      <c r="H662" t="s">
        <v>16</v>
      </c>
      <c r="I662" t="s">
        <v>17</v>
      </c>
      <c r="J662" t="s">
        <v>18</v>
      </c>
      <c r="K662" t="s">
        <v>19</v>
      </c>
      <c r="L662" t="s">
        <v>20</v>
      </c>
      <c r="M662" s="2">
        <v>842776102461</v>
      </c>
      <c r="N662">
        <v>1</v>
      </c>
      <c r="O662">
        <f>COUNTIFS($A$2:$A$1206,"="&amp;A662,$C$2:$C$1206,"="&amp;C662,$M$2:$M$1206,"="&amp;M662)</f>
        <v>97</v>
      </c>
      <c r="P662">
        <f>COUNTIFS($B$2:$B$1206,"="&amp;B662,$M$2:$M$1206,"="&amp;M662)</f>
        <v>1</v>
      </c>
      <c r="Q662">
        <f>SUMIFS($N$2:$N$1206,$B$2:$B$1206,"="&amp;B662,$M$2:$M$1206,"="&amp;M662)</f>
        <v>1</v>
      </c>
      <c r="R662">
        <f>VLOOKUP(A662&amp;C662&amp;M662,販売数計!$A$2:$E$174,5,FALSE)</f>
        <v>89</v>
      </c>
      <c r="S662">
        <f t="shared" si="10"/>
        <v>0</v>
      </c>
    </row>
    <row r="663" spans="1:19" x14ac:dyDescent="0.2">
      <c r="A663" s="1">
        <v>43298</v>
      </c>
      <c r="B663">
        <v>43899553</v>
      </c>
      <c r="C663">
        <v>94</v>
      </c>
      <c r="D663" t="s">
        <v>14</v>
      </c>
      <c r="E663">
        <v>21</v>
      </c>
      <c r="F663" t="s">
        <v>15</v>
      </c>
      <c r="G663">
        <v>181010</v>
      </c>
      <c r="H663" t="s">
        <v>16</v>
      </c>
      <c r="I663" t="s">
        <v>17</v>
      </c>
      <c r="J663" t="s">
        <v>18</v>
      </c>
      <c r="K663" t="s">
        <v>19</v>
      </c>
      <c r="L663" t="s">
        <v>20</v>
      </c>
      <c r="M663" s="2">
        <v>842776102461</v>
      </c>
      <c r="N663">
        <v>1</v>
      </c>
      <c r="O663">
        <f>COUNTIFS($A$2:$A$1206,"="&amp;A663,$C$2:$C$1206,"="&amp;C663,$M$2:$M$1206,"="&amp;M663)</f>
        <v>97</v>
      </c>
      <c r="P663">
        <f>COUNTIFS($B$2:$B$1206,"="&amp;B663,$M$2:$M$1206,"="&amp;M663)</f>
        <v>1</v>
      </c>
      <c r="Q663">
        <f>SUMIFS($N$2:$N$1206,$B$2:$B$1206,"="&amp;B663,$M$2:$M$1206,"="&amp;M663)</f>
        <v>1</v>
      </c>
      <c r="R663">
        <f>VLOOKUP(A663&amp;C663&amp;M663,販売数計!$A$2:$E$174,5,FALSE)</f>
        <v>89</v>
      </c>
      <c r="S663">
        <f t="shared" si="10"/>
        <v>0</v>
      </c>
    </row>
    <row r="664" spans="1:19" x14ac:dyDescent="0.2">
      <c r="A664" s="1">
        <v>43298</v>
      </c>
      <c r="B664">
        <v>43899594</v>
      </c>
      <c r="C664">
        <v>94</v>
      </c>
      <c r="D664" t="s">
        <v>14</v>
      </c>
      <c r="E664">
        <v>21</v>
      </c>
      <c r="F664" t="s">
        <v>15</v>
      </c>
      <c r="G664">
        <v>181010</v>
      </c>
      <c r="H664" t="s">
        <v>16</v>
      </c>
      <c r="I664" t="s">
        <v>17</v>
      </c>
      <c r="J664" t="s">
        <v>18</v>
      </c>
      <c r="K664" t="s">
        <v>19</v>
      </c>
      <c r="L664" t="s">
        <v>20</v>
      </c>
      <c r="M664" s="2">
        <v>842776102461</v>
      </c>
      <c r="N664">
        <v>1</v>
      </c>
      <c r="O664">
        <f>COUNTIFS($A$2:$A$1206,"="&amp;A664,$C$2:$C$1206,"="&amp;C664,$M$2:$M$1206,"="&amp;M664)</f>
        <v>97</v>
      </c>
      <c r="P664">
        <f>COUNTIFS($B$2:$B$1206,"="&amp;B664,$M$2:$M$1206,"="&amp;M664)</f>
        <v>2</v>
      </c>
      <c r="Q664">
        <f>SUMIFS($N$2:$N$1206,$B$2:$B$1206,"="&amp;B664,$M$2:$M$1206,"="&amp;M664)</f>
        <v>0</v>
      </c>
      <c r="R664">
        <f>VLOOKUP(A664&amp;C664&amp;M664,販売数計!$A$2:$E$174,5,FALSE)</f>
        <v>89</v>
      </c>
      <c r="S664">
        <f t="shared" si="10"/>
        <v>1</v>
      </c>
    </row>
    <row r="665" spans="1:19" x14ac:dyDescent="0.2">
      <c r="A665" s="1">
        <v>43298</v>
      </c>
      <c r="B665">
        <v>43900369</v>
      </c>
      <c r="C665">
        <v>94</v>
      </c>
      <c r="D665" t="s">
        <v>14</v>
      </c>
      <c r="E665">
        <v>21</v>
      </c>
      <c r="F665" t="s">
        <v>15</v>
      </c>
      <c r="G665">
        <v>181010</v>
      </c>
      <c r="H665" t="s">
        <v>16</v>
      </c>
      <c r="I665" t="s">
        <v>17</v>
      </c>
      <c r="J665" t="s">
        <v>18</v>
      </c>
      <c r="K665" t="s">
        <v>19</v>
      </c>
      <c r="L665" t="s">
        <v>20</v>
      </c>
      <c r="M665" s="2">
        <v>842776102461</v>
      </c>
      <c r="N665">
        <v>1</v>
      </c>
      <c r="O665">
        <f>COUNTIFS($A$2:$A$1206,"="&amp;A665,$C$2:$C$1206,"="&amp;C665,$M$2:$M$1206,"="&amp;M665)</f>
        <v>97</v>
      </c>
      <c r="P665">
        <f>COUNTIFS($B$2:$B$1206,"="&amp;B665,$M$2:$M$1206,"="&amp;M665)</f>
        <v>1</v>
      </c>
      <c r="Q665">
        <f>SUMIFS($N$2:$N$1206,$B$2:$B$1206,"="&amp;B665,$M$2:$M$1206,"="&amp;M665)</f>
        <v>1</v>
      </c>
      <c r="R665">
        <f>VLOOKUP(A665&amp;C665&amp;M665,販売数計!$A$2:$E$174,5,FALSE)</f>
        <v>89</v>
      </c>
      <c r="S665">
        <f t="shared" si="10"/>
        <v>0</v>
      </c>
    </row>
    <row r="666" spans="1:19" x14ac:dyDescent="0.2">
      <c r="A666" s="1">
        <v>43298</v>
      </c>
      <c r="B666">
        <v>43900418</v>
      </c>
      <c r="C666">
        <v>94</v>
      </c>
      <c r="D666" t="s">
        <v>14</v>
      </c>
      <c r="E666">
        <v>21</v>
      </c>
      <c r="F666" t="s">
        <v>15</v>
      </c>
      <c r="G666">
        <v>181010</v>
      </c>
      <c r="H666" t="s">
        <v>16</v>
      </c>
      <c r="I666" t="s">
        <v>17</v>
      </c>
      <c r="J666" t="s">
        <v>18</v>
      </c>
      <c r="K666" t="s">
        <v>19</v>
      </c>
      <c r="L666" t="s">
        <v>20</v>
      </c>
      <c r="M666" s="2">
        <v>842776102461</v>
      </c>
      <c r="N666">
        <v>1</v>
      </c>
      <c r="O666">
        <f>COUNTIFS($A$2:$A$1206,"="&amp;A666,$C$2:$C$1206,"="&amp;C666,$M$2:$M$1206,"="&amp;M666)</f>
        <v>97</v>
      </c>
      <c r="P666">
        <f>COUNTIFS($B$2:$B$1206,"="&amp;B666,$M$2:$M$1206,"="&amp;M666)</f>
        <v>1</v>
      </c>
      <c r="Q666">
        <f>SUMIFS($N$2:$N$1206,$B$2:$B$1206,"="&amp;B666,$M$2:$M$1206,"="&amp;M666)</f>
        <v>1</v>
      </c>
      <c r="R666">
        <f>VLOOKUP(A666&amp;C666&amp;M666,販売数計!$A$2:$E$174,5,FALSE)</f>
        <v>89</v>
      </c>
      <c r="S666">
        <f t="shared" si="10"/>
        <v>0</v>
      </c>
    </row>
    <row r="667" spans="1:19" x14ac:dyDescent="0.2">
      <c r="A667" s="1">
        <v>43298</v>
      </c>
      <c r="B667">
        <v>43900512</v>
      </c>
      <c r="C667">
        <v>94</v>
      </c>
      <c r="D667" t="s">
        <v>14</v>
      </c>
      <c r="E667">
        <v>21</v>
      </c>
      <c r="F667" t="s">
        <v>15</v>
      </c>
      <c r="G667">
        <v>181010</v>
      </c>
      <c r="H667" t="s">
        <v>16</v>
      </c>
      <c r="I667" t="s">
        <v>17</v>
      </c>
      <c r="J667" t="s">
        <v>18</v>
      </c>
      <c r="K667" t="s">
        <v>19</v>
      </c>
      <c r="L667" t="s">
        <v>20</v>
      </c>
      <c r="M667" s="2">
        <v>842776102461</v>
      </c>
      <c r="N667">
        <v>1</v>
      </c>
      <c r="O667">
        <f>COUNTIFS($A$2:$A$1206,"="&amp;A667,$C$2:$C$1206,"="&amp;C667,$M$2:$M$1206,"="&amp;M667)</f>
        <v>97</v>
      </c>
      <c r="P667">
        <f>COUNTIFS($B$2:$B$1206,"="&amp;B667,$M$2:$M$1206,"="&amp;M667)</f>
        <v>1</v>
      </c>
      <c r="Q667">
        <f>SUMIFS($N$2:$N$1206,$B$2:$B$1206,"="&amp;B667,$M$2:$M$1206,"="&amp;M667)</f>
        <v>1</v>
      </c>
      <c r="R667">
        <f>VLOOKUP(A667&amp;C667&amp;M667,販売数計!$A$2:$E$174,5,FALSE)</f>
        <v>89</v>
      </c>
      <c r="S667">
        <f t="shared" si="10"/>
        <v>0</v>
      </c>
    </row>
    <row r="668" spans="1:19" x14ac:dyDescent="0.2">
      <c r="A668" s="1">
        <v>43298</v>
      </c>
      <c r="B668">
        <v>43900640</v>
      </c>
      <c r="C668">
        <v>94</v>
      </c>
      <c r="D668" t="s">
        <v>14</v>
      </c>
      <c r="E668">
        <v>21</v>
      </c>
      <c r="F668" t="s">
        <v>15</v>
      </c>
      <c r="G668">
        <v>181010</v>
      </c>
      <c r="H668" t="s">
        <v>16</v>
      </c>
      <c r="I668" t="s">
        <v>17</v>
      </c>
      <c r="J668" t="s">
        <v>18</v>
      </c>
      <c r="K668" t="s">
        <v>19</v>
      </c>
      <c r="L668" t="s">
        <v>20</v>
      </c>
      <c r="M668" s="2">
        <v>842776102461</v>
      </c>
      <c r="N668">
        <v>1</v>
      </c>
      <c r="O668">
        <f>COUNTIFS($A$2:$A$1206,"="&amp;A668,$C$2:$C$1206,"="&amp;C668,$M$2:$M$1206,"="&amp;M668)</f>
        <v>97</v>
      </c>
      <c r="P668">
        <f>COUNTIFS($B$2:$B$1206,"="&amp;B668,$M$2:$M$1206,"="&amp;M668)</f>
        <v>1</v>
      </c>
      <c r="Q668">
        <f>SUMIFS($N$2:$N$1206,$B$2:$B$1206,"="&amp;B668,$M$2:$M$1206,"="&amp;M668)</f>
        <v>1</v>
      </c>
      <c r="R668">
        <f>VLOOKUP(A668&amp;C668&amp;M668,販売数計!$A$2:$E$174,5,FALSE)</f>
        <v>89</v>
      </c>
      <c r="S668">
        <f t="shared" si="10"/>
        <v>0</v>
      </c>
    </row>
    <row r="669" spans="1:19" x14ac:dyDescent="0.2">
      <c r="A669" s="1">
        <v>43298</v>
      </c>
      <c r="B669">
        <v>43900717</v>
      </c>
      <c r="C669">
        <v>94</v>
      </c>
      <c r="D669" t="s">
        <v>14</v>
      </c>
      <c r="E669">
        <v>21</v>
      </c>
      <c r="F669" t="s">
        <v>15</v>
      </c>
      <c r="G669">
        <v>181010</v>
      </c>
      <c r="H669" t="s">
        <v>16</v>
      </c>
      <c r="I669" t="s">
        <v>17</v>
      </c>
      <c r="J669" t="s">
        <v>18</v>
      </c>
      <c r="K669" t="s">
        <v>19</v>
      </c>
      <c r="L669" t="s">
        <v>20</v>
      </c>
      <c r="M669" s="2">
        <v>842776102461</v>
      </c>
      <c r="N669">
        <v>1</v>
      </c>
      <c r="O669">
        <f>COUNTIFS($A$2:$A$1206,"="&amp;A669,$C$2:$C$1206,"="&amp;C669,$M$2:$M$1206,"="&amp;M669)</f>
        <v>97</v>
      </c>
      <c r="P669">
        <f>COUNTIFS($B$2:$B$1206,"="&amp;B669,$M$2:$M$1206,"="&amp;M669)</f>
        <v>1</v>
      </c>
      <c r="Q669">
        <f>SUMIFS($N$2:$N$1206,$B$2:$B$1206,"="&amp;B669,$M$2:$M$1206,"="&amp;M669)</f>
        <v>1</v>
      </c>
      <c r="R669">
        <f>VLOOKUP(A669&amp;C669&amp;M669,販売数計!$A$2:$E$174,5,FALSE)</f>
        <v>89</v>
      </c>
      <c r="S669">
        <f t="shared" si="10"/>
        <v>0</v>
      </c>
    </row>
    <row r="670" spans="1:19" x14ac:dyDescent="0.2">
      <c r="A670" s="1">
        <v>43298</v>
      </c>
      <c r="B670">
        <v>43901021</v>
      </c>
      <c r="C670">
        <v>94</v>
      </c>
      <c r="D670" t="s">
        <v>14</v>
      </c>
      <c r="E670">
        <v>21</v>
      </c>
      <c r="F670" t="s">
        <v>15</v>
      </c>
      <c r="G670">
        <v>181010</v>
      </c>
      <c r="H670" t="s">
        <v>16</v>
      </c>
      <c r="I670" t="s">
        <v>17</v>
      </c>
      <c r="J670" t="s">
        <v>18</v>
      </c>
      <c r="K670" t="s">
        <v>19</v>
      </c>
      <c r="L670" t="s">
        <v>20</v>
      </c>
      <c r="M670" s="2">
        <v>842776102461</v>
      </c>
      <c r="N670">
        <v>1</v>
      </c>
      <c r="O670">
        <f>COUNTIFS($A$2:$A$1206,"="&amp;A670,$C$2:$C$1206,"="&amp;C670,$M$2:$M$1206,"="&amp;M670)</f>
        <v>97</v>
      </c>
      <c r="P670">
        <f>COUNTIFS($B$2:$B$1206,"="&amp;B670,$M$2:$M$1206,"="&amp;M670)</f>
        <v>1</v>
      </c>
      <c r="Q670">
        <f>SUMIFS($N$2:$N$1206,$B$2:$B$1206,"="&amp;B670,$M$2:$M$1206,"="&amp;M670)</f>
        <v>1</v>
      </c>
      <c r="R670">
        <f>VLOOKUP(A670&amp;C670&amp;M670,販売数計!$A$2:$E$174,5,FALSE)</f>
        <v>89</v>
      </c>
      <c r="S670">
        <f t="shared" si="10"/>
        <v>0</v>
      </c>
    </row>
    <row r="671" spans="1:19" x14ac:dyDescent="0.2">
      <c r="A671" s="1">
        <v>43298</v>
      </c>
      <c r="B671">
        <v>43901054</v>
      </c>
      <c r="C671">
        <v>94</v>
      </c>
      <c r="D671" t="s">
        <v>14</v>
      </c>
      <c r="E671">
        <v>21</v>
      </c>
      <c r="F671" t="s">
        <v>15</v>
      </c>
      <c r="G671">
        <v>181010</v>
      </c>
      <c r="H671" t="s">
        <v>16</v>
      </c>
      <c r="I671" t="s">
        <v>17</v>
      </c>
      <c r="J671" t="s">
        <v>18</v>
      </c>
      <c r="K671" t="s">
        <v>19</v>
      </c>
      <c r="L671" t="s">
        <v>20</v>
      </c>
      <c r="M671" s="2">
        <v>842776102461</v>
      </c>
      <c r="N671">
        <v>1</v>
      </c>
      <c r="O671">
        <f>COUNTIFS($A$2:$A$1206,"="&amp;A671,$C$2:$C$1206,"="&amp;C671,$M$2:$M$1206,"="&amp;M671)</f>
        <v>97</v>
      </c>
      <c r="P671">
        <f>COUNTIFS($B$2:$B$1206,"="&amp;B671,$M$2:$M$1206,"="&amp;M671)</f>
        <v>1</v>
      </c>
      <c r="Q671">
        <f>SUMIFS($N$2:$N$1206,$B$2:$B$1206,"="&amp;B671,$M$2:$M$1206,"="&amp;M671)</f>
        <v>1</v>
      </c>
      <c r="R671">
        <f>VLOOKUP(A671&amp;C671&amp;M671,販売数計!$A$2:$E$174,5,FALSE)</f>
        <v>89</v>
      </c>
      <c r="S671">
        <f t="shared" si="10"/>
        <v>0</v>
      </c>
    </row>
    <row r="672" spans="1:19" x14ac:dyDescent="0.2">
      <c r="A672" s="1">
        <v>43298</v>
      </c>
      <c r="B672">
        <v>43901105</v>
      </c>
      <c r="C672">
        <v>94</v>
      </c>
      <c r="D672" t="s">
        <v>14</v>
      </c>
      <c r="E672">
        <v>21</v>
      </c>
      <c r="F672" t="s">
        <v>15</v>
      </c>
      <c r="G672">
        <v>181010</v>
      </c>
      <c r="H672" t="s">
        <v>16</v>
      </c>
      <c r="I672" t="s">
        <v>17</v>
      </c>
      <c r="J672" t="s">
        <v>18</v>
      </c>
      <c r="K672" t="s">
        <v>19</v>
      </c>
      <c r="L672" t="s">
        <v>20</v>
      </c>
      <c r="M672" s="2">
        <v>842776102461</v>
      </c>
      <c r="N672">
        <v>1</v>
      </c>
      <c r="O672">
        <f>COUNTIFS($A$2:$A$1206,"="&amp;A672,$C$2:$C$1206,"="&amp;C672,$M$2:$M$1206,"="&amp;M672)</f>
        <v>97</v>
      </c>
      <c r="P672">
        <f>COUNTIFS($B$2:$B$1206,"="&amp;B672,$M$2:$M$1206,"="&amp;M672)</f>
        <v>1</v>
      </c>
      <c r="Q672">
        <f>SUMIFS($N$2:$N$1206,$B$2:$B$1206,"="&amp;B672,$M$2:$M$1206,"="&amp;M672)</f>
        <v>1</v>
      </c>
      <c r="R672">
        <f>VLOOKUP(A672&amp;C672&amp;M672,販売数計!$A$2:$E$174,5,FALSE)</f>
        <v>89</v>
      </c>
      <c r="S672">
        <f t="shared" si="10"/>
        <v>0</v>
      </c>
    </row>
    <row r="673" spans="1:19" x14ac:dyDescent="0.2">
      <c r="A673" s="1">
        <v>43298</v>
      </c>
      <c r="B673">
        <v>43901471</v>
      </c>
      <c r="C673">
        <v>94</v>
      </c>
      <c r="D673" t="s">
        <v>14</v>
      </c>
      <c r="E673">
        <v>21</v>
      </c>
      <c r="F673" t="s">
        <v>15</v>
      </c>
      <c r="G673">
        <v>181010</v>
      </c>
      <c r="H673" t="s">
        <v>16</v>
      </c>
      <c r="I673" t="s">
        <v>17</v>
      </c>
      <c r="J673" t="s">
        <v>18</v>
      </c>
      <c r="K673" t="s">
        <v>19</v>
      </c>
      <c r="L673" t="s">
        <v>20</v>
      </c>
      <c r="M673" s="2">
        <v>842776102461</v>
      </c>
      <c r="N673">
        <v>1</v>
      </c>
      <c r="O673">
        <f>COUNTIFS($A$2:$A$1206,"="&amp;A673,$C$2:$C$1206,"="&amp;C673,$M$2:$M$1206,"="&amp;M673)</f>
        <v>97</v>
      </c>
      <c r="P673">
        <f>COUNTIFS($B$2:$B$1206,"="&amp;B673,$M$2:$M$1206,"="&amp;M673)</f>
        <v>1</v>
      </c>
      <c r="Q673">
        <f>SUMIFS($N$2:$N$1206,$B$2:$B$1206,"="&amp;B673,$M$2:$M$1206,"="&amp;M673)</f>
        <v>1</v>
      </c>
      <c r="R673">
        <f>VLOOKUP(A673&amp;C673&amp;M673,販売数計!$A$2:$E$174,5,FALSE)</f>
        <v>89</v>
      </c>
      <c r="S673">
        <f t="shared" si="10"/>
        <v>0</v>
      </c>
    </row>
    <row r="674" spans="1:19" x14ac:dyDescent="0.2">
      <c r="A674" s="1">
        <v>43298</v>
      </c>
      <c r="B674">
        <v>43901500</v>
      </c>
      <c r="C674">
        <v>94</v>
      </c>
      <c r="D674" t="s">
        <v>14</v>
      </c>
      <c r="E674">
        <v>21</v>
      </c>
      <c r="F674" t="s">
        <v>15</v>
      </c>
      <c r="G674">
        <v>181010</v>
      </c>
      <c r="H674" t="s">
        <v>16</v>
      </c>
      <c r="I674" t="s">
        <v>17</v>
      </c>
      <c r="J674" t="s">
        <v>18</v>
      </c>
      <c r="K674" t="s">
        <v>19</v>
      </c>
      <c r="L674" t="s">
        <v>20</v>
      </c>
      <c r="M674" s="2">
        <v>842776102461</v>
      </c>
      <c r="N674">
        <v>1</v>
      </c>
      <c r="O674">
        <f>COUNTIFS($A$2:$A$1206,"="&amp;A674,$C$2:$C$1206,"="&amp;C674,$M$2:$M$1206,"="&amp;M674)</f>
        <v>97</v>
      </c>
      <c r="P674">
        <f>COUNTIFS($B$2:$B$1206,"="&amp;B674,$M$2:$M$1206,"="&amp;M674)</f>
        <v>1</v>
      </c>
      <c r="Q674">
        <f>SUMIFS($N$2:$N$1206,$B$2:$B$1206,"="&amp;B674,$M$2:$M$1206,"="&amp;M674)</f>
        <v>1</v>
      </c>
      <c r="R674">
        <f>VLOOKUP(A674&amp;C674&amp;M674,販売数計!$A$2:$E$174,5,FALSE)</f>
        <v>89</v>
      </c>
      <c r="S674">
        <f t="shared" si="10"/>
        <v>0</v>
      </c>
    </row>
    <row r="675" spans="1:19" x14ac:dyDescent="0.2">
      <c r="A675" s="1">
        <v>43298</v>
      </c>
      <c r="B675">
        <v>43902141</v>
      </c>
      <c r="C675">
        <v>94</v>
      </c>
      <c r="D675" t="s">
        <v>14</v>
      </c>
      <c r="E675">
        <v>21</v>
      </c>
      <c r="F675" t="s">
        <v>15</v>
      </c>
      <c r="G675">
        <v>181010</v>
      </c>
      <c r="H675" t="s">
        <v>16</v>
      </c>
      <c r="I675" t="s">
        <v>17</v>
      </c>
      <c r="J675" t="s">
        <v>18</v>
      </c>
      <c r="K675" t="s">
        <v>19</v>
      </c>
      <c r="L675" t="s">
        <v>20</v>
      </c>
      <c r="M675" s="2">
        <v>842776102461</v>
      </c>
      <c r="N675">
        <v>1</v>
      </c>
      <c r="O675">
        <f>COUNTIFS($A$2:$A$1206,"="&amp;A675,$C$2:$C$1206,"="&amp;C675,$M$2:$M$1206,"="&amp;M675)</f>
        <v>97</v>
      </c>
      <c r="P675">
        <f>COUNTIFS($B$2:$B$1206,"="&amp;B675,$M$2:$M$1206,"="&amp;M675)</f>
        <v>1</v>
      </c>
      <c r="Q675">
        <f>SUMIFS($N$2:$N$1206,$B$2:$B$1206,"="&amp;B675,$M$2:$M$1206,"="&amp;M675)</f>
        <v>1</v>
      </c>
      <c r="R675">
        <f>VLOOKUP(A675&amp;C675&amp;M675,販売数計!$A$2:$E$174,5,FALSE)</f>
        <v>89</v>
      </c>
      <c r="S675">
        <f t="shared" si="10"/>
        <v>0</v>
      </c>
    </row>
    <row r="676" spans="1:19" x14ac:dyDescent="0.2">
      <c r="A676" s="1">
        <v>43298</v>
      </c>
      <c r="B676">
        <v>43902297</v>
      </c>
      <c r="C676">
        <v>94</v>
      </c>
      <c r="D676" t="s">
        <v>14</v>
      </c>
      <c r="E676">
        <v>21</v>
      </c>
      <c r="F676" t="s">
        <v>15</v>
      </c>
      <c r="G676">
        <v>181010</v>
      </c>
      <c r="H676" t="s">
        <v>16</v>
      </c>
      <c r="I676" t="s">
        <v>17</v>
      </c>
      <c r="J676" t="s">
        <v>18</v>
      </c>
      <c r="K676" t="s">
        <v>19</v>
      </c>
      <c r="L676" t="s">
        <v>20</v>
      </c>
      <c r="M676" s="2">
        <v>842776102461</v>
      </c>
      <c r="N676">
        <v>1</v>
      </c>
      <c r="O676">
        <f>COUNTIFS($A$2:$A$1206,"="&amp;A676,$C$2:$C$1206,"="&amp;C676,$M$2:$M$1206,"="&amp;M676)</f>
        <v>97</v>
      </c>
      <c r="P676">
        <f>COUNTIFS($B$2:$B$1206,"="&amp;B676,$M$2:$M$1206,"="&amp;M676)</f>
        <v>1</v>
      </c>
      <c r="Q676">
        <f>SUMIFS($N$2:$N$1206,$B$2:$B$1206,"="&amp;B676,$M$2:$M$1206,"="&amp;M676)</f>
        <v>1</v>
      </c>
      <c r="R676">
        <f>VLOOKUP(A676&amp;C676&amp;M676,販売数計!$A$2:$E$174,5,FALSE)</f>
        <v>89</v>
      </c>
      <c r="S676">
        <f t="shared" si="10"/>
        <v>0</v>
      </c>
    </row>
    <row r="677" spans="1:19" x14ac:dyDescent="0.2">
      <c r="A677" s="1">
        <v>43298</v>
      </c>
      <c r="B677">
        <v>43902466</v>
      </c>
      <c r="C677">
        <v>94</v>
      </c>
      <c r="D677" t="s">
        <v>14</v>
      </c>
      <c r="E677">
        <v>21</v>
      </c>
      <c r="F677" t="s">
        <v>15</v>
      </c>
      <c r="G677">
        <v>181010</v>
      </c>
      <c r="H677" t="s">
        <v>16</v>
      </c>
      <c r="I677" t="s">
        <v>17</v>
      </c>
      <c r="J677" t="s">
        <v>18</v>
      </c>
      <c r="K677" t="s">
        <v>19</v>
      </c>
      <c r="L677" t="s">
        <v>20</v>
      </c>
      <c r="M677" s="2">
        <v>842776102461</v>
      </c>
      <c r="N677">
        <v>1</v>
      </c>
      <c r="O677">
        <f>COUNTIFS($A$2:$A$1206,"="&amp;A677,$C$2:$C$1206,"="&amp;C677,$M$2:$M$1206,"="&amp;M677)</f>
        <v>97</v>
      </c>
      <c r="P677">
        <f>COUNTIFS($B$2:$B$1206,"="&amp;B677,$M$2:$M$1206,"="&amp;M677)</f>
        <v>1</v>
      </c>
      <c r="Q677">
        <f>SUMIFS($N$2:$N$1206,$B$2:$B$1206,"="&amp;B677,$M$2:$M$1206,"="&amp;M677)</f>
        <v>1</v>
      </c>
      <c r="R677">
        <f>VLOOKUP(A677&amp;C677&amp;M677,販売数計!$A$2:$E$174,5,FALSE)</f>
        <v>89</v>
      </c>
      <c r="S677">
        <f t="shared" si="10"/>
        <v>0</v>
      </c>
    </row>
    <row r="678" spans="1:19" x14ac:dyDescent="0.2">
      <c r="A678" s="1">
        <v>43298</v>
      </c>
      <c r="B678">
        <v>43902831</v>
      </c>
      <c r="C678">
        <v>94</v>
      </c>
      <c r="D678" t="s">
        <v>14</v>
      </c>
      <c r="E678">
        <v>21</v>
      </c>
      <c r="F678" t="s">
        <v>15</v>
      </c>
      <c r="G678">
        <v>181010</v>
      </c>
      <c r="H678" t="s">
        <v>16</v>
      </c>
      <c r="I678" t="s">
        <v>17</v>
      </c>
      <c r="J678" t="s">
        <v>18</v>
      </c>
      <c r="K678" t="s">
        <v>19</v>
      </c>
      <c r="L678" t="s">
        <v>20</v>
      </c>
      <c r="M678" s="2">
        <v>842776102461</v>
      </c>
      <c r="N678">
        <v>1</v>
      </c>
      <c r="O678">
        <f>COUNTIFS($A$2:$A$1206,"="&amp;A678,$C$2:$C$1206,"="&amp;C678,$M$2:$M$1206,"="&amp;M678)</f>
        <v>97</v>
      </c>
      <c r="P678">
        <f>COUNTIFS($B$2:$B$1206,"="&amp;B678,$M$2:$M$1206,"="&amp;M678)</f>
        <v>1</v>
      </c>
      <c r="Q678">
        <f>SUMIFS($N$2:$N$1206,$B$2:$B$1206,"="&amp;B678,$M$2:$M$1206,"="&amp;M678)</f>
        <v>1</v>
      </c>
      <c r="R678">
        <f>VLOOKUP(A678&amp;C678&amp;M678,販売数計!$A$2:$E$174,5,FALSE)</f>
        <v>89</v>
      </c>
      <c r="S678">
        <f t="shared" si="10"/>
        <v>0</v>
      </c>
    </row>
    <row r="679" spans="1:19" x14ac:dyDescent="0.2">
      <c r="A679" s="1">
        <v>43298</v>
      </c>
      <c r="B679">
        <v>43902912</v>
      </c>
      <c r="C679">
        <v>94</v>
      </c>
      <c r="D679" t="s">
        <v>14</v>
      </c>
      <c r="E679">
        <v>21</v>
      </c>
      <c r="F679" t="s">
        <v>15</v>
      </c>
      <c r="G679">
        <v>181010</v>
      </c>
      <c r="H679" t="s">
        <v>16</v>
      </c>
      <c r="I679" t="s">
        <v>17</v>
      </c>
      <c r="J679" t="s">
        <v>18</v>
      </c>
      <c r="K679" t="s">
        <v>19</v>
      </c>
      <c r="L679" t="s">
        <v>20</v>
      </c>
      <c r="M679" s="2">
        <v>842776102461</v>
      </c>
      <c r="N679">
        <v>1</v>
      </c>
      <c r="O679">
        <f>COUNTIFS($A$2:$A$1206,"="&amp;A679,$C$2:$C$1206,"="&amp;C679,$M$2:$M$1206,"="&amp;M679)</f>
        <v>97</v>
      </c>
      <c r="P679">
        <f>COUNTIFS($B$2:$B$1206,"="&amp;B679,$M$2:$M$1206,"="&amp;M679)</f>
        <v>1</v>
      </c>
      <c r="Q679">
        <f>SUMIFS($N$2:$N$1206,$B$2:$B$1206,"="&amp;B679,$M$2:$M$1206,"="&amp;M679)</f>
        <v>1</v>
      </c>
      <c r="R679">
        <f>VLOOKUP(A679&amp;C679&amp;M679,販売数計!$A$2:$E$174,5,FALSE)</f>
        <v>89</v>
      </c>
      <c r="S679">
        <f t="shared" si="10"/>
        <v>0</v>
      </c>
    </row>
    <row r="680" spans="1:19" x14ac:dyDescent="0.2">
      <c r="A680" s="1">
        <v>43298</v>
      </c>
      <c r="B680">
        <v>43903094</v>
      </c>
      <c r="C680">
        <v>94</v>
      </c>
      <c r="D680" t="s">
        <v>14</v>
      </c>
      <c r="E680">
        <v>21</v>
      </c>
      <c r="F680" t="s">
        <v>15</v>
      </c>
      <c r="G680">
        <v>181010</v>
      </c>
      <c r="H680" t="s">
        <v>16</v>
      </c>
      <c r="I680" t="s">
        <v>17</v>
      </c>
      <c r="J680" t="s">
        <v>18</v>
      </c>
      <c r="K680" t="s">
        <v>19</v>
      </c>
      <c r="L680" t="s">
        <v>20</v>
      </c>
      <c r="M680" s="2">
        <v>842776102461</v>
      </c>
      <c r="N680">
        <v>1</v>
      </c>
      <c r="O680">
        <f>COUNTIFS($A$2:$A$1206,"="&amp;A680,$C$2:$C$1206,"="&amp;C680,$M$2:$M$1206,"="&amp;M680)</f>
        <v>97</v>
      </c>
      <c r="P680">
        <f>COUNTIFS($B$2:$B$1206,"="&amp;B680,$M$2:$M$1206,"="&amp;M680)</f>
        <v>1</v>
      </c>
      <c r="Q680">
        <f>SUMIFS($N$2:$N$1206,$B$2:$B$1206,"="&amp;B680,$M$2:$M$1206,"="&amp;M680)</f>
        <v>1</v>
      </c>
      <c r="R680">
        <f>VLOOKUP(A680&amp;C680&amp;M680,販売数計!$A$2:$E$174,5,FALSE)</f>
        <v>89</v>
      </c>
      <c r="S680">
        <f t="shared" si="10"/>
        <v>0</v>
      </c>
    </row>
    <row r="681" spans="1:19" x14ac:dyDescent="0.2">
      <c r="A681" s="1">
        <v>43298</v>
      </c>
      <c r="B681">
        <v>43903205</v>
      </c>
      <c r="C681">
        <v>94</v>
      </c>
      <c r="D681" t="s">
        <v>14</v>
      </c>
      <c r="E681">
        <v>21</v>
      </c>
      <c r="F681" t="s">
        <v>15</v>
      </c>
      <c r="G681">
        <v>181010</v>
      </c>
      <c r="H681" t="s">
        <v>16</v>
      </c>
      <c r="I681" t="s">
        <v>17</v>
      </c>
      <c r="J681" t="s">
        <v>18</v>
      </c>
      <c r="K681" t="s">
        <v>19</v>
      </c>
      <c r="L681" t="s">
        <v>20</v>
      </c>
      <c r="M681" s="2">
        <v>842776102461</v>
      </c>
      <c r="N681">
        <v>1</v>
      </c>
      <c r="O681">
        <f>COUNTIFS($A$2:$A$1206,"="&amp;A681,$C$2:$C$1206,"="&amp;C681,$M$2:$M$1206,"="&amp;M681)</f>
        <v>97</v>
      </c>
      <c r="P681">
        <f>COUNTIFS($B$2:$B$1206,"="&amp;B681,$M$2:$M$1206,"="&amp;M681)</f>
        <v>1</v>
      </c>
      <c r="Q681">
        <f>SUMIFS($N$2:$N$1206,$B$2:$B$1206,"="&amp;B681,$M$2:$M$1206,"="&amp;M681)</f>
        <v>1</v>
      </c>
      <c r="R681">
        <f>VLOOKUP(A681&amp;C681&amp;M681,販売数計!$A$2:$E$174,5,FALSE)</f>
        <v>89</v>
      </c>
      <c r="S681">
        <f t="shared" si="10"/>
        <v>0</v>
      </c>
    </row>
    <row r="682" spans="1:19" x14ac:dyDescent="0.2">
      <c r="A682" s="1">
        <v>43298</v>
      </c>
      <c r="B682">
        <v>43903317</v>
      </c>
      <c r="C682">
        <v>94</v>
      </c>
      <c r="D682" t="s">
        <v>14</v>
      </c>
      <c r="E682">
        <v>21</v>
      </c>
      <c r="F682" t="s">
        <v>15</v>
      </c>
      <c r="G682">
        <v>181010</v>
      </c>
      <c r="H682" t="s">
        <v>16</v>
      </c>
      <c r="I682" t="s">
        <v>17</v>
      </c>
      <c r="J682" t="s">
        <v>18</v>
      </c>
      <c r="K682" t="s">
        <v>19</v>
      </c>
      <c r="L682" t="s">
        <v>20</v>
      </c>
      <c r="M682" s="2">
        <v>842776102461</v>
      </c>
      <c r="N682">
        <v>1</v>
      </c>
      <c r="O682">
        <f>COUNTIFS($A$2:$A$1206,"="&amp;A682,$C$2:$C$1206,"="&amp;C682,$M$2:$M$1206,"="&amp;M682)</f>
        <v>97</v>
      </c>
      <c r="P682">
        <f>COUNTIFS($B$2:$B$1206,"="&amp;B682,$M$2:$M$1206,"="&amp;M682)</f>
        <v>1</v>
      </c>
      <c r="Q682">
        <f>SUMIFS($N$2:$N$1206,$B$2:$B$1206,"="&amp;B682,$M$2:$M$1206,"="&amp;M682)</f>
        <v>1</v>
      </c>
      <c r="R682">
        <f>VLOOKUP(A682&amp;C682&amp;M682,販売数計!$A$2:$E$174,5,FALSE)</f>
        <v>89</v>
      </c>
      <c r="S682">
        <f t="shared" si="10"/>
        <v>0</v>
      </c>
    </row>
    <row r="683" spans="1:19" x14ac:dyDescent="0.2">
      <c r="A683" s="1">
        <v>43298</v>
      </c>
      <c r="B683">
        <v>43903477</v>
      </c>
      <c r="C683">
        <v>94</v>
      </c>
      <c r="D683" t="s">
        <v>14</v>
      </c>
      <c r="E683">
        <v>21</v>
      </c>
      <c r="F683" t="s">
        <v>15</v>
      </c>
      <c r="G683">
        <v>181010</v>
      </c>
      <c r="H683" t="s">
        <v>16</v>
      </c>
      <c r="I683" t="s">
        <v>17</v>
      </c>
      <c r="J683" t="s">
        <v>18</v>
      </c>
      <c r="K683" t="s">
        <v>19</v>
      </c>
      <c r="L683" t="s">
        <v>20</v>
      </c>
      <c r="M683" s="2">
        <v>842776102461</v>
      </c>
      <c r="N683">
        <v>1</v>
      </c>
      <c r="O683">
        <f>COUNTIFS($A$2:$A$1206,"="&amp;A683,$C$2:$C$1206,"="&amp;C683,$M$2:$M$1206,"="&amp;M683)</f>
        <v>97</v>
      </c>
      <c r="P683">
        <f>COUNTIFS($B$2:$B$1206,"="&amp;B683,$M$2:$M$1206,"="&amp;M683)</f>
        <v>1</v>
      </c>
      <c r="Q683">
        <f>SUMIFS($N$2:$N$1206,$B$2:$B$1206,"="&amp;B683,$M$2:$M$1206,"="&amp;M683)</f>
        <v>1</v>
      </c>
      <c r="R683">
        <f>VLOOKUP(A683&amp;C683&amp;M683,販売数計!$A$2:$E$174,5,FALSE)</f>
        <v>89</v>
      </c>
      <c r="S683">
        <f t="shared" si="10"/>
        <v>0</v>
      </c>
    </row>
    <row r="684" spans="1:19" x14ac:dyDescent="0.2">
      <c r="A684" s="1">
        <v>43298</v>
      </c>
      <c r="B684">
        <v>43903480</v>
      </c>
      <c r="C684">
        <v>94</v>
      </c>
      <c r="D684" t="s">
        <v>14</v>
      </c>
      <c r="E684">
        <v>21</v>
      </c>
      <c r="F684" t="s">
        <v>15</v>
      </c>
      <c r="G684">
        <v>181010</v>
      </c>
      <c r="H684" t="s">
        <v>16</v>
      </c>
      <c r="I684" t="s">
        <v>17</v>
      </c>
      <c r="J684" t="s">
        <v>18</v>
      </c>
      <c r="K684" t="s">
        <v>19</v>
      </c>
      <c r="L684" t="s">
        <v>20</v>
      </c>
      <c r="M684" s="2">
        <v>842776102461</v>
      </c>
      <c r="N684">
        <v>1</v>
      </c>
      <c r="O684">
        <f>COUNTIFS($A$2:$A$1206,"="&amp;A684,$C$2:$C$1206,"="&amp;C684,$M$2:$M$1206,"="&amp;M684)</f>
        <v>97</v>
      </c>
      <c r="P684">
        <f>COUNTIFS($B$2:$B$1206,"="&amp;B684,$M$2:$M$1206,"="&amp;M684)</f>
        <v>1</v>
      </c>
      <c r="Q684">
        <f>SUMIFS($N$2:$N$1206,$B$2:$B$1206,"="&amp;B684,$M$2:$M$1206,"="&amp;M684)</f>
        <v>1</v>
      </c>
      <c r="R684">
        <f>VLOOKUP(A684&amp;C684&amp;M684,販売数計!$A$2:$E$174,5,FALSE)</f>
        <v>89</v>
      </c>
      <c r="S684">
        <f t="shared" si="10"/>
        <v>0</v>
      </c>
    </row>
    <row r="685" spans="1:19" x14ac:dyDescent="0.2">
      <c r="A685" s="1">
        <v>43298</v>
      </c>
      <c r="B685">
        <v>43903955</v>
      </c>
      <c r="C685">
        <v>94</v>
      </c>
      <c r="D685" t="s">
        <v>14</v>
      </c>
      <c r="E685">
        <v>21</v>
      </c>
      <c r="F685" t="s">
        <v>15</v>
      </c>
      <c r="G685">
        <v>181010</v>
      </c>
      <c r="H685" t="s">
        <v>16</v>
      </c>
      <c r="I685" t="s">
        <v>17</v>
      </c>
      <c r="J685" t="s">
        <v>18</v>
      </c>
      <c r="K685" t="s">
        <v>19</v>
      </c>
      <c r="L685" t="s">
        <v>20</v>
      </c>
      <c r="M685" s="2">
        <v>842776102461</v>
      </c>
      <c r="N685">
        <v>1</v>
      </c>
      <c r="O685">
        <f>COUNTIFS($A$2:$A$1206,"="&amp;A685,$C$2:$C$1206,"="&amp;C685,$M$2:$M$1206,"="&amp;M685)</f>
        <v>97</v>
      </c>
      <c r="P685">
        <f>COUNTIFS($B$2:$B$1206,"="&amp;B685,$M$2:$M$1206,"="&amp;M685)</f>
        <v>1</v>
      </c>
      <c r="Q685">
        <f>SUMIFS($N$2:$N$1206,$B$2:$B$1206,"="&amp;B685,$M$2:$M$1206,"="&amp;M685)</f>
        <v>1</v>
      </c>
      <c r="R685">
        <f>VLOOKUP(A685&amp;C685&amp;M685,販売数計!$A$2:$E$174,5,FALSE)</f>
        <v>89</v>
      </c>
      <c r="S685">
        <f t="shared" si="10"/>
        <v>0</v>
      </c>
    </row>
    <row r="686" spans="1:19" x14ac:dyDescent="0.2">
      <c r="A686" s="1">
        <v>43298</v>
      </c>
      <c r="B686">
        <v>43903981</v>
      </c>
      <c r="C686">
        <v>94</v>
      </c>
      <c r="D686" t="s">
        <v>14</v>
      </c>
      <c r="E686">
        <v>21</v>
      </c>
      <c r="F686" t="s">
        <v>15</v>
      </c>
      <c r="G686">
        <v>181010</v>
      </c>
      <c r="H686" t="s">
        <v>16</v>
      </c>
      <c r="I686" t="s">
        <v>17</v>
      </c>
      <c r="J686" t="s">
        <v>18</v>
      </c>
      <c r="K686" t="s">
        <v>19</v>
      </c>
      <c r="L686" t="s">
        <v>20</v>
      </c>
      <c r="M686" s="2">
        <v>842776102461</v>
      </c>
      <c r="N686">
        <v>1</v>
      </c>
      <c r="O686">
        <f>COUNTIFS($A$2:$A$1206,"="&amp;A686,$C$2:$C$1206,"="&amp;C686,$M$2:$M$1206,"="&amp;M686)</f>
        <v>97</v>
      </c>
      <c r="P686">
        <f>COUNTIFS($B$2:$B$1206,"="&amp;B686,$M$2:$M$1206,"="&amp;M686)</f>
        <v>1</v>
      </c>
      <c r="Q686">
        <f>SUMIFS($N$2:$N$1206,$B$2:$B$1206,"="&amp;B686,$M$2:$M$1206,"="&amp;M686)</f>
        <v>1</v>
      </c>
      <c r="R686">
        <f>VLOOKUP(A686&amp;C686&amp;M686,販売数計!$A$2:$E$174,5,FALSE)</f>
        <v>89</v>
      </c>
      <c r="S686">
        <f t="shared" si="10"/>
        <v>0</v>
      </c>
    </row>
    <row r="687" spans="1:19" x14ac:dyDescent="0.2">
      <c r="A687" s="1">
        <v>43298</v>
      </c>
      <c r="B687">
        <v>43903997</v>
      </c>
      <c r="C687">
        <v>94</v>
      </c>
      <c r="D687" t="s">
        <v>14</v>
      </c>
      <c r="E687">
        <v>21</v>
      </c>
      <c r="F687" t="s">
        <v>15</v>
      </c>
      <c r="G687">
        <v>181010</v>
      </c>
      <c r="H687" t="s">
        <v>16</v>
      </c>
      <c r="I687" t="s">
        <v>17</v>
      </c>
      <c r="J687" t="s">
        <v>18</v>
      </c>
      <c r="K687" t="s">
        <v>19</v>
      </c>
      <c r="L687" t="s">
        <v>20</v>
      </c>
      <c r="M687" s="2">
        <v>842776102461</v>
      </c>
      <c r="N687">
        <v>1</v>
      </c>
      <c r="O687">
        <f>COUNTIFS($A$2:$A$1206,"="&amp;A687,$C$2:$C$1206,"="&amp;C687,$M$2:$M$1206,"="&amp;M687)</f>
        <v>97</v>
      </c>
      <c r="P687">
        <f>COUNTIFS($B$2:$B$1206,"="&amp;B687,$M$2:$M$1206,"="&amp;M687)</f>
        <v>1</v>
      </c>
      <c r="Q687">
        <f>SUMIFS($N$2:$N$1206,$B$2:$B$1206,"="&amp;B687,$M$2:$M$1206,"="&amp;M687)</f>
        <v>1</v>
      </c>
      <c r="R687">
        <f>VLOOKUP(A687&amp;C687&amp;M687,販売数計!$A$2:$E$174,5,FALSE)</f>
        <v>89</v>
      </c>
      <c r="S687">
        <f t="shared" si="10"/>
        <v>0</v>
      </c>
    </row>
    <row r="688" spans="1:19" x14ac:dyDescent="0.2">
      <c r="A688" s="1">
        <v>43298</v>
      </c>
      <c r="B688">
        <v>43904166</v>
      </c>
      <c r="C688">
        <v>94</v>
      </c>
      <c r="D688" t="s">
        <v>14</v>
      </c>
      <c r="E688">
        <v>21</v>
      </c>
      <c r="F688" t="s">
        <v>15</v>
      </c>
      <c r="G688">
        <v>181010</v>
      </c>
      <c r="H688" t="s">
        <v>16</v>
      </c>
      <c r="I688" t="s">
        <v>17</v>
      </c>
      <c r="J688" t="s">
        <v>18</v>
      </c>
      <c r="K688" t="s">
        <v>19</v>
      </c>
      <c r="L688" t="s">
        <v>20</v>
      </c>
      <c r="M688" s="2">
        <v>842776102461</v>
      </c>
      <c r="N688">
        <v>-1</v>
      </c>
      <c r="O688">
        <f>COUNTIFS($A$2:$A$1206,"="&amp;A688,$C$2:$C$1206,"="&amp;C688,$M$2:$M$1206,"="&amp;M688)</f>
        <v>97</v>
      </c>
      <c r="P688">
        <f>COUNTIFS($B$2:$B$1206,"="&amp;B688,$M$2:$M$1206,"="&amp;M688)</f>
        <v>2</v>
      </c>
      <c r="Q688">
        <f>SUMIFS($N$2:$N$1206,$B$2:$B$1206,"="&amp;B688,$M$2:$M$1206,"="&amp;M688)</f>
        <v>0</v>
      </c>
      <c r="R688">
        <f>VLOOKUP(A688&amp;C688&amp;M688,販売数計!$A$2:$E$174,5,FALSE)</f>
        <v>89</v>
      </c>
      <c r="S688">
        <f t="shared" si="10"/>
        <v>1</v>
      </c>
    </row>
    <row r="689" spans="1:19" x14ac:dyDescent="0.2">
      <c r="A689" s="1">
        <v>43298</v>
      </c>
      <c r="B689">
        <v>43904166</v>
      </c>
      <c r="C689">
        <v>94</v>
      </c>
      <c r="D689" t="s">
        <v>14</v>
      </c>
      <c r="E689">
        <v>21</v>
      </c>
      <c r="F689" t="s">
        <v>15</v>
      </c>
      <c r="G689">
        <v>181010</v>
      </c>
      <c r="H689" t="s">
        <v>16</v>
      </c>
      <c r="I689" t="s">
        <v>17</v>
      </c>
      <c r="J689" t="s">
        <v>18</v>
      </c>
      <c r="K689" t="s">
        <v>19</v>
      </c>
      <c r="L689" t="s">
        <v>20</v>
      </c>
      <c r="M689" s="2">
        <v>842776102461</v>
      </c>
      <c r="N689">
        <v>1</v>
      </c>
      <c r="O689">
        <f>COUNTIFS($A$2:$A$1206,"="&amp;A689,$C$2:$C$1206,"="&amp;C689,$M$2:$M$1206,"="&amp;M689)</f>
        <v>97</v>
      </c>
      <c r="P689">
        <f>COUNTIFS($B$2:$B$1206,"="&amp;B689,$M$2:$M$1206,"="&amp;M689)</f>
        <v>2</v>
      </c>
      <c r="Q689">
        <f>SUMIFS($N$2:$N$1206,$B$2:$B$1206,"="&amp;B689,$M$2:$M$1206,"="&amp;M689)</f>
        <v>0</v>
      </c>
      <c r="R689">
        <f>VLOOKUP(A689&amp;C689&amp;M689,販売数計!$A$2:$E$174,5,FALSE)</f>
        <v>89</v>
      </c>
      <c r="S689">
        <f t="shared" si="10"/>
        <v>1</v>
      </c>
    </row>
    <row r="690" spans="1:19" x14ac:dyDescent="0.2">
      <c r="A690" s="1">
        <v>43298</v>
      </c>
      <c r="B690">
        <v>43904197</v>
      </c>
      <c r="C690">
        <v>94</v>
      </c>
      <c r="D690" t="s">
        <v>14</v>
      </c>
      <c r="E690">
        <v>21</v>
      </c>
      <c r="F690" t="s">
        <v>15</v>
      </c>
      <c r="G690">
        <v>181010</v>
      </c>
      <c r="H690" t="s">
        <v>16</v>
      </c>
      <c r="I690" t="s">
        <v>17</v>
      </c>
      <c r="J690" t="s">
        <v>18</v>
      </c>
      <c r="K690" t="s">
        <v>19</v>
      </c>
      <c r="L690" t="s">
        <v>20</v>
      </c>
      <c r="M690" s="2">
        <v>842776102461</v>
      </c>
      <c r="N690">
        <v>1</v>
      </c>
      <c r="O690">
        <f>COUNTIFS($A$2:$A$1206,"="&amp;A690,$C$2:$C$1206,"="&amp;C690,$M$2:$M$1206,"="&amp;M690)</f>
        <v>97</v>
      </c>
      <c r="P690">
        <f>COUNTIFS($B$2:$B$1206,"="&amp;B690,$M$2:$M$1206,"="&amp;M690)</f>
        <v>1</v>
      </c>
      <c r="Q690">
        <f>SUMIFS($N$2:$N$1206,$B$2:$B$1206,"="&amp;B690,$M$2:$M$1206,"="&amp;M690)</f>
        <v>1</v>
      </c>
      <c r="R690">
        <f>VLOOKUP(A690&amp;C690&amp;M690,販売数計!$A$2:$E$174,5,FALSE)</f>
        <v>89</v>
      </c>
      <c r="S690">
        <f t="shared" si="10"/>
        <v>0</v>
      </c>
    </row>
    <row r="691" spans="1:19" x14ac:dyDescent="0.2">
      <c r="A691" s="1">
        <v>43298</v>
      </c>
      <c r="B691">
        <v>43904526</v>
      </c>
      <c r="C691">
        <v>94</v>
      </c>
      <c r="D691" t="s">
        <v>14</v>
      </c>
      <c r="E691">
        <v>21</v>
      </c>
      <c r="F691" t="s">
        <v>15</v>
      </c>
      <c r="G691">
        <v>181010</v>
      </c>
      <c r="H691" t="s">
        <v>16</v>
      </c>
      <c r="I691" t="s">
        <v>17</v>
      </c>
      <c r="J691" t="s">
        <v>18</v>
      </c>
      <c r="K691" t="s">
        <v>19</v>
      </c>
      <c r="L691" t="s">
        <v>20</v>
      </c>
      <c r="M691" s="2">
        <v>842776102461</v>
      </c>
      <c r="N691">
        <v>1</v>
      </c>
      <c r="O691">
        <f>COUNTIFS($A$2:$A$1206,"="&amp;A691,$C$2:$C$1206,"="&amp;C691,$M$2:$M$1206,"="&amp;M691)</f>
        <v>97</v>
      </c>
      <c r="P691">
        <f>COUNTIFS($B$2:$B$1206,"="&amp;B691,$M$2:$M$1206,"="&amp;M691)</f>
        <v>1</v>
      </c>
      <c r="Q691">
        <f>SUMIFS($N$2:$N$1206,$B$2:$B$1206,"="&amp;B691,$M$2:$M$1206,"="&amp;M691)</f>
        <v>1</v>
      </c>
      <c r="R691">
        <f>VLOOKUP(A691&amp;C691&amp;M691,販売数計!$A$2:$E$174,5,FALSE)</f>
        <v>89</v>
      </c>
      <c r="S691">
        <f t="shared" si="10"/>
        <v>0</v>
      </c>
    </row>
    <row r="692" spans="1:19" x14ac:dyDescent="0.2">
      <c r="A692" s="1">
        <v>43298</v>
      </c>
      <c r="B692">
        <v>43905086</v>
      </c>
      <c r="C692">
        <v>94</v>
      </c>
      <c r="D692" t="s">
        <v>14</v>
      </c>
      <c r="E692">
        <v>21</v>
      </c>
      <c r="F692" t="s">
        <v>15</v>
      </c>
      <c r="G692">
        <v>181010</v>
      </c>
      <c r="H692" t="s">
        <v>16</v>
      </c>
      <c r="I692" t="s">
        <v>17</v>
      </c>
      <c r="J692" t="s">
        <v>18</v>
      </c>
      <c r="K692" t="s">
        <v>19</v>
      </c>
      <c r="L692" t="s">
        <v>20</v>
      </c>
      <c r="M692" s="2">
        <v>842776102461</v>
      </c>
      <c r="N692">
        <v>1</v>
      </c>
      <c r="O692">
        <f>COUNTIFS($A$2:$A$1206,"="&amp;A692,$C$2:$C$1206,"="&amp;C692,$M$2:$M$1206,"="&amp;M692)</f>
        <v>97</v>
      </c>
      <c r="P692">
        <f>COUNTIFS($B$2:$B$1206,"="&amp;B692,$M$2:$M$1206,"="&amp;M692)</f>
        <v>1</v>
      </c>
      <c r="Q692">
        <f>SUMIFS($N$2:$N$1206,$B$2:$B$1206,"="&amp;B692,$M$2:$M$1206,"="&amp;M692)</f>
        <v>1</v>
      </c>
      <c r="R692">
        <f>VLOOKUP(A692&amp;C692&amp;M692,販売数計!$A$2:$E$174,5,FALSE)</f>
        <v>89</v>
      </c>
      <c r="S692">
        <f t="shared" si="10"/>
        <v>0</v>
      </c>
    </row>
    <row r="693" spans="1:19" x14ac:dyDescent="0.2">
      <c r="A693" s="1">
        <v>43298</v>
      </c>
      <c r="B693">
        <v>43905175</v>
      </c>
      <c r="C693">
        <v>94</v>
      </c>
      <c r="D693" t="s">
        <v>14</v>
      </c>
      <c r="E693">
        <v>21</v>
      </c>
      <c r="F693" t="s">
        <v>15</v>
      </c>
      <c r="G693">
        <v>181010</v>
      </c>
      <c r="H693" t="s">
        <v>16</v>
      </c>
      <c r="I693" t="s">
        <v>17</v>
      </c>
      <c r="J693" t="s">
        <v>18</v>
      </c>
      <c r="K693" t="s">
        <v>19</v>
      </c>
      <c r="L693" t="s">
        <v>20</v>
      </c>
      <c r="M693" s="2">
        <v>842776102461</v>
      </c>
      <c r="N693">
        <v>1</v>
      </c>
      <c r="O693">
        <f>COUNTIFS($A$2:$A$1206,"="&amp;A693,$C$2:$C$1206,"="&amp;C693,$M$2:$M$1206,"="&amp;M693)</f>
        <v>97</v>
      </c>
      <c r="P693">
        <f>COUNTIFS($B$2:$B$1206,"="&amp;B693,$M$2:$M$1206,"="&amp;M693)</f>
        <v>1</v>
      </c>
      <c r="Q693">
        <f>SUMIFS($N$2:$N$1206,$B$2:$B$1206,"="&amp;B693,$M$2:$M$1206,"="&amp;M693)</f>
        <v>1</v>
      </c>
      <c r="R693">
        <f>VLOOKUP(A693&amp;C693&amp;M693,販売数計!$A$2:$E$174,5,FALSE)</f>
        <v>89</v>
      </c>
      <c r="S693">
        <f t="shared" si="10"/>
        <v>0</v>
      </c>
    </row>
    <row r="694" spans="1:19" x14ac:dyDescent="0.2">
      <c r="A694" s="1">
        <v>43298</v>
      </c>
      <c r="B694">
        <v>43905203</v>
      </c>
      <c r="C694">
        <v>94</v>
      </c>
      <c r="D694" t="s">
        <v>14</v>
      </c>
      <c r="E694">
        <v>21</v>
      </c>
      <c r="F694" t="s">
        <v>15</v>
      </c>
      <c r="G694">
        <v>181010</v>
      </c>
      <c r="H694" t="s">
        <v>16</v>
      </c>
      <c r="I694" t="s">
        <v>17</v>
      </c>
      <c r="J694" t="s">
        <v>18</v>
      </c>
      <c r="K694" t="s">
        <v>19</v>
      </c>
      <c r="L694" t="s">
        <v>20</v>
      </c>
      <c r="M694" s="2">
        <v>842776102461</v>
      </c>
      <c r="N694">
        <v>1</v>
      </c>
      <c r="O694">
        <f>COUNTIFS($A$2:$A$1206,"="&amp;A694,$C$2:$C$1206,"="&amp;C694,$M$2:$M$1206,"="&amp;M694)</f>
        <v>97</v>
      </c>
      <c r="P694">
        <f>COUNTIFS($B$2:$B$1206,"="&amp;B694,$M$2:$M$1206,"="&amp;M694)</f>
        <v>1</v>
      </c>
      <c r="Q694">
        <f>SUMIFS($N$2:$N$1206,$B$2:$B$1206,"="&amp;B694,$M$2:$M$1206,"="&amp;M694)</f>
        <v>1</v>
      </c>
      <c r="R694">
        <f>VLOOKUP(A694&amp;C694&amp;M694,販売数計!$A$2:$E$174,5,FALSE)</f>
        <v>89</v>
      </c>
      <c r="S694">
        <f t="shared" si="10"/>
        <v>0</v>
      </c>
    </row>
    <row r="695" spans="1:19" x14ac:dyDescent="0.2">
      <c r="A695" s="1">
        <v>43298</v>
      </c>
      <c r="B695">
        <v>43905231</v>
      </c>
      <c r="C695">
        <v>94</v>
      </c>
      <c r="D695" t="s">
        <v>14</v>
      </c>
      <c r="E695">
        <v>21</v>
      </c>
      <c r="F695" t="s">
        <v>15</v>
      </c>
      <c r="G695">
        <v>181010</v>
      </c>
      <c r="H695" t="s">
        <v>16</v>
      </c>
      <c r="I695" t="s">
        <v>17</v>
      </c>
      <c r="J695" t="s">
        <v>18</v>
      </c>
      <c r="K695" t="s">
        <v>19</v>
      </c>
      <c r="L695" t="s">
        <v>20</v>
      </c>
      <c r="M695" s="2">
        <v>842776102461</v>
      </c>
      <c r="N695">
        <v>1</v>
      </c>
      <c r="O695">
        <f>COUNTIFS($A$2:$A$1206,"="&amp;A695,$C$2:$C$1206,"="&amp;C695,$M$2:$M$1206,"="&amp;M695)</f>
        <v>97</v>
      </c>
      <c r="P695">
        <f>COUNTIFS($B$2:$B$1206,"="&amp;B695,$M$2:$M$1206,"="&amp;M695)</f>
        <v>1</v>
      </c>
      <c r="Q695">
        <f>SUMIFS($N$2:$N$1206,$B$2:$B$1206,"="&amp;B695,$M$2:$M$1206,"="&amp;M695)</f>
        <v>1</v>
      </c>
      <c r="R695">
        <f>VLOOKUP(A695&amp;C695&amp;M695,販売数計!$A$2:$E$174,5,FALSE)</f>
        <v>89</v>
      </c>
      <c r="S695">
        <f t="shared" si="10"/>
        <v>0</v>
      </c>
    </row>
    <row r="696" spans="1:19" x14ac:dyDescent="0.2">
      <c r="A696" s="1">
        <v>43298</v>
      </c>
      <c r="B696">
        <v>43905319</v>
      </c>
      <c r="C696">
        <v>94</v>
      </c>
      <c r="D696" t="s">
        <v>14</v>
      </c>
      <c r="E696">
        <v>21</v>
      </c>
      <c r="F696" t="s">
        <v>15</v>
      </c>
      <c r="G696">
        <v>181010</v>
      </c>
      <c r="H696" t="s">
        <v>16</v>
      </c>
      <c r="I696" t="s">
        <v>17</v>
      </c>
      <c r="J696" t="s">
        <v>18</v>
      </c>
      <c r="K696" t="s">
        <v>19</v>
      </c>
      <c r="L696" t="s">
        <v>20</v>
      </c>
      <c r="M696" s="2">
        <v>842776102461</v>
      </c>
      <c r="N696">
        <v>1</v>
      </c>
      <c r="O696">
        <f>COUNTIFS($A$2:$A$1206,"="&amp;A696,$C$2:$C$1206,"="&amp;C696,$M$2:$M$1206,"="&amp;M696)</f>
        <v>97</v>
      </c>
      <c r="P696">
        <f>COUNTIFS($B$2:$B$1206,"="&amp;B696,$M$2:$M$1206,"="&amp;M696)</f>
        <v>1</v>
      </c>
      <c r="Q696">
        <f>SUMIFS($N$2:$N$1206,$B$2:$B$1206,"="&amp;B696,$M$2:$M$1206,"="&amp;M696)</f>
        <v>1</v>
      </c>
      <c r="R696">
        <f>VLOOKUP(A696&amp;C696&amp;M696,販売数計!$A$2:$E$174,5,FALSE)</f>
        <v>89</v>
      </c>
      <c r="S696">
        <f t="shared" si="10"/>
        <v>0</v>
      </c>
    </row>
    <row r="697" spans="1:19" x14ac:dyDescent="0.2">
      <c r="A697" s="1">
        <v>43298</v>
      </c>
      <c r="B697">
        <v>43905427</v>
      </c>
      <c r="C697">
        <v>94</v>
      </c>
      <c r="D697" t="s">
        <v>14</v>
      </c>
      <c r="E697">
        <v>21</v>
      </c>
      <c r="F697" t="s">
        <v>15</v>
      </c>
      <c r="G697">
        <v>181010</v>
      </c>
      <c r="H697" t="s">
        <v>16</v>
      </c>
      <c r="I697" t="s">
        <v>17</v>
      </c>
      <c r="J697" t="s">
        <v>18</v>
      </c>
      <c r="K697" t="s">
        <v>19</v>
      </c>
      <c r="L697" t="s">
        <v>20</v>
      </c>
      <c r="M697" s="2">
        <v>842776102461</v>
      </c>
      <c r="N697">
        <v>1</v>
      </c>
      <c r="O697">
        <f>COUNTIFS($A$2:$A$1206,"="&amp;A697,$C$2:$C$1206,"="&amp;C697,$M$2:$M$1206,"="&amp;M697)</f>
        <v>97</v>
      </c>
      <c r="P697">
        <f>COUNTIFS($B$2:$B$1206,"="&amp;B697,$M$2:$M$1206,"="&amp;M697)</f>
        <v>1</v>
      </c>
      <c r="Q697">
        <f>SUMIFS($N$2:$N$1206,$B$2:$B$1206,"="&amp;B697,$M$2:$M$1206,"="&amp;M697)</f>
        <v>1</v>
      </c>
      <c r="R697">
        <f>VLOOKUP(A697&amp;C697&amp;M697,販売数計!$A$2:$E$174,5,FALSE)</f>
        <v>89</v>
      </c>
      <c r="S697">
        <f t="shared" si="10"/>
        <v>0</v>
      </c>
    </row>
    <row r="698" spans="1:19" x14ac:dyDescent="0.2">
      <c r="A698" s="1">
        <v>43298</v>
      </c>
      <c r="B698">
        <v>43905444</v>
      </c>
      <c r="C698">
        <v>94</v>
      </c>
      <c r="D698" t="s">
        <v>14</v>
      </c>
      <c r="E698">
        <v>21</v>
      </c>
      <c r="F698" t="s">
        <v>15</v>
      </c>
      <c r="G698">
        <v>181010</v>
      </c>
      <c r="H698" t="s">
        <v>16</v>
      </c>
      <c r="I698" t="s">
        <v>17</v>
      </c>
      <c r="J698" t="s">
        <v>18</v>
      </c>
      <c r="K698" t="s">
        <v>19</v>
      </c>
      <c r="L698" t="s">
        <v>20</v>
      </c>
      <c r="M698" s="2">
        <v>842776102461</v>
      </c>
      <c r="N698">
        <v>1</v>
      </c>
      <c r="O698">
        <f>COUNTIFS($A$2:$A$1206,"="&amp;A698,$C$2:$C$1206,"="&amp;C698,$M$2:$M$1206,"="&amp;M698)</f>
        <v>97</v>
      </c>
      <c r="P698">
        <f>COUNTIFS($B$2:$B$1206,"="&amp;B698,$M$2:$M$1206,"="&amp;M698)</f>
        <v>1</v>
      </c>
      <c r="Q698">
        <f>SUMIFS($N$2:$N$1206,$B$2:$B$1206,"="&amp;B698,$M$2:$M$1206,"="&amp;M698)</f>
        <v>1</v>
      </c>
      <c r="R698">
        <f>VLOOKUP(A698&amp;C698&amp;M698,販売数計!$A$2:$E$174,5,FALSE)</f>
        <v>89</v>
      </c>
      <c r="S698">
        <f t="shared" si="10"/>
        <v>0</v>
      </c>
    </row>
    <row r="699" spans="1:19" x14ac:dyDescent="0.2">
      <c r="A699" s="1">
        <v>43298</v>
      </c>
      <c r="B699">
        <v>43905577</v>
      </c>
      <c r="C699">
        <v>94</v>
      </c>
      <c r="D699" t="s">
        <v>14</v>
      </c>
      <c r="E699">
        <v>21</v>
      </c>
      <c r="F699" t="s">
        <v>15</v>
      </c>
      <c r="G699">
        <v>181010</v>
      </c>
      <c r="H699" t="s">
        <v>16</v>
      </c>
      <c r="I699" t="s">
        <v>17</v>
      </c>
      <c r="J699" t="s">
        <v>18</v>
      </c>
      <c r="K699" t="s">
        <v>19</v>
      </c>
      <c r="L699" t="s">
        <v>20</v>
      </c>
      <c r="M699" s="2">
        <v>842776102461</v>
      </c>
      <c r="N699">
        <v>1</v>
      </c>
      <c r="O699">
        <f>COUNTIFS($A$2:$A$1206,"="&amp;A699,$C$2:$C$1206,"="&amp;C699,$M$2:$M$1206,"="&amp;M699)</f>
        <v>97</v>
      </c>
      <c r="P699">
        <f>COUNTIFS($B$2:$B$1206,"="&amp;B699,$M$2:$M$1206,"="&amp;M699)</f>
        <v>1</v>
      </c>
      <c r="Q699">
        <f>SUMIFS($N$2:$N$1206,$B$2:$B$1206,"="&amp;B699,$M$2:$M$1206,"="&amp;M699)</f>
        <v>1</v>
      </c>
      <c r="R699">
        <f>VLOOKUP(A699&amp;C699&amp;M699,販売数計!$A$2:$E$174,5,FALSE)</f>
        <v>89</v>
      </c>
      <c r="S699">
        <f t="shared" si="10"/>
        <v>0</v>
      </c>
    </row>
    <row r="700" spans="1:19" x14ac:dyDescent="0.2">
      <c r="A700" s="1">
        <v>43298</v>
      </c>
      <c r="B700">
        <v>43905762</v>
      </c>
      <c r="C700">
        <v>94</v>
      </c>
      <c r="D700" t="s">
        <v>14</v>
      </c>
      <c r="E700">
        <v>21</v>
      </c>
      <c r="F700" t="s">
        <v>15</v>
      </c>
      <c r="G700">
        <v>181010</v>
      </c>
      <c r="H700" t="s">
        <v>16</v>
      </c>
      <c r="I700" t="s">
        <v>17</v>
      </c>
      <c r="J700" t="s">
        <v>18</v>
      </c>
      <c r="K700" t="s">
        <v>19</v>
      </c>
      <c r="L700" t="s">
        <v>20</v>
      </c>
      <c r="M700" s="2">
        <v>842776102461</v>
      </c>
      <c r="N700">
        <v>1</v>
      </c>
      <c r="O700">
        <f>COUNTIFS($A$2:$A$1206,"="&amp;A700,$C$2:$C$1206,"="&amp;C700,$M$2:$M$1206,"="&amp;M700)</f>
        <v>97</v>
      </c>
      <c r="P700">
        <f>COUNTIFS($B$2:$B$1206,"="&amp;B700,$M$2:$M$1206,"="&amp;M700)</f>
        <v>1</v>
      </c>
      <c r="Q700">
        <f>SUMIFS($N$2:$N$1206,$B$2:$B$1206,"="&amp;B700,$M$2:$M$1206,"="&amp;M700)</f>
        <v>1</v>
      </c>
      <c r="R700">
        <f>VLOOKUP(A700&amp;C700&amp;M700,販売数計!$A$2:$E$174,5,FALSE)</f>
        <v>89</v>
      </c>
      <c r="S700">
        <f t="shared" si="10"/>
        <v>0</v>
      </c>
    </row>
    <row r="701" spans="1:19" x14ac:dyDescent="0.2">
      <c r="A701" s="1">
        <v>43298</v>
      </c>
      <c r="B701">
        <v>43905809</v>
      </c>
      <c r="C701">
        <v>94</v>
      </c>
      <c r="D701" t="s">
        <v>14</v>
      </c>
      <c r="E701">
        <v>21</v>
      </c>
      <c r="F701" t="s">
        <v>15</v>
      </c>
      <c r="G701">
        <v>181010</v>
      </c>
      <c r="H701" t="s">
        <v>16</v>
      </c>
      <c r="I701" t="s">
        <v>17</v>
      </c>
      <c r="J701" t="s">
        <v>18</v>
      </c>
      <c r="K701" t="s">
        <v>19</v>
      </c>
      <c r="L701" t="s">
        <v>20</v>
      </c>
      <c r="M701" s="2">
        <v>842776102461</v>
      </c>
      <c r="N701">
        <v>1</v>
      </c>
      <c r="O701">
        <f>COUNTIFS($A$2:$A$1206,"="&amp;A701,$C$2:$C$1206,"="&amp;C701,$M$2:$M$1206,"="&amp;M701)</f>
        <v>97</v>
      </c>
      <c r="P701">
        <f>COUNTIFS($B$2:$B$1206,"="&amp;B701,$M$2:$M$1206,"="&amp;M701)</f>
        <v>1</v>
      </c>
      <c r="Q701">
        <f>SUMIFS($N$2:$N$1206,$B$2:$B$1206,"="&amp;B701,$M$2:$M$1206,"="&amp;M701)</f>
        <v>1</v>
      </c>
      <c r="R701">
        <f>VLOOKUP(A701&amp;C701&amp;M701,販売数計!$A$2:$E$174,5,FALSE)</f>
        <v>89</v>
      </c>
      <c r="S701">
        <f t="shared" si="10"/>
        <v>0</v>
      </c>
    </row>
    <row r="702" spans="1:19" x14ac:dyDescent="0.2">
      <c r="A702" s="1">
        <v>43298</v>
      </c>
      <c r="B702">
        <v>43905879</v>
      </c>
      <c r="C702">
        <v>94</v>
      </c>
      <c r="D702" t="s">
        <v>14</v>
      </c>
      <c r="E702">
        <v>21</v>
      </c>
      <c r="F702" t="s">
        <v>15</v>
      </c>
      <c r="G702">
        <v>181010</v>
      </c>
      <c r="H702" t="s">
        <v>16</v>
      </c>
      <c r="I702" t="s">
        <v>17</v>
      </c>
      <c r="J702" t="s">
        <v>18</v>
      </c>
      <c r="K702" t="s">
        <v>19</v>
      </c>
      <c r="L702" t="s">
        <v>20</v>
      </c>
      <c r="M702" s="2">
        <v>842776102461</v>
      </c>
      <c r="N702">
        <v>1</v>
      </c>
      <c r="O702">
        <f>COUNTIFS($A$2:$A$1206,"="&amp;A702,$C$2:$C$1206,"="&amp;C702,$M$2:$M$1206,"="&amp;M702)</f>
        <v>97</v>
      </c>
      <c r="P702">
        <f>COUNTIFS($B$2:$B$1206,"="&amp;B702,$M$2:$M$1206,"="&amp;M702)</f>
        <v>1</v>
      </c>
      <c r="Q702">
        <f>SUMIFS($N$2:$N$1206,$B$2:$B$1206,"="&amp;B702,$M$2:$M$1206,"="&amp;M702)</f>
        <v>1</v>
      </c>
      <c r="R702">
        <f>VLOOKUP(A702&amp;C702&amp;M702,販売数計!$A$2:$E$174,5,FALSE)</f>
        <v>89</v>
      </c>
      <c r="S702">
        <f t="shared" si="10"/>
        <v>0</v>
      </c>
    </row>
    <row r="703" spans="1:19" x14ac:dyDescent="0.2">
      <c r="A703" s="1">
        <v>43298</v>
      </c>
      <c r="B703">
        <v>43906234</v>
      </c>
      <c r="C703">
        <v>94</v>
      </c>
      <c r="D703" t="s">
        <v>14</v>
      </c>
      <c r="E703">
        <v>21</v>
      </c>
      <c r="F703" t="s">
        <v>15</v>
      </c>
      <c r="G703">
        <v>181010</v>
      </c>
      <c r="H703" t="s">
        <v>16</v>
      </c>
      <c r="I703" t="s">
        <v>17</v>
      </c>
      <c r="J703" t="s">
        <v>18</v>
      </c>
      <c r="K703" t="s">
        <v>19</v>
      </c>
      <c r="L703" t="s">
        <v>20</v>
      </c>
      <c r="M703" s="2">
        <v>842776102461</v>
      </c>
      <c r="N703">
        <v>1</v>
      </c>
      <c r="O703">
        <f>COUNTIFS($A$2:$A$1206,"="&amp;A703,$C$2:$C$1206,"="&amp;C703,$M$2:$M$1206,"="&amp;M703)</f>
        <v>97</v>
      </c>
      <c r="P703">
        <f>COUNTIFS($B$2:$B$1206,"="&amp;B703,$M$2:$M$1206,"="&amp;M703)</f>
        <v>1</v>
      </c>
      <c r="Q703">
        <f>SUMIFS($N$2:$N$1206,$B$2:$B$1206,"="&amp;B703,$M$2:$M$1206,"="&amp;M703)</f>
        <v>1</v>
      </c>
      <c r="R703">
        <f>VLOOKUP(A703&amp;C703&amp;M703,販売数計!$A$2:$E$174,5,FALSE)</f>
        <v>89</v>
      </c>
      <c r="S703">
        <f t="shared" si="10"/>
        <v>0</v>
      </c>
    </row>
    <row r="704" spans="1:19" x14ac:dyDescent="0.2">
      <c r="A704" s="1">
        <v>43298</v>
      </c>
      <c r="B704">
        <v>43906408</v>
      </c>
      <c r="C704">
        <v>94</v>
      </c>
      <c r="D704" t="s">
        <v>14</v>
      </c>
      <c r="E704">
        <v>21</v>
      </c>
      <c r="F704" t="s">
        <v>15</v>
      </c>
      <c r="G704">
        <v>181010</v>
      </c>
      <c r="H704" t="s">
        <v>16</v>
      </c>
      <c r="I704" t="s">
        <v>17</v>
      </c>
      <c r="J704" t="s">
        <v>18</v>
      </c>
      <c r="K704" t="s">
        <v>19</v>
      </c>
      <c r="L704" t="s">
        <v>20</v>
      </c>
      <c r="M704" s="2">
        <v>842776102461</v>
      </c>
      <c r="N704">
        <v>1</v>
      </c>
      <c r="O704">
        <f>COUNTIFS($A$2:$A$1206,"="&amp;A704,$C$2:$C$1206,"="&amp;C704,$M$2:$M$1206,"="&amp;M704)</f>
        <v>97</v>
      </c>
      <c r="P704">
        <f>COUNTIFS($B$2:$B$1206,"="&amp;B704,$M$2:$M$1206,"="&amp;M704)</f>
        <v>1</v>
      </c>
      <c r="Q704">
        <f>SUMIFS($N$2:$N$1206,$B$2:$B$1206,"="&amp;B704,$M$2:$M$1206,"="&amp;M704)</f>
        <v>1</v>
      </c>
      <c r="R704">
        <f>VLOOKUP(A704&amp;C704&amp;M704,販売数計!$A$2:$E$174,5,FALSE)</f>
        <v>89</v>
      </c>
      <c r="S704">
        <f t="shared" si="10"/>
        <v>0</v>
      </c>
    </row>
    <row r="705" spans="1:19" x14ac:dyDescent="0.2">
      <c r="A705" s="1">
        <v>43298</v>
      </c>
      <c r="B705">
        <v>43906415</v>
      </c>
      <c r="C705">
        <v>94</v>
      </c>
      <c r="D705" t="s">
        <v>14</v>
      </c>
      <c r="E705">
        <v>21</v>
      </c>
      <c r="F705" t="s">
        <v>15</v>
      </c>
      <c r="G705">
        <v>181010</v>
      </c>
      <c r="H705" t="s">
        <v>16</v>
      </c>
      <c r="I705" t="s">
        <v>17</v>
      </c>
      <c r="J705" t="s">
        <v>18</v>
      </c>
      <c r="K705" t="s">
        <v>19</v>
      </c>
      <c r="L705" t="s">
        <v>20</v>
      </c>
      <c r="M705" s="2">
        <v>842776102461</v>
      </c>
      <c r="N705">
        <v>1</v>
      </c>
      <c r="O705">
        <f>COUNTIFS($A$2:$A$1206,"="&amp;A705,$C$2:$C$1206,"="&amp;C705,$M$2:$M$1206,"="&amp;M705)</f>
        <v>97</v>
      </c>
      <c r="P705">
        <f>COUNTIFS($B$2:$B$1206,"="&amp;B705,$M$2:$M$1206,"="&amp;M705)</f>
        <v>1</v>
      </c>
      <c r="Q705">
        <f>SUMIFS($N$2:$N$1206,$B$2:$B$1206,"="&amp;B705,$M$2:$M$1206,"="&amp;M705)</f>
        <v>1</v>
      </c>
      <c r="R705">
        <f>VLOOKUP(A705&amp;C705&amp;M705,販売数計!$A$2:$E$174,5,FALSE)</f>
        <v>89</v>
      </c>
      <c r="S705">
        <f t="shared" si="10"/>
        <v>0</v>
      </c>
    </row>
    <row r="706" spans="1:19" x14ac:dyDescent="0.2">
      <c r="A706" s="1">
        <v>43298</v>
      </c>
      <c r="B706">
        <v>43906668</v>
      </c>
      <c r="C706">
        <v>94</v>
      </c>
      <c r="D706" t="s">
        <v>14</v>
      </c>
      <c r="E706">
        <v>21</v>
      </c>
      <c r="F706" t="s">
        <v>15</v>
      </c>
      <c r="G706">
        <v>181010</v>
      </c>
      <c r="H706" t="s">
        <v>16</v>
      </c>
      <c r="I706" t="s">
        <v>17</v>
      </c>
      <c r="J706" t="s">
        <v>18</v>
      </c>
      <c r="K706" t="s">
        <v>19</v>
      </c>
      <c r="L706" t="s">
        <v>20</v>
      </c>
      <c r="M706" s="2">
        <v>842776102461</v>
      </c>
      <c r="N706">
        <v>1</v>
      </c>
      <c r="O706">
        <f>COUNTIFS($A$2:$A$1206,"="&amp;A706,$C$2:$C$1206,"="&amp;C706,$M$2:$M$1206,"="&amp;M706)</f>
        <v>97</v>
      </c>
      <c r="P706">
        <f>COUNTIFS($B$2:$B$1206,"="&amp;B706,$M$2:$M$1206,"="&amp;M706)</f>
        <v>1</v>
      </c>
      <c r="Q706">
        <f>SUMIFS($N$2:$N$1206,$B$2:$B$1206,"="&amp;B706,$M$2:$M$1206,"="&amp;M706)</f>
        <v>1</v>
      </c>
      <c r="R706">
        <f>VLOOKUP(A706&amp;C706&amp;M706,販売数計!$A$2:$E$174,5,FALSE)</f>
        <v>89</v>
      </c>
      <c r="S706">
        <f t="shared" si="10"/>
        <v>0</v>
      </c>
    </row>
    <row r="707" spans="1:19" x14ac:dyDescent="0.2">
      <c r="A707" s="1">
        <v>43298</v>
      </c>
      <c r="B707">
        <v>43906682</v>
      </c>
      <c r="C707">
        <v>94</v>
      </c>
      <c r="D707" t="s">
        <v>14</v>
      </c>
      <c r="E707">
        <v>21</v>
      </c>
      <c r="F707" t="s">
        <v>15</v>
      </c>
      <c r="G707">
        <v>181010</v>
      </c>
      <c r="H707" t="s">
        <v>16</v>
      </c>
      <c r="I707" t="s">
        <v>17</v>
      </c>
      <c r="J707" t="s">
        <v>18</v>
      </c>
      <c r="K707" t="s">
        <v>19</v>
      </c>
      <c r="L707" t="s">
        <v>20</v>
      </c>
      <c r="M707" s="2">
        <v>842776102461</v>
      </c>
      <c r="N707">
        <v>1</v>
      </c>
      <c r="O707">
        <f>COUNTIFS($A$2:$A$1206,"="&amp;A707,$C$2:$C$1206,"="&amp;C707,$M$2:$M$1206,"="&amp;M707)</f>
        <v>97</v>
      </c>
      <c r="P707">
        <f>COUNTIFS($B$2:$B$1206,"="&amp;B707,$M$2:$M$1206,"="&amp;M707)</f>
        <v>1</v>
      </c>
      <c r="Q707">
        <f>SUMIFS($N$2:$N$1206,$B$2:$B$1206,"="&amp;B707,$M$2:$M$1206,"="&amp;M707)</f>
        <v>1</v>
      </c>
      <c r="R707">
        <f>VLOOKUP(A707&amp;C707&amp;M707,販売数計!$A$2:$E$174,5,FALSE)</f>
        <v>89</v>
      </c>
      <c r="S707">
        <f t="shared" ref="S707:S770" si="11">IF(P707&gt;=2,1,IF(N707&lt;0,1,0))</f>
        <v>0</v>
      </c>
    </row>
    <row r="708" spans="1:19" x14ac:dyDescent="0.2">
      <c r="A708" s="1">
        <v>43298</v>
      </c>
      <c r="B708">
        <v>43906749</v>
      </c>
      <c r="C708">
        <v>94</v>
      </c>
      <c r="D708" t="s">
        <v>14</v>
      </c>
      <c r="E708">
        <v>21</v>
      </c>
      <c r="F708" t="s">
        <v>15</v>
      </c>
      <c r="G708">
        <v>181010</v>
      </c>
      <c r="H708" t="s">
        <v>16</v>
      </c>
      <c r="I708" t="s">
        <v>17</v>
      </c>
      <c r="J708" t="s">
        <v>18</v>
      </c>
      <c r="K708" t="s">
        <v>19</v>
      </c>
      <c r="L708" t="s">
        <v>20</v>
      </c>
      <c r="M708" s="2">
        <v>842776102461</v>
      </c>
      <c r="N708">
        <v>1</v>
      </c>
      <c r="O708">
        <f>COUNTIFS($A$2:$A$1206,"="&amp;A708,$C$2:$C$1206,"="&amp;C708,$M$2:$M$1206,"="&amp;M708)</f>
        <v>97</v>
      </c>
      <c r="P708">
        <f>COUNTIFS($B$2:$B$1206,"="&amp;B708,$M$2:$M$1206,"="&amp;M708)</f>
        <v>1</v>
      </c>
      <c r="Q708">
        <f>SUMIFS($N$2:$N$1206,$B$2:$B$1206,"="&amp;B708,$M$2:$M$1206,"="&amp;M708)</f>
        <v>1</v>
      </c>
      <c r="R708">
        <f>VLOOKUP(A708&amp;C708&amp;M708,販売数計!$A$2:$E$174,5,FALSE)</f>
        <v>89</v>
      </c>
      <c r="S708">
        <f t="shared" si="11"/>
        <v>0</v>
      </c>
    </row>
    <row r="709" spans="1:19" x14ac:dyDescent="0.2">
      <c r="A709" s="1">
        <v>43298</v>
      </c>
      <c r="B709">
        <v>43906889</v>
      </c>
      <c r="C709">
        <v>94</v>
      </c>
      <c r="D709" t="s">
        <v>14</v>
      </c>
      <c r="E709">
        <v>21</v>
      </c>
      <c r="F709" t="s">
        <v>15</v>
      </c>
      <c r="G709">
        <v>181010</v>
      </c>
      <c r="H709" t="s">
        <v>16</v>
      </c>
      <c r="I709" t="s">
        <v>17</v>
      </c>
      <c r="J709" t="s">
        <v>18</v>
      </c>
      <c r="K709" t="s">
        <v>19</v>
      </c>
      <c r="L709" t="s">
        <v>20</v>
      </c>
      <c r="M709" s="2">
        <v>842776102461</v>
      </c>
      <c r="N709">
        <v>1</v>
      </c>
      <c r="O709">
        <f>COUNTIFS($A$2:$A$1206,"="&amp;A709,$C$2:$C$1206,"="&amp;C709,$M$2:$M$1206,"="&amp;M709)</f>
        <v>97</v>
      </c>
      <c r="P709">
        <f>COUNTIFS($B$2:$B$1206,"="&amp;B709,$M$2:$M$1206,"="&amp;M709)</f>
        <v>1</v>
      </c>
      <c r="Q709">
        <f>SUMIFS($N$2:$N$1206,$B$2:$B$1206,"="&amp;B709,$M$2:$M$1206,"="&amp;M709)</f>
        <v>1</v>
      </c>
      <c r="R709">
        <f>VLOOKUP(A709&amp;C709&amp;M709,販売数計!$A$2:$E$174,5,FALSE)</f>
        <v>89</v>
      </c>
      <c r="S709">
        <f t="shared" si="11"/>
        <v>0</v>
      </c>
    </row>
    <row r="710" spans="1:19" x14ac:dyDescent="0.2">
      <c r="A710" s="1">
        <v>43298</v>
      </c>
      <c r="B710">
        <v>43906929</v>
      </c>
      <c r="C710">
        <v>94</v>
      </c>
      <c r="D710" t="s">
        <v>14</v>
      </c>
      <c r="E710">
        <v>21</v>
      </c>
      <c r="F710" t="s">
        <v>15</v>
      </c>
      <c r="G710">
        <v>181010</v>
      </c>
      <c r="H710" t="s">
        <v>16</v>
      </c>
      <c r="I710" t="s">
        <v>17</v>
      </c>
      <c r="J710" t="s">
        <v>18</v>
      </c>
      <c r="K710" t="s">
        <v>19</v>
      </c>
      <c r="L710" t="s">
        <v>20</v>
      </c>
      <c r="M710" s="2">
        <v>842776102461</v>
      </c>
      <c r="N710">
        <v>1</v>
      </c>
      <c r="O710">
        <f>COUNTIFS($A$2:$A$1206,"="&amp;A710,$C$2:$C$1206,"="&amp;C710,$M$2:$M$1206,"="&amp;M710)</f>
        <v>97</v>
      </c>
      <c r="P710">
        <f>COUNTIFS($B$2:$B$1206,"="&amp;B710,$M$2:$M$1206,"="&amp;M710)</f>
        <v>1</v>
      </c>
      <c r="Q710">
        <f>SUMIFS($N$2:$N$1206,$B$2:$B$1206,"="&amp;B710,$M$2:$M$1206,"="&amp;M710)</f>
        <v>1</v>
      </c>
      <c r="R710">
        <f>VLOOKUP(A710&amp;C710&amp;M710,販売数計!$A$2:$E$174,5,FALSE)</f>
        <v>89</v>
      </c>
      <c r="S710">
        <f t="shared" si="11"/>
        <v>0</v>
      </c>
    </row>
    <row r="711" spans="1:19" x14ac:dyDescent="0.2">
      <c r="A711" s="1">
        <v>43298</v>
      </c>
      <c r="B711">
        <v>43906937</v>
      </c>
      <c r="C711">
        <v>94</v>
      </c>
      <c r="D711" t="s">
        <v>14</v>
      </c>
      <c r="E711">
        <v>21</v>
      </c>
      <c r="F711" t="s">
        <v>15</v>
      </c>
      <c r="G711">
        <v>181010</v>
      </c>
      <c r="H711" t="s">
        <v>16</v>
      </c>
      <c r="I711" t="s">
        <v>17</v>
      </c>
      <c r="J711" t="s">
        <v>18</v>
      </c>
      <c r="K711" t="s">
        <v>19</v>
      </c>
      <c r="L711" t="s">
        <v>20</v>
      </c>
      <c r="M711" s="2">
        <v>842776102461</v>
      </c>
      <c r="N711">
        <v>1</v>
      </c>
      <c r="O711">
        <f>COUNTIFS($A$2:$A$1206,"="&amp;A711,$C$2:$C$1206,"="&amp;C711,$M$2:$M$1206,"="&amp;M711)</f>
        <v>97</v>
      </c>
      <c r="P711">
        <f>COUNTIFS($B$2:$B$1206,"="&amp;B711,$M$2:$M$1206,"="&amp;M711)</f>
        <v>1</v>
      </c>
      <c r="Q711">
        <f>SUMIFS($N$2:$N$1206,$B$2:$B$1206,"="&amp;B711,$M$2:$M$1206,"="&amp;M711)</f>
        <v>1</v>
      </c>
      <c r="R711">
        <f>VLOOKUP(A711&amp;C711&amp;M711,販売数計!$A$2:$E$174,5,FALSE)</f>
        <v>89</v>
      </c>
      <c r="S711">
        <f t="shared" si="11"/>
        <v>0</v>
      </c>
    </row>
    <row r="712" spans="1:19" x14ac:dyDescent="0.2">
      <c r="A712" s="1">
        <v>43298</v>
      </c>
      <c r="B712">
        <v>43906993</v>
      </c>
      <c r="C712">
        <v>94</v>
      </c>
      <c r="D712" t="s">
        <v>14</v>
      </c>
      <c r="E712">
        <v>21</v>
      </c>
      <c r="F712" t="s">
        <v>15</v>
      </c>
      <c r="G712">
        <v>181010</v>
      </c>
      <c r="H712" t="s">
        <v>16</v>
      </c>
      <c r="I712" t="s">
        <v>17</v>
      </c>
      <c r="J712" t="s">
        <v>18</v>
      </c>
      <c r="K712" t="s">
        <v>19</v>
      </c>
      <c r="L712" t="s">
        <v>20</v>
      </c>
      <c r="M712" s="2">
        <v>842776102461</v>
      </c>
      <c r="N712">
        <v>1</v>
      </c>
      <c r="O712">
        <f>COUNTIFS($A$2:$A$1206,"="&amp;A712,$C$2:$C$1206,"="&amp;C712,$M$2:$M$1206,"="&amp;M712)</f>
        <v>97</v>
      </c>
      <c r="P712">
        <f>COUNTIFS($B$2:$B$1206,"="&amp;B712,$M$2:$M$1206,"="&amp;M712)</f>
        <v>1</v>
      </c>
      <c r="Q712">
        <f>SUMIFS($N$2:$N$1206,$B$2:$B$1206,"="&amp;B712,$M$2:$M$1206,"="&amp;M712)</f>
        <v>1</v>
      </c>
      <c r="R712">
        <f>VLOOKUP(A712&amp;C712&amp;M712,販売数計!$A$2:$E$174,5,FALSE)</f>
        <v>89</v>
      </c>
      <c r="S712">
        <f t="shared" si="11"/>
        <v>0</v>
      </c>
    </row>
    <row r="713" spans="1:19" x14ac:dyDescent="0.2">
      <c r="A713" s="1">
        <v>43298</v>
      </c>
      <c r="B713">
        <v>43907005</v>
      </c>
      <c r="C713">
        <v>94</v>
      </c>
      <c r="D713" t="s">
        <v>14</v>
      </c>
      <c r="E713">
        <v>21</v>
      </c>
      <c r="F713" t="s">
        <v>15</v>
      </c>
      <c r="G713">
        <v>181010</v>
      </c>
      <c r="H713" t="s">
        <v>16</v>
      </c>
      <c r="I713" t="s">
        <v>17</v>
      </c>
      <c r="J713" t="s">
        <v>18</v>
      </c>
      <c r="K713" t="s">
        <v>19</v>
      </c>
      <c r="L713" t="s">
        <v>20</v>
      </c>
      <c r="M713" s="2">
        <v>842776102461</v>
      </c>
      <c r="N713">
        <v>1</v>
      </c>
      <c r="O713">
        <f>COUNTIFS($A$2:$A$1206,"="&amp;A713,$C$2:$C$1206,"="&amp;C713,$M$2:$M$1206,"="&amp;M713)</f>
        <v>97</v>
      </c>
      <c r="P713">
        <f>COUNTIFS($B$2:$B$1206,"="&amp;B713,$M$2:$M$1206,"="&amp;M713)</f>
        <v>1</v>
      </c>
      <c r="Q713">
        <f>SUMIFS($N$2:$N$1206,$B$2:$B$1206,"="&amp;B713,$M$2:$M$1206,"="&amp;M713)</f>
        <v>1</v>
      </c>
      <c r="R713">
        <f>VLOOKUP(A713&amp;C713&amp;M713,販売数計!$A$2:$E$174,5,FALSE)</f>
        <v>89</v>
      </c>
      <c r="S713">
        <f t="shared" si="11"/>
        <v>0</v>
      </c>
    </row>
    <row r="714" spans="1:19" x14ac:dyDescent="0.2">
      <c r="A714" s="1">
        <v>43298</v>
      </c>
      <c r="B714">
        <v>43907030</v>
      </c>
      <c r="C714">
        <v>94</v>
      </c>
      <c r="D714" t="s">
        <v>14</v>
      </c>
      <c r="E714">
        <v>21</v>
      </c>
      <c r="F714" t="s">
        <v>15</v>
      </c>
      <c r="G714">
        <v>181010</v>
      </c>
      <c r="H714" t="s">
        <v>16</v>
      </c>
      <c r="I714" t="s">
        <v>17</v>
      </c>
      <c r="J714" t="s">
        <v>18</v>
      </c>
      <c r="K714" t="s">
        <v>19</v>
      </c>
      <c r="L714" t="s">
        <v>20</v>
      </c>
      <c r="M714" s="2">
        <v>842776102461</v>
      </c>
      <c r="N714">
        <v>1</v>
      </c>
      <c r="O714">
        <f>COUNTIFS($A$2:$A$1206,"="&amp;A714,$C$2:$C$1206,"="&amp;C714,$M$2:$M$1206,"="&amp;M714)</f>
        <v>97</v>
      </c>
      <c r="P714">
        <f>COUNTIFS($B$2:$B$1206,"="&amp;B714,$M$2:$M$1206,"="&amp;M714)</f>
        <v>1</v>
      </c>
      <c r="Q714">
        <f>SUMIFS($N$2:$N$1206,$B$2:$B$1206,"="&amp;B714,$M$2:$M$1206,"="&amp;M714)</f>
        <v>1</v>
      </c>
      <c r="R714">
        <f>VLOOKUP(A714&amp;C714&amp;M714,販売数計!$A$2:$E$174,5,FALSE)</f>
        <v>89</v>
      </c>
      <c r="S714">
        <f t="shared" si="11"/>
        <v>0</v>
      </c>
    </row>
    <row r="715" spans="1:19" x14ac:dyDescent="0.2">
      <c r="A715" s="1">
        <v>43298</v>
      </c>
      <c r="B715">
        <v>43907064</v>
      </c>
      <c r="C715">
        <v>94</v>
      </c>
      <c r="D715" t="s">
        <v>14</v>
      </c>
      <c r="E715">
        <v>21</v>
      </c>
      <c r="F715" t="s">
        <v>15</v>
      </c>
      <c r="G715">
        <v>181010</v>
      </c>
      <c r="H715" t="s">
        <v>16</v>
      </c>
      <c r="I715" t="s">
        <v>17</v>
      </c>
      <c r="J715" t="s">
        <v>18</v>
      </c>
      <c r="K715" t="s">
        <v>19</v>
      </c>
      <c r="L715" t="s">
        <v>20</v>
      </c>
      <c r="M715" s="2">
        <v>842776102461</v>
      </c>
      <c r="N715">
        <v>1</v>
      </c>
      <c r="O715">
        <f>COUNTIFS($A$2:$A$1206,"="&amp;A715,$C$2:$C$1206,"="&amp;C715,$M$2:$M$1206,"="&amp;M715)</f>
        <v>97</v>
      </c>
      <c r="P715">
        <f>COUNTIFS($B$2:$B$1206,"="&amp;B715,$M$2:$M$1206,"="&amp;M715)</f>
        <v>1</v>
      </c>
      <c r="Q715">
        <f>SUMIFS($N$2:$N$1206,$B$2:$B$1206,"="&amp;B715,$M$2:$M$1206,"="&amp;M715)</f>
        <v>1</v>
      </c>
      <c r="R715">
        <f>VLOOKUP(A715&amp;C715&amp;M715,販売数計!$A$2:$E$174,5,FALSE)</f>
        <v>89</v>
      </c>
      <c r="S715">
        <f t="shared" si="11"/>
        <v>0</v>
      </c>
    </row>
    <row r="716" spans="1:19" x14ac:dyDescent="0.2">
      <c r="A716" s="1">
        <v>43298</v>
      </c>
      <c r="B716">
        <v>43907124</v>
      </c>
      <c r="C716">
        <v>94</v>
      </c>
      <c r="D716" t="s">
        <v>14</v>
      </c>
      <c r="E716">
        <v>21</v>
      </c>
      <c r="F716" t="s">
        <v>15</v>
      </c>
      <c r="G716">
        <v>181010</v>
      </c>
      <c r="H716" t="s">
        <v>16</v>
      </c>
      <c r="I716" t="s">
        <v>17</v>
      </c>
      <c r="J716" t="s">
        <v>18</v>
      </c>
      <c r="K716" t="s">
        <v>19</v>
      </c>
      <c r="L716" t="s">
        <v>20</v>
      </c>
      <c r="M716" s="2">
        <v>842776102461</v>
      </c>
      <c r="N716">
        <v>1</v>
      </c>
      <c r="O716">
        <f>COUNTIFS($A$2:$A$1206,"="&amp;A716,$C$2:$C$1206,"="&amp;C716,$M$2:$M$1206,"="&amp;M716)</f>
        <v>97</v>
      </c>
      <c r="P716">
        <f>COUNTIFS($B$2:$B$1206,"="&amp;B716,$M$2:$M$1206,"="&amp;M716)</f>
        <v>1</v>
      </c>
      <c r="Q716">
        <f>SUMIFS($N$2:$N$1206,$B$2:$B$1206,"="&amp;B716,$M$2:$M$1206,"="&amp;M716)</f>
        <v>1</v>
      </c>
      <c r="R716">
        <f>VLOOKUP(A716&amp;C716&amp;M716,販売数計!$A$2:$E$174,5,FALSE)</f>
        <v>89</v>
      </c>
      <c r="S716">
        <f t="shared" si="11"/>
        <v>0</v>
      </c>
    </row>
    <row r="717" spans="1:19" x14ac:dyDescent="0.2">
      <c r="A717" s="1">
        <v>43298</v>
      </c>
      <c r="B717">
        <v>65666564</v>
      </c>
      <c r="C717">
        <v>94</v>
      </c>
      <c r="D717" t="s">
        <v>14</v>
      </c>
      <c r="E717">
        <v>21</v>
      </c>
      <c r="F717" t="s">
        <v>15</v>
      </c>
      <c r="G717">
        <v>181010</v>
      </c>
      <c r="H717" t="s">
        <v>16</v>
      </c>
      <c r="I717" t="s">
        <v>17</v>
      </c>
      <c r="J717" t="s">
        <v>18</v>
      </c>
      <c r="K717" t="s">
        <v>19</v>
      </c>
      <c r="L717" t="s">
        <v>20</v>
      </c>
      <c r="M717" s="2">
        <v>842776102461</v>
      </c>
      <c r="N717">
        <v>1</v>
      </c>
      <c r="O717">
        <f>COUNTIFS($A$2:$A$1206,"="&amp;A717,$C$2:$C$1206,"="&amp;C717,$M$2:$M$1206,"="&amp;M717)</f>
        <v>97</v>
      </c>
      <c r="P717">
        <f>COUNTIFS($B$2:$B$1206,"="&amp;B717,$M$2:$M$1206,"="&amp;M717)</f>
        <v>1</v>
      </c>
      <c r="Q717">
        <f>SUMIFS($N$2:$N$1206,$B$2:$B$1206,"="&amp;B717,$M$2:$M$1206,"="&amp;M717)</f>
        <v>1</v>
      </c>
      <c r="R717">
        <f>VLOOKUP(A717&amp;C717&amp;M717,販売数計!$A$2:$E$174,5,FALSE)</f>
        <v>89</v>
      </c>
      <c r="S717">
        <f t="shared" si="11"/>
        <v>0</v>
      </c>
    </row>
    <row r="718" spans="1:19" x14ac:dyDescent="0.2">
      <c r="A718" s="1">
        <v>43298</v>
      </c>
      <c r="B718">
        <v>65666682</v>
      </c>
      <c r="C718">
        <v>94</v>
      </c>
      <c r="D718" t="s">
        <v>14</v>
      </c>
      <c r="E718">
        <v>21</v>
      </c>
      <c r="F718" t="s">
        <v>15</v>
      </c>
      <c r="G718">
        <v>181010</v>
      </c>
      <c r="H718" t="s">
        <v>16</v>
      </c>
      <c r="I718" t="s">
        <v>17</v>
      </c>
      <c r="J718" t="s">
        <v>18</v>
      </c>
      <c r="K718" t="s">
        <v>19</v>
      </c>
      <c r="L718" t="s">
        <v>20</v>
      </c>
      <c r="M718" s="2">
        <v>842776102461</v>
      </c>
      <c r="N718">
        <v>1</v>
      </c>
      <c r="O718">
        <f>COUNTIFS($A$2:$A$1206,"="&amp;A718,$C$2:$C$1206,"="&amp;C718,$M$2:$M$1206,"="&amp;M718)</f>
        <v>97</v>
      </c>
      <c r="P718">
        <f>COUNTIFS($B$2:$B$1206,"="&amp;B718,$M$2:$M$1206,"="&amp;M718)</f>
        <v>1</v>
      </c>
      <c r="Q718">
        <f>SUMIFS($N$2:$N$1206,$B$2:$B$1206,"="&amp;B718,$M$2:$M$1206,"="&amp;M718)</f>
        <v>1</v>
      </c>
      <c r="R718">
        <f>VLOOKUP(A718&amp;C718&amp;M718,販売数計!$A$2:$E$174,5,FALSE)</f>
        <v>89</v>
      </c>
      <c r="S718">
        <f t="shared" si="11"/>
        <v>0</v>
      </c>
    </row>
    <row r="719" spans="1:19" x14ac:dyDescent="0.2">
      <c r="A719" s="1">
        <v>43298</v>
      </c>
      <c r="B719">
        <v>43877289</v>
      </c>
      <c r="C719">
        <v>842</v>
      </c>
      <c r="D719" t="s">
        <v>26</v>
      </c>
      <c r="E719">
        <v>21</v>
      </c>
      <c r="F719" t="s">
        <v>15</v>
      </c>
      <c r="G719">
        <v>181010</v>
      </c>
      <c r="H719" t="s">
        <v>16</v>
      </c>
      <c r="I719" t="s">
        <v>17</v>
      </c>
      <c r="J719" t="s">
        <v>18</v>
      </c>
      <c r="K719" t="s">
        <v>19</v>
      </c>
      <c r="L719" t="s">
        <v>20</v>
      </c>
      <c r="M719" s="2">
        <v>842776102461</v>
      </c>
      <c r="N719">
        <v>1</v>
      </c>
      <c r="O719">
        <f>COUNTIFS($A$2:$A$1206,"="&amp;A719,$C$2:$C$1206,"="&amp;C719,$M$2:$M$1206,"="&amp;M719)</f>
        <v>87</v>
      </c>
      <c r="P719">
        <f>COUNTIFS($B$2:$B$1206,"="&amp;B719,$M$2:$M$1206,"="&amp;M719)</f>
        <v>1</v>
      </c>
      <c r="Q719">
        <f>SUMIFS($N$2:$N$1206,$B$2:$B$1206,"="&amp;B719,$M$2:$M$1206,"="&amp;M719)</f>
        <v>1</v>
      </c>
      <c r="R719">
        <f>VLOOKUP(A719&amp;C719&amp;M719,販売数計!$A$2:$E$174,5,FALSE)</f>
        <v>83</v>
      </c>
      <c r="S719">
        <f t="shared" si="11"/>
        <v>0</v>
      </c>
    </row>
    <row r="720" spans="1:19" x14ac:dyDescent="0.2">
      <c r="A720" s="1">
        <v>43298</v>
      </c>
      <c r="B720">
        <v>43878530</v>
      </c>
      <c r="C720">
        <v>842</v>
      </c>
      <c r="D720" t="s">
        <v>26</v>
      </c>
      <c r="E720">
        <v>32</v>
      </c>
      <c r="F720" t="s">
        <v>21</v>
      </c>
      <c r="G720">
        <v>253230</v>
      </c>
      <c r="H720" t="s">
        <v>22</v>
      </c>
      <c r="I720" t="s">
        <v>23</v>
      </c>
      <c r="J720" t="s">
        <v>24</v>
      </c>
      <c r="L720" t="s">
        <v>25</v>
      </c>
      <c r="M720" s="2">
        <v>4550084118970</v>
      </c>
      <c r="N720">
        <v>1</v>
      </c>
      <c r="O720">
        <f>COUNTIFS($A$2:$A$1206,"="&amp;A720,$C$2:$C$1206,"="&amp;C720,$M$2:$M$1206,"="&amp;M720)</f>
        <v>3</v>
      </c>
      <c r="P720">
        <f>COUNTIFS($B$2:$B$1206,"="&amp;B720,$M$2:$M$1206,"="&amp;M720)</f>
        <v>1</v>
      </c>
      <c r="Q720">
        <f>SUMIFS($N$2:$N$1206,$B$2:$B$1206,"="&amp;B720,$M$2:$M$1206,"="&amp;M720)</f>
        <v>1</v>
      </c>
      <c r="R720">
        <f>VLOOKUP(A720&amp;C720&amp;M720,販売数計!$A$2:$E$174,5,FALSE)</f>
        <v>3</v>
      </c>
      <c r="S720">
        <f t="shared" si="11"/>
        <v>0</v>
      </c>
    </row>
    <row r="721" spans="1:19" x14ac:dyDescent="0.2">
      <c r="A721" s="1">
        <v>43298</v>
      </c>
      <c r="B721">
        <v>43886229</v>
      </c>
      <c r="C721">
        <v>842</v>
      </c>
      <c r="D721" t="s">
        <v>26</v>
      </c>
      <c r="E721">
        <v>21</v>
      </c>
      <c r="F721" t="s">
        <v>15</v>
      </c>
      <c r="G721">
        <v>181010</v>
      </c>
      <c r="H721" t="s">
        <v>16</v>
      </c>
      <c r="I721" t="s">
        <v>17</v>
      </c>
      <c r="J721" t="s">
        <v>18</v>
      </c>
      <c r="K721" t="s">
        <v>19</v>
      </c>
      <c r="L721" t="s">
        <v>20</v>
      </c>
      <c r="M721" s="2">
        <v>842776102461</v>
      </c>
      <c r="N721">
        <v>-1</v>
      </c>
      <c r="O721">
        <f>COUNTIFS($A$2:$A$1206,"="&amp;A721,$C$2:$C$1206,"="&amp;C721,$M$2:$M$1206,"="&amp;M721)</f>
        <v>87</v>
      </c>
      <c r="P721">
        <f>COUNTIFS($B$2:$B$1206,"="&amp;B721,$M$2:$M$1206,"="&amp;M721)</f>
        <v>2</v>
      </c>
      <c r="Q721">
        <f>SUMIFS($N$2:$N$1206,$B$2:$B$1206,"="&amp;B721,$M$2:$M$1206,"="&amp;M721)</f>
        <v>0</v>
      </c>
      <c r="R721">
        <f>VLOOKUP(A721&amp;C721&amp;M721,販売数計!$A$2:$E$174,5,FALSE)</f>
        <v>83</v>
      </c>
      <c r="S721">
        <f t="shared" si="11"/>
        <v>1</v>
      </c>
    </row>
    <row r="722" spans="1:19" x14ac:dyDescent="0.2">
      <c r="A722" s="1">
        <v>43298</v>
      </c>
      <c r="B722">
        <v>43886870</v>
      </c>
      <c r="C722">
        <v>842</v>
      </c>
      <c r="D722" t="s">
        <v>26</v>
      </c>
      <c r="E722">
        <v>32</v>
      </c>
      <c r="F722" t="s">
        <v>21</v>
      </c>
      <c r="G722">
        <v>253230</v>
      </c>
      <c r="H722" t="s">
        <v>22</v>
      </c>
      <c r="I722" t="s">
        <v>23</v>
      </c>
      <c r="J722" t="s">
        <v>24</v>
      </c>
      <c r="L722" t="s">
        <v>25</v>
      </c>
      <c r="M722" s="2">
        <v>4550084118970</v>
      </c>
      <c r="N722">
        <v>1</v>
      </c>
      <c r="O722">
        <f>COUNTIFS($A$2:$A$1206,"="&amp;A722,$C$2:$C$1206,"="&amp;C722,$M$2:$M$1206,"="&amp;M722)</f>
        <v>3</v>
      </c>
      <c r="P722">
        <f>COUNTIFS($B$2:$B$1206,"="&amp;B722,$M$2:$M$1206,"="&amp;M722)</f>
        <v>1</v>
      </c>
      <c r="Q722">
        <f>SUMIFS($N$2:$N$1206,$B$2:$B$1206,"="&amp;B722,$M$2:$M$1206,"="&amp;M722)</f>
        <v>1</v>
      </c>
      <c r="R722">
        <f>VLOOKUP(A722&amp;C722&amp;M722,販売数計!$A$2:$E$174,5,FALSE)</f>
        <v>3</v>
      </c>
      <c r="S722">
        <f t="shared" si="11"/>
        <v>0</v>
      </c>
    </row>
    <row r="723" spans="1:19" x14ac:dyDescent="0.2">
      <c r="A723" s="1">
        <v>43298</v>
      </c>
      <c r="B723">
        <v>43887166</v>
      </c>
      <c r="C723">
        <v>842</v>
      </c>
      <c r="D723" t="s">
        <v>26</v>
      </c>
      <c r="E723">
        <v>21</v>
      </c>
      <c r="F723" t="s">
        <v>15</v>
      </c>
      <c r="G723">
        <v>181010</v>
      </c>
      <c r="H723" t="s">
        <v>16</v>
      </c>
      <c r="I723" t="s">
        <v>17</v>
      </c>
      <c r="J723" t="s">
        <v>18</v>
      </c>
      <c r="K723" t="s">
        <v>19</v>
      </c>
      <c r="L723" t="s">
        <v>20</v>
      </c>
      <c r="M723" s="2">
        <v>842776102461</v>
      </c>
      <c r="N723">
        <v>1</v>
      </c>
      <c r="O723">
        <f>COUNTIFS($A$2:$A$1206,"="&amp;A723,$C$2:$C$1206,"="&amp;C723,$M$2:$M$1206,"="&amp;M723)</f>
        <v>87</v>
      </c>
      <c r="P723">
        <f>COUNTIFS($B$2:$B$1206,"="&amp;B723,$M$2:$M$1206,"="&amp;M723)</f>
        <v>1</v>
      </c>
      <c r="Q723">
        <f>SUMIFS($N$2:$N$1206,$B$2:$B$1206,"="&amp;B723,$M$2:$M$1206,"="&amp;M723)</f>
        <v>1</v>
      </c>
      <c r="R723">
        <f>VLOOKUP(A723&amp;C723&amp;M723,販売数計!$A$2:$E$174,5,FALSE)</f>
        <v>83</v>
      </c>
      <c r="S723">
        <f t="shared" si="11"/>
        <v>0</v>
      </c>
    </row>
    <row r="724" spans="1:19" x14ac:dyDescent="0.2">
      <c r="A724" s="1">
        <v>43298</v>
      </c>
      <c r="B724">
        <v>43887290</v>
      </c>
      <c r="C724">
        <v>842</v>
      </c>
      <c r="D724" t="s">
        <v>26</v>
      </c>
      <c r="E724">
        <v>21</v>
      </c>
      <c r="F724" t="s">
        <v>15</v>
      </c>
      <c r="G724">
        <v>181010</v>
      </c>
      <c r="H724" t="s">
        <v>16</v>
      </c>
      <c r="I724" t="s">
        <v>17</v>
      </c>
      <c r="J724" t="s">
        <v>18</v>
      </c>
      <c r="K724" t="s">
        <v>19</v>
      </c>
      <c r="L724" t="s">
        <v>20</v>
      </c>
      <c r="M724" s="2">
        <v>842776102461</v>
      </c>
      <c r="N724">
        <v>1</v>
      </c>
      <c r="O724">
        <f>COUNTIFS($A$2:$A$1206,"="&amp;A724,$C$2:$C$1206,"="&amp;C724,$M$2:$M$1206,"="&amp;M724)</f>
        <v>87</v>
      </c>
      <c r="P724">
        <f>COUNTIFS($B$2:$B$1206,"="&amp;B724,$M$2:$M$1206,"="&amp;M724)</f>
        <v>1</v>
      </c>
      <c r="Q724">
        <f>SUMIFS($N$2:$N$1206,$B$2:$B$1206,"="&amp;B724,$M$2:$M$1206,"="&amp;M724)</f>
        <v>1</v>
      </c>
      <c r="R724">
        <f>VLOOKUP(A724&amp;C724&amp;M724,販売数計!$A$2:$E$174,5,FALSE)</f>
        <v>83</v>
      </c>
      <c r="S724">
        <f t="shared" si="11"/>
        <v>0</v>
      </c>
    </row>
    <row r="725" spans="1:19" x14ac:dyDescent="0.2">
      <c r="A725" s="1">
        <v>43298</v>
      </c>
      <c r="B725">
        <v>43890420</v>
      </c>
      <c r="C725">
        <v>842</v>
      </c>
      <c r="D725" t="s">
        <v>26</v>
      </c>
      <c r="E725">
        <v>21</v>
      </c>
      <c r="F725" t="s">
        <v>15</v>
      </c>
      <c r="G725">
        <v>181010</v>
      </c>
      <c r="H725" t="s">
        <v>16</v>
      </c>
      <c r="I725" t="s">
        <v>17</v>
      </c>
      <c r="J725" t="s">
        <v>18</v>
      </c>
      <c r="K725" t="s">
        <v>19</v>
      </c>
      <c r="L725" t="s">
        <v>20</v>
      </c>
      <c r="M725" s="2">
        <v>842776102461</v>
      </c>
      <c r="N725">
        <v>1</v>
      </c>
      <c r="O725">
        <f>COUNTIFS($A$2:$A$1206,"="&amp;A725,$C$2:$C$1206,"="&amp;C725,$M$2:$M$1206,"="&amp;M725)</f>
        <v>87</v>
      </c>
      <c r="P725">
        <f>COUNTIFS($B$2:$B$1206,"="&amp;B725,$M$2:$M$1206,"="&amp;M725)</f>
        <v>1</v>
      </c>
      <c r="Q725">
        <f>SUMIFS($N$2:$N$1206,$B$2:$B$1206,"="&amp;B725,$M$2:$M$1206,"="&amp;M725)</f>
        <v>1</v>
      </c>
      <c r="R725">
        <f>VLOOKUP(A725&amp;C725&amp;M725,販売数計!$A$2:$E$174,5,FALSE)</f>
        <v>83</v>
      </c>
      <c r="S725">
        <f t="shared" si="11"/>
        <v>0</v>
      </c>
    </row>
    <row r="726" spans="1:19" x14ac:dyDescent="0.2">
      <c r="A726" s="1">
        <v>43298</v>
      </c>
      <c r="B726">
        <v>43892477</v>
      </c>
      <c r="C726">
        <v>842</v>
      </c>
      <c r="D726" t="s">
        <v>26</v>
      </c>
      <c r="E726">
        <v>21</v>
      </c>
      <c r="F726" t="s">
        <v>15</v>
      </c>
      <c r="G726">
        <v>181010</v>
      </c>
      <c r="H726" t="s">
        <v>16</v>
      </c>
      <c r="I726" t="s">
        <v>17</v>
      </c>
      <c r="J726" t="s">
        <v>18</v>
      </c>
      <c r="K726" t="s">
        <v>19</v>
      </c>
      <c r="L726" t="s">
        <v>20</v>
      </c>
      <c r="M726" s="2">
        <v>842776102461</v>
      </c>
      <c r="N726">
        <v>1</v>
      </c>
      <c r="O726">
        <f>COUNTIFS($A$2:$A$1206,"="&amp;A726,$C$2:$C$1206,"="&amp;C726,$M$2:$M$1206,"="&amp;M726)</f>
        <v>87</v>
      </c>
      <c r="P726">
        <f>COUNTIFS($B$2:$B$1206,"="&amp;B726,$M$2:$M$1206,"="&amp;M726)</f>
        <v>1</v>
      </c>
      <c r="Q726">
        <f>SUMIFS($N$2:$N$1206,$B$2:$B$1206,"="&amp;B726,$M$2:$M$1206,"="&amp;M726)</f>
        <v>1</v>
      </c>
      <c r="R726">
        <f>VLOOKUP(A726&amp;C726&amp;M726,販売数計!$A$2:$E$174,5,FALSE)</f>
        <v>83</v>
      </c>
      <c r="S726">
        <f t="shared" si="11"/>
        <v>0</v>
      </c>
    </row>
    <row r="727" spans="1:19" x14ac:dyDescent="0.2">
      <c r="A727" s="1">
        <v>43298</v>
      </c>
      <c r="B727">
        <v>43893873</v>
      </c>
      <c r="C727">
        <v>842</v>
      </c>
      <c r="D727" t="s">
        <v>26</v>
      </c>
      <c r="E727">
        <v>21</v>
      </c>
      <c r="F727" t="s">
        <v>15</v>
      </c>
      <c r="G727">
        <v>181010</v>
      </c>
      <c r="H727" t="s">
        <v>16</v>
      </c>
      <c r="I727" t="s">
        <v>17</v>
      </c>
      <c r="J727" t="s">
        <v>18</v>
      </c>
      <c r="K727" t="s">
        <v>19</v>
      </c>
      <c r="L727" t="s">
        <v>20</v>
      </c>
      <c r="M727" s="2">
        <v>842776102461</v>
      </c>
      <c r="N727">
        <v>1</v>
      </c>
      <c r="O727">
        <f>COUNTIFS($A$2:$A$1206,"="&amp;A727,$C$2:$C$1206,"="&amp;C727,$M$2:$M$1206,"="&amp;M727)</f>
        <v>87</v>
      </c>
      <c r="P727">
        <f>COUNTIFS($B$2:$B$1206,"="&amp;B727,$M$2:$M$1206,"="&amp;M727)</f>
        <v>1</v>
      </c>
      <c r="Q727">
        <f>SUMIFS($N$2:$N$1206,$B$2:$B$1206,"="&amp;B727,$M$2:$M$1206,"="&amp;M727)</f>
        <v>1</v>
      </c>
      <c r="R727">
        <f>VLOOKUP(A727&amp;C727&amp;M727,販売数計!$A$2:$E$174,5,FALSE)</f>
        <v>83</v>
      </c>
      <c r="S727">
        <f t="shared" si="11"/>
        <v>0</v>
      </c>
    </row>
    <row r="728" spans="1:19" x14ac:dyDescent="0.2">
      <c r="A728" s="1">
        <v>43298</v>
      </c>
      <c r="B728">
        <v>43894438</v>
      </c>
      <c r="C728">
        <v>842</v>
      </c>
      <c r="D728" t="s">
        <v>26</v>
      </c>
      <c r="E728">
        <v>21</v>
      </c>
      <c r="F728" t="s">
        <v>15</v>
      </c>
      <c r="G728">
        <v>181010</v>
      </c>
      <c r="H728" t="s">
        <v>16</v>
      </c>
      <c r="I728" t="s">
        <v>17</v>
      </c>
      <c r="J728" t="s">
        <v>18</v>
      </c>
      <c r="K728" t="s">
        <v>19</v>
      </c>
      <c r="L728" t="s">
        <v>20</v>
      </c>
      <c r="M728" s="2">
        <v>842776102461</v>
      </c>
      <c r="N728">
        <v>1</v>
      </c>
      <c r="O728">
        <f>COUNTIFS($A$2:$A$1206,"="&amp;A728,$C$2:$C$1206,"="&amp;C728,$M$2:$M$1206,"="&amp;M728)</f>
        <v>87</v>
      </c>
      <c r="P728">
        <f>COUNTIFS($B$2:$B$1206,"="&amp;B728,$M$2:$M$1206,"="&amp;M728)</f>
        <v>1</v>
      </c>
      <c r="Q728">
        <f>SUMIFS($N$2:$N$1206,$B$2:$B$1206,"="&amp;B728,$M$2:$M$1206,"="&amp;M728)</f>
        <v>1</v>
      </c>
      <c r="R728">
        <f>VLOOKUP(A728&amp;C728&amp;M728,販売数計!$A$2:$E$174,5,FALSE)</f>
        <v>83</v>
      </c>
      <c r="S728">
        <f t="shared" si="11"/>
        <v>0</v>
      </c>
    </row>
    <row r="729" spans="1:19" x14ac:dyDescent="0.2">
      <c r="A729" s="1">
        <v>43298</v>
      </c>
      <c r="B729">
        <v>43894963</v>
      </c>
      <c r="C729">
        <v>842</v>
      </c>
      <c r="D729" t="s">
        <v>26</v>
      </c>
      <c r="E729">
        <v>21</v>
      </c>
      <c r="F729" t="s">
        <v>15</v>
      </c>
      <c r="G729">
        <v>181010</v>
      </c>
      <c r="H729" t="s">
        <v>16</v>
      </c>
      <c r="I729" t="s">
        <v>17</v>
      </c>
      <c r="J729" t="s">
        <v>18</v>
      </c>
      <c r="K729" t="s">
        <v>19</v>
      </c>
      <c r="L729" t="s">
        <v>20</v>
      </c>
      <c r="M729" s="2">
        <v>842776102461</v>
      </c>
      <c r="N729">
        <v>1</v>
      </c>
      <c r="O729">
        <f>COUNTIFS($A$2:$A$1206,"="&amp;A729,$C$2:$C$1206,"="&amp;C729,$M$2:$M$1206,"="&amp;M729)</f>
        <v>87</v>
      </c>
      <c r="P729">
        <f>COUNTIFS($B$2:$B$1206,"="&amp;B729,$M$2:$M$1206,"="&amp;M729)</f>
        <v>1</v>
      </c>
      <c r="Q729">
        <f>SUMIFS($N$2:$N$1206,$B$2:$B$1206,"="&amp;B729,$M$2:$M$1206,"="&amp;M729)</f>
        <v>1</v>
      </c>
      <c r="R729">
        <f>VLOOKUP(A729&amp;C729&amp;M729,販売数計!$A$2:$E$174,5,FALSE)</f>
        <v>83</v>
      </c>
      <c r="S729">
        <f t="shared" si="11"/>
        <v>0</v>
      </c>
    </row>
    <row r="730" spans="1:19" x14ac:dyDescent="0.2">
      <c r="A730" s="1">
        <v>43298</v>
      </c>
      <c r="B730">
        <v>43895083</v>
      </c>
      <c r="C730">
        <v>842</v>
      </c>
      <c r="D730" t="s">
        <v>26</v>
      </c>
      <c r="E730">
        <v>21</v>
      </c>
      <c r="F730" t="s">
        <v>15</v>
      </c>
      <c r="G730">
        <v>181010</v>
      </c>
      <c r="H730" t="s">
        <v>16</v>
      </c>
      <c r="I730" t="s">
        <v>17</v>
      </c>
      <c r="J730" t="s">
        <v>18</v>
      </c>
      <c r="K730" t="s">
        <v>19</v>
      </c>
      <c r="L730" t="s">
        <v>20</v>
      </c>
      <c r="M730" s="2">
        <v>842776102461</v>
      </c>
      <c r="N730">
        <v>1</v>
      </c>
      <c r="O730">
        <f>COUNTIFS($A$2:$A$1206,"="&amp;A730,$C$2:$C$1206,"="&amp;C730,$M$2:$M$1206,"="&amp;M730)</f>
        <v>87</v>
      </c>
      <c r="P730">
        <f>COUNTIFS($B$2:$B$1206,"="&amp;B730,$M$2:$M$1206,"="&amp;M730)</f>
        <v>1</v>
      </c>
      <c r="Q730">
        <f>SUMIFS($N$2:$N$1206,$B$2:$B$1206,"="&amp;B730,$M$2:$M$1206,"="&amp;M730)</f>
        <v>1</v>
      </c>
      <c r="R730">
        <f>VLOOKUP(A730&amp;C730&amp;M730,販売数計!$A$2:$E$174,5,FALSE)</f>
        <v>83</v>
      </c>
      <c r="S730">
        <f t="shared" si="11"/>
        <v>0</v>
      </c>
    </row>
    <row r="731" spans="1:19" x14ac:dyDescent="0.2">
      <c r="A731" s="1">
        <v>43298</v>
      </c>
      <c r="B731">
        <v>43895258</v>
      </c>
      <c r="C731">
        <v>842</v>
      </c>
      <c r="D731" t="s">
        <v>26</v>
      </c>
      <c r="E731">
        <v>21</v>
      </c>
      <c r="F731" t="s">
        <v>15</v>
      </c>
      <c r="G731">
        <v>181010</v>
      </c>
      <c r="H731" t="s">
        <v>16</v>
      </c>
      <c r="I731" t="s">
        <v>17</v>
      </c>
      <c r="J731" t="s">
        <v>18</v>
      </c>
      <c r="K731" t="s">
        <v>19</v>
      </c>
      <c r="L731" t="s">
        <v>20</v>
      </c>
      <c r="M731" s="2">
        <v>842776102461</v>
      </c>
      <c r="N731">
        <v>1</v>
      </c>
      <c r="O731">
        <f>COUNTIFS($A$2:$A$1206,"="&amp;A731,$C$2:$C$1206,"="&amp;C731,$M$2:$M$1206,"="&amp;M731)</f>
        <v>87</v>
      </c>
      <c r="P731">
        <f>COUNTIFS($B$2:$B$1206,"="&amp;B731,$M$2:$M$1206,"="&amp;M731)</f>
        <v>1</v>
      </c>
      <c r="Q731">
        <f>SUMIFS($N$2:$N$1206,$B$2:$B$1206,"="&amp;B731,$M$2:$M$1206,"="&amp;M731)</f>
        <v>1</v>
      </c>
      <c r="R731">
        <f>VLOOKUP(A731&amp;C731&amp;M731,販売数計!$A$2:$E$174,5,FALSE)</f>
        <v>83</v>
      </c>
      <c r="S731">
        <f t="shared" si="11"/>
        <v>0</v>
      </c>
    </row>
    <row r="732" spans="1:19" x14ac:dyDescent="0.2">
      <c r="A732" s="1">
        <v>43298</v>
      </c>
      <c r="B732">
        <v>43895292</v>
      </c>
      <c r="C732">
        <v>842</v>
      </c>
      <c r="D732" t="s">
        <v>26</v>
      </c>
      <c r="E732">
        <v>21</v>
      </c>
      <c r="F732" t="s">
        <v>15</v>
      </c>
      <c r="G732">
        <v>181010</v>
      </c>
      <c r="H732" t="s">
        <v>16</v>
      </c>
      <c r="I732" t="s">
        <v>17</v>
      </c>
      <c r="J732" t="s">
        <v>18</v>
      </c>
      <c r="K732" t="s">
        <v>19</v>
      </c>
      <c r="L732" t="s">
        <v>20</v>
      </c>
      <c r="M732" s="2">
        <v>842776102461</v>
      </c>
      <c r="N732">
        <v>1</v>
      </c>
      <c r="O732">
        <f>COUNTIFS($A$2:$A$1206,"="&amp;A732,$C$2:$C$1206,"="&amp;C732,$M$2:$M$1206,"="&amp;M732)</f>
        <v>87</v>
      </c>
      <c r="P732">
        <f>COUNTIFS($B$2:$B$1206,"="&amp;B732,$M$2:$M$1206,"="&amp;M732)</f>
        <v>1</v>
      </c>
      <c r="Q732">
        <f>SUMIFS($N$2:$N$1206,$B$2:$B$1206,"="&amp;B732,$M$2:$M$1206,"="&amp;M732)</f>
        <v>1</v>
      </c>
      <c r="R732">
        <f>VLOOKUP(A732&amp;C732&amp;M732,販売数計!$A$2:$E$174,5,FALSE)</f>
        <v>83</v>
      </c>
      <c r="S732">
        <f t="shared" si="11"/>
        <v>0</v>
      </c>
    </row>
    <row r="733" spans="1:19" x14ac:dyDescent="0.2">
      <c r="A733" s="1">
        <v>43298</v>
      </c>
      <c r="B733">
        <v>43895363</v>
      </c>
      <c r="C733">
        <v>842</v>
      </c>
      <c r="D733" t="s">
        <v>26</v>
      </c>
      <c r="E733">
        <v>12</v>
      </c>
      <c r="F733" t="s">
        <v>27</v>
      </c>
      <c r="G733">
        <v>77120</v>
      </c>
      <c r="H733" t="s">
        <v>28</v>
      </c>
      <c r="I733" t="s">
        <v>29</v>
      </c>
      <c r="J733" t="s">
        <v>30</v>
      </c>
      <c r="L733" t="s">
        <v>31</v>
      </c>
      <c r="M733" s="2">
        <v>4549980046388</v>
      </c>
      <c r="N733">
        <v>1</v>
      </c>
      <c r="O733">
        <f>COUNTIFS($A$2:$A$1206,"="&amp;A733,$C$2:$C$1206,"="&amp;C733,$M$2:$M$1206,"="&amp;M733)</f>
        <v>3</v>
      </c>
      <c r="P733">
        <f>COUNTIFS($B$2:$B$1206,"="&amp;B733,$M$2:$M$1206,"="&amp;M733)</f>
        <v>1</v>
      </c>
      <c r="Q733">
        <f>SUMIFS($N$2:$N$1206,$B$2:$B$1206,"="&amp;B733,$M$2:$M$1206,"="&amp;M733)</f>
        <v>1</v>
      </c>
      <c r="R733">
        <f>VLOOKUP(A733&amp;C733&amp;M733,販売数計!$A$2:$E$174,5,FALSE)</f>
        <v>3</v>
      </c>
      <c r="S733">
        <f t="shared" si="11"/>
        <v>0</v>
      </c>
    </row>
    <row r="734" spans="1:19" x14ac:dyDescent="0.2">
      <c r="A734" s="1">
        <v>43298</v>
      </c>
      <c r="B734">
        <v>43895379</v>
      </c>
      <c r="C734">
        <v>842</v>
      </c>
      <c r="D734" t="s">
        <v>26</v>
      </c>
      <c r="E734">
        <v>21</v>
      </c>
      <c r="F734" t="s">
        <v>15</v>
      </c>
      <c r="G734">
        <v>181010</v>
      </c>
      <c r="H734" t="s">
        <v>16</v>
      </c>
      <c r="I734" t="s">
        <v>17</v>
      </c>
      <c r="J734" t="s">
        <v>18</v>
      </c>
      <c r="K734" t="s">
        <v>19</v>
      </c>
      <c r="L734" t="s">
        <v>20</v>
      </c>
      <c r="M734" s="2">
        <v>842776102461</v>
      </c>
      <c r="N734">
        <v>1</v>
      </c>
      <c r="O734">
        <f>COUNTIFS($A$2:$A$1206,"="&amp;A734,$C$2:$C$1206,"="&amp;C734,$M$2:$M$1206,"="&amp;M734)</f>
        <v>87</v>
      </c>
      <c r="P734">
        <f>COUNTIFS($B$2:$B$1206,"="&amp;B734,$M$2:$M$1206,"="&amp;M734)</f>
        <v>1</v>
      </c>
      <c r="Q734">
        <f>SUMIFS($N$2:$N$1206,$B$2:$B$1206,"="&amp;B734,$M$2:$M$1206,"="&amp;M734)</f>
        <v>1</v>
      </c>
      <c r="R734">
        <f>VLOOKUP(A734&amp;C734&amp;M734,販売数計!$A$2:$E$174,5,FALSE)</f>
        <v>83</v>
      </c>
      <c r="S734">
        <f t="shared" si="11"/>
        <v>0</v>
      </c>
    </row>
    <row r="735" spans="1:19" x14ac:dyDescent="0.2">
      <c r="A735" s="1">
        <v>43298</v>
      </c>
      <c r="B735">
        <v>43895878</v>
      </c>
      <c r="C735">
        <v>842</v>
      </c>
      <c r="D735" t="s">
        <v>26</v>
      </c>
      <c r="E735">
        <v>21</v>
      </c>
      <c r="F735" t="s">
        <v>15</v>
      </c>
      <c r="G735">
        <v>181010</v>
      </c>
      <c r="H735" t="s">
        <v>16</v>
      </c>
      <c r="I735" t="s">
        <v>17</v>
      </c>
      <c r="J735" t="s">
        <v>18</v>
      </c>
      <c r="K735" t="s">
        <v>19</v>
      </c>
      <c r="L735" t="s">
        <v>20</v>
      </c>
      <c r="M735" s="2">
        <v>842776102461</v>
      </c>
      <c r="N735">
        <v>1</v>
      </c>
      <c r="O735">
        <f>COUNTIFS($A$2:$A$1206,"="&amp;A735,$C$2:$C$1206,"="&amp;C735,$M$2:$M$1206,"="&amp;M735)</f>
        <v>87</v>
      </c>
      <c r="P735">
        <f>COUNTIFS($B$2:$B$1206,"="&amp;B735,$M$2:$M$1206,"="&amp;M735)</f>
        <v>1</v>
      </c>
      <c r="Q735">
        <f>SUMIFS($N$2:$N$1206,$B$2:$B$1206,"="&amp;B735,$M$2:$M$1206,"="&amp;M735)</f>
        <v>1</v>
      </c>
      <c r="R735">
        <f>VLOOKUP(A735&amp;C735&amp;M735,販売数計!$A$2:$E$174,5,FALSE)</f>
        <v>83</v>
      </c>
      <c r="S735">
        <f t="shared" si="11"/>
        <v>0</v>
      </c>
    </row>
    <row r="736" spans="1:19" x14ac:dyDescent="0.2">
      <c r="A736" s="1">
        <v>43298</v>
      </c>
      <c r="B736">
        <v>43896421</v>
      </c>
      <c r="C736">
        <v>842</v>
      </c>
      <c r="D736" t="s">
        <v>26</v>
      </c>
      <c r="E736">
        <v>21</v>
      </c>
      <c r="F736" t="s">
        <v>15</v>
      </c>
      <c r="G736">
        <v>181010</v>
      </c>
      <c r="H736" t="s">
        <v>16</v>
      </c>
      <c r="I736" t="s">
        <v>17</v>
      </c>
      <c r="J736" t="s">
        <v>18</v>
      </c>
      <c r="K736" t="s">
        <v>19</v>
      </c>
      <c r="L736" t="s">
        <v>20</v>
      </c>
      <c r="M736" s="2">
        <v>842776102461</v>
      </c>
      <c r="N736">
        <v>1</v>
      </c>
      <c r="O736">
        <f>COUNTIFS($A$2:$A$1206,"="&amp;A736,$C$2:$C$1206,"="&amp;C736,$M$2:$M$1206,"="&amp;M736)</f>
        <v>87</v>
      </c>
      <c r="P736">
        <f>COUNTIFS($B$2:$B$1206,"="&amp;B736,$M$2:$M$1206,"="&amp;M736)</f>
        <v>1</v>
      </c>
      <c r="Q736">
        <f>SUMIFS($N$2:$N$1206,$B$2:$B$1206,"="&amp;B736,$M$2:$M$1206,"="&amp;M736)</f>
        <v>1</v>
      </c>
      <c r="R736">
        <f>VLOOKUP(A736&amp;C736&amp;M736,販売数計!$A$2:$E$174,5,FALSE)</f>
        <v>83</v>
      </c>
      <c r="S736">
        <f t="shared" si="11"/>
        <v>0</v>
      </c>
    </row>
    <row r="737" spans="1:19" x14ac:dyDescent="0.2">
      <c r="A737" s="1">
        <v>43298</v>
      </c>
      <c r="B737">
        <v>43896659</v>
      </c>
      <c r="C737">
        <v>842</v>
      </c>
      <c r="D737" t="s">
        <v>26</v>
      </c>
      <c r="E737">
        <v>21</v>
      </c>
      <c r="F737" t="s">
        <v>15</v>
      </c>
      <c r="G737">
        <v>181010</v>
      </c>
      <c r="H737" t="s">
        <v>16</v>
      </c>
      <c r="I737" t="s">
        <v>17</v>
      </c>
      <c r="J737" t="s">
        <v>18</v>
      </c>
      <c r="K737" t="s">
        <v>19</v>
      </c>
      <c r="L737" t="s">
        <v>20</v>
      </c>
      <c r="M737" s="2">
        <v>842776102461</v>
      </c>
      <c r="N737">
        <v>1</v>
      </c>
      <c r="O737">
        <f>COUNTIFS($A$2:$A$1206,"="&amp;A737,$C$2:$C$1206,"="&amp;C737,$M$2:$M$1206,"="&amp;M737)</f>
        <v>87</v>
      </c>
      <c r="P737">
        <f>COUNTIFS($B$2:$B$1206,"="&amp;B737,$M$2:$M$1206,"="&amp;M737)</f>
        <v>1</v>
      </c>
      <c r="Q737">
        <f>SUMIFS($N$2:$N$1206,$B$2:$B$1206,"="&amp;B737,$M$2:$M$1206,"="&amp;M737)</f>
        <v>1</v>
      </c>
      <c r="R737">
        <f>VLOOKUP(A737&amp;C737&amp;M737,販売数計!$A$2:$E$174,5,FALSE)</f>
        <v>83</v>
      </c>
      <c r="S737">
        <f t="shared" si="11"/>
        <v>0</v>
      </c>
    </row>
    <row r="738" spans="1:19" x14ac:dyDescent="0.2">
      <c r="A738" s="1">
        <v>43298</v>
      </c>
      <c r="B738">
        <v>43897211</v>
      </c>
      <c r="C738">
        <v>842</v>
      </c>
      <c r="D738" t="s">
        <v>26</v>
      </c>
      <c r="E738">
        <v>21</v>
      </c>
      <c r="F738" t="s">
        <v>15</v>
      </c>
      <c r="G738">
        <v>181010</v>
      </c>
      <c r="H738" t="s">
        <v>16</v>
      </c>
      <c r="I738" t="s">
        <v>17</v>
      </c>
      <c r="J738" t="s">
        <v>18</v>
      </c>
      <c r="K738" t="s">
        <v>19</v>
      </c>
      <c r="L738" t="s">
        <v>20</v>
      </c>
      <c r="M738" s="2">
        <v>842776102461</v>
      </c>
      <c r="N738">
        <v>1</v>
      </c>
      <c r="O738">
        <f>COUNTIFS($A$2:$A$1206,"="&amp;A738,$C$2:$C$1206,"="&amp;C738,$M$2:$M$1206,"="&amp;M738)</f>
        <v>87</v>
      </c>
      <c r="P738">
        <f>COUNTIFS($B$2:$B$1206,"="&amp;B738,$M$2:$M$1206,"="&amp;M738)</f>
        <v>1</v>
      </c>
      <c r="Q738">
        <f>SUMIFS($N$2:$N$1206,$B$2:$B$1206,"="&amp;B738,$M$2:$M$1206,"="&amp;M738)</f>
        <v>1</v>
      </c>
      <c r="R738">
        <f>VLOOKUP(A738&amp;C738&amp;M738,販売数計!$A$2:$E$174,5,FALSE)</f>
        <v>83</v>
      </c>
      <c r="S738">
        <f t="shared" si="11"/>
        <v>0</v>
      </c>
    </row>
    <row r="739" spans="1:19" x14ac:dyDescent="0.2">
      <c r="A739" s="1">
        <v>43298</v>
      </c>
      <c r="B739">
        <v>43897455</v>
      </c>
      <c r="C739">
        <v>842</v>
      </c>
      <c r="D739" t="s">
        <v>26</v>
      </c>
      <c r="E739">
        <v>21</v>
      </c>
      <c r="F739" t="s">
        <v>15</v>
      </c>
      <c r="G739">
        <v>181010</v>
      </c>
      <c r="H739" t="s">
        <v>16</v>
      </c>
      <c r="I739" t="s">
        <v>17</v>
      </c>
      <c r="J739" t="s">
        <v>18</v>
      </c>
      <c r="K739" t="s">
        <v>19</v>
      </c>
      <c r="L739" t="s">
        <v>20</v>
      </c>
      <c r="M739" s="2">
        <v>842776102461</v>
      </c>
      <c r="N739">
        <v>1</v>
      </c>
      <c r="O739">
        <f>COUNTIFS($A$2:$A$1206,"="&amp;A739,$C$2:$C$1206,"="&amp;C739,$M$2:$M$1206,"="&amp;M739)</f>
        <v>87</v>
      </c>
      <c r="P739">
        <f>COUNTIFS($B$2:$B$1206,"="&amp;B739,$M$2:$M$1206,"="&amp;M739)</f>
        <v>1</v>
      </c>
      <c r="Q739">
        <f>SUMIFS($N$2:$N$1206,$B$2:$B$1206,"="&amp;B739,$M$2:$M$1206,"="&amp;M739)</f>
        <v>1</v>
      </c>
      <c r="R739">
        <f>VLOOKUP(A739&amp;C739&amp;M739,販売数計!$A$2:$E$174,5,FALSE)</f>
        <v>83</v>
      </c>
      <c r="S739">
        <f t="shared" si="11"/>
        <v>0</v>
      </c>
    </row>
    <row r="740" spans="1:19" x14ac:dyDescent="0.2">
      <c r="A740" s="1">
        <v>43298</v>
      </c>
      <c r="B740">
        <v>43898140</v>
      </c>
      <c r="C740">
        <v>842</v>
      </c>
      <c r="D740" t="s">
        <v>26</v>
      </c>
      <c r="E740">
        <v>21</v>
      </c>
      <c r="F740" t="s">
        <v>15</v>
      </c>
      <c r="G740">
        <v>181010</v>
      </c>
      <c r="H740" t="s">
        <v>16</v>
      </c>
      <c r="I740" t="s">
        <v>17</v>
      </c>
      <c r="J740" t="s">
        <v>18</v>
      </c>
      <c r="K740" t="s">
        <v>19</v>
      </c>
      <c r="L740" t="s">
        <v>20</v>
      </c>
      <c r="M740" s="2">
        <v>842776102461</v>
      </c>
      <c r="N740">
        <v>1</v>
      </c>
      <c r="O740">
        <f>COUNTIFS($A$2:$A$1206,"="&amp;A740,$C$2:$C$1206,"="&amp;C740,$M$2:$M$1206,"="&amp;M740)</f>
        <v>87</v>
      </c>
      <c r="P740">
        <f>COUNTIFS($B$2:$B$1206,"="&amp;B740,$M$2:$M$1206,"="&amp;M740)</f>
        <v>1</v>
      </c>
      <c r="Q740">
        <f>SUMIFS($N$2:$N$1206,$B$2:$B$1206,"="&amp;B740,$M$2:$M$1206,"="&amp;M740)</f>
        <v>1</v>
      </c>
      <c r="R740">
        <f>VLOOKUP(A740&amp;C740&amp;M740,販売数計!$A$2:$E$174,5,FALSE)</f>
        <v>83</v>
      </c>
      <c r="S740">
        <f t="shared" si="11"/>
        <v>0</v>
      </c>
    </row>
    <row r="741" spans="1:19" x14ac:dyDescent="0.2">
      <c r="A741" s="1">
        <v>43298</v>
      </c>
      <c r="B741">
        <v>43898168</v>
      </c>
      <c r="C741">
        <v>842</v>
      </c>
      <c r="D741" t="s">
        <v>26</v>
      </c>
      <c r="E741">
        <v>21</v>
      </c>
      <c r="F741" t="s">
        <v>15</v>
      </c>
      <c r="G741">
        <v>181010</v>
      </c>
      <c r="H741" t="s">
        <v>16</v>
      </c>
      <c r="I741" t="s">
        <v>17</v>
      </c>
      <c r="J741" t="s">
        <v>18</v>
      </c>
      <c r="K741" t="s">
        <v>19</v>
      </c>
      <c r="L741" t="s">
        <v>20</v>
      </c>
      <c r="M741" s="2">
        <v>842776102461</v>
      </c>
      <c r="N741">
        <v>1</v>
      </c>
      <c r="O741">
        <f>COUNTIFS($A$2:$A$1206,"="&amp;A741,$C$2:$C$1206,"="&amp;C741,$M$2:$M$1206,"="&amp;M741)</f>
        <v>87</v>
      </c>
      <c r="P741">
        <f>COUNTIFS($B$2:$B$1206,"="&amp;B741,$M$2:$M$1206,"="&amp;M741)</f>
        <v>1</v>
      </c>
      <c r="Q741">
        <f>SUMIFS($N$2:$N$1206,$B$2:$B$1206,"="&amp;B741,$M$2:$M$1206,"="&amp;M741)</f>
        <v>1</v>
      </c>
      <c r="R741">
        <f>VLOOKUP(A741&amp;C741&amp;M741,販売数計!$A$2:$E$174,5,FALSE)</f>
        <v>83</v>
      </c>
      <c r="S741">
        <f t="shared" si="11"/>
        <v>0</v>
      </c>
    </row>
    <row r="742" spans="1:19" x14ac:dyDescent="0.2">
      <c r="A742" s="1">
        <v>43298</v>
      </c>
      <c r="B742">
        <v>43898268</v>
      </c>
      <c r="C742">
        <v>842</v>
      </c>
      <c r="D742" t="s">
        <v>26</v>
      </c>
      <c r="E742">
        <v>21</v>
      </c>
      <c r="F742" t="s">
        <v>15</v>
      </c>
      <c r="G742">
        <v>181010</v>
      </c>
      <c r="H742" t="s">
        <v>16</v>
      </c>
      <c r="I742" t="s">
        <v>17</v>
      </c>
      <c r="J742" t="s">
        <v>18</v>
      </c>
      <c r="K742" t="s">
        <v>19</v>
      </c>
      <c r="L742" t="s">
        <v>20</v>
      </c>
      <c r="M742" s="2">
        <v>842776102461</v>
      </c>
      <c r="N742">
        <v>1</v>
      </c>
      <c r="O742">
        <f>COUNTIFS($A$2:$A$1206,"="&amp;A742,$C$2:$C$1206,"="&amp;C742,$M$2:$M$1206,"="&amp;M742)</f>
        <v>87</v>
      </c>
      <c r="P742">
        <f>COUNTIFS($B$2:$B$1206,"="&amp;B742,$M$2:$M$1206,"="&amp;M742)</f>
        <v>1</v>
      </c>
      <c r="Q742">
        <f>SUMIFS($N$2:$N$1206,$B$2:$B$1206,"="&amp;B742,$M$2:$M$1206,"="&amp;M742)</f>
        <v>1</v>
      </c>
      <c r="R742">
        <f>VLOOKUP(A742&amp;C742&amp;M742,販売数計!$A$2:$E$174,5,FALSE)</f>
        <v>83</v>
      </c>
      <c r="S742">
        <f t="shared" si="11"/>
        <v>0</v>
      </c>
    </row>
    <row r="743" spans="1:19" x14ac:dyDescent="0.2">
      <c r="A743" s="1">
        <v>43298</v>
      </c>
      <c r="B743">
        <v>43898531</v>
      </c>
      <c r="C743">
        <v>842</v>
      </c>
      <c r="D743" t="s">
        <v>26</v>
      </c>
      <c r="E743">
        <v>21</v>
      </c>
      <c r="F743" t="s">
        <v>15</v>
      </c>
      <c r="G743">
        <v>181010</v>
      </c>
      <c r="H743" t="s">
        <v>16</v>
      </c>
      <c r="I743" t="s">
        <v>17</v>
      </c>
      <c r="J743" t="s">
        <v>18</v>
      </c>
      <c r="K743" t="s">
        <v>19</v>
      </c>
      <c r="L743" t="s">
        <v>20</v>
      </c>
      <c r="M743" s="2">
        <v>842776102461</v>
      </c>
      <c r="N743">
        <v>1</v>
      </c>
      <c r="O743">
        <f>COUNTIFS($A$2:$A$1206,"="&amp;A743,$C$2:$C$1206,"="&amp;C743,$M$2:$M$1206,"="&amp;M743)</f>
        <v>87</v>
      </c>
      <c r="P743">
        <f>COUNTIFS($B$2:$B$1206,"="&amp;B743,$M$2:$M$1206,"="&amp;M743)</f>
        <v>1</v>
      </c>
      <c r="Q743">
        <f>SUMIFS($N$2:$N$1206,$B$2:$B$1206,"="&amp;B743,$M$2:$M$1206,"="&amp;M743)</f>
        <v>1</v>
      </c>
      <c r="R743">
        <f>VLOOKUP(A743&amp;C743&amp;M743,販売数計!$A$2:$E$174,5,FALSE)</f>
        <v>83</v>
      </c>
      <c r="S743">
        <f t="shared" si="11"/>
        <v>0</v>
      </c>
    </row>
    <row r="744" spans="1:19" x14ac:dyDescent="0.2">
      <c r="A744" s="1">
        <v>43298</v>
      </c>
      <c r="B744">
        <v>43898771</v>
      </c>
      <c r="C744">
        <v>842</v>
      </c>
      <c r="D744" t="s">
        <v>26</v>
      </c>
      <c r="E744">
        <v>21</v>
      </c>
      <c r="F744" t="s">
        <v>15</v>
      </c>
      <c r="G744">
        <v>181010</v>
      </c>
      <c r="H744" t="s">
        <v>16</v>
      </c>
      <c r="I744" t="s">
        <v>17</v>
      </c>
      <c r="J744" t="s">
        <v>18</v>
      </c>
      <c r="K744" t="s">
        <v>19</v>
      </c>
      <c r="L744" t="s">
        <v>20</v>
      </c>
      <c r="M744" s="2">
        <v>842776102461</v>
      </c>
      <c r="N744">
        <v>1</v>
      </c>
      <c r="O744">
        <f>COUNTIFS($A$2:$A$1206,"="&amp;A744,$C$2:$C$1206,"="&amp;C744,$M$2:$M$1206,"="&amp;M744)</f>
        <v>87</v>
      </c>
      <c r="P744">
        <f>COUNTIFS($B$2:$B$1206,"="&amp;B744,$M$2:$M$1206,"="&amp;M744)</f>
        <v>1</v>
      </c>
      <c r="Q744">
        <f>SUMIFS($N$2:$N$1206,$B$2:$B$1206,"="&amp;B744,$M$2:$M$1206,"="&amp;M744)</f>
        <v>1</v>
      </c>
      <c r="R744">
        <f>VLOOKUP(A744&amp;C744&amp;M744,販売数計!$A$2:$E$174,5,FALSE)</f>
        <v>83</v>
      </c>
      <c r="S744">
        <f t="shared" si="11"/>
        <v>0</v>
      </c>
    </row>
    <row r="745" spans="1:19" x14ac:dyDescent="0.2">
      <c r="A745" s="1">
        <v>43298</v>
      </c>
      <c r="B745">
        <v>43899297</v>
      </c>
      <c r="C745">
        <v>842</v>
      </c>
      <c r="D745" t="s">
        <v>26</v>
      </c>
      <c r="E745">
        <v>21</v>
      </c>
      <c r="F745" t="s">
        <v>15</v>
      </c>
      <c r="G745">
        <v>181010</v>
      </c>
      <c r="H745" t="s">
        <v>16</v>
      </c>
      <c r="I745" t="s">
        <v>17</v>
      </c>
      <c r="J745" t="s">
        <v>18</v>
      </c>
      <c r="K745" t="s">
        <v>19</v>
      </c>
      <c r="L745" t="s">
        <v>20</v>
      </c>
      <c r="M745" s="2">
        <v>842776102461</v>
      </c>
      <c r="N745">
        <v>1</v>
      </c>
      <c r="O745">
        <f>COUNTIFS($A$2:$A$1206,"="&amp;A745,$C$2:$C$1206,"="&amp;C745,$M$2:$M$1206,"="&amp;M745)</f>
        <v>87</v>
      </c>
      <c r="P745">
        <f>COUNTIFS($B$2:$B$1206,"="&amp;B745,$M$2:$M$1206,"="&amp;M745)</f>
        <v>1</v>
      </c>
      <c r="Q745">
        <f>SUMIFS($N$2:$N$1206,$B$2:$B$1206,"="&amp;B745,$M$2:$M$1206,"="&amp;M745)</f>
        <v>1</v>
      </c>
      <c r="R745">
        <f>VLOOKUP(A745&amp;C745&amp;M745,販売数計!$A$2:$E$174,5,FALSE)</f>
        <v>83</v>
      </c>
      <c r="S745">
        <f t="shared" si="11"/>
        <v>0</v>
      </c>
    </row>
    <row r="746" spans="1:19" x14ac:dyDescent="0.2">
      <c r="A746" s="1">
        <v>43298</v>
      </c>
      <c r="B746">
        <v>43899575</v>
      </c>
      <c r="C746">
        <v>842</v>
      </c>
      <c r="D746" t="s">
        <v>26</v>
      </c>
      <c r="E746">
        <v>21</v>
      </c>
      <c r="F746" t="s">
        <v>15</v>
      </c>
      <c r="G746">
        <v>181010</v>
      </c>
      <c r="H746" t="s">
        <v>16</v>
      </c>
      <c r="I746" t="s">
        <v>17</v>
      </c>
      <c r="J746" t="s">
        <v>18</v>
      </c>
      <c r="K746" t="s">
        <v>19</v>
      </c>
      <c r="L746" t="s">
        <v>20</v>
      </c>
      <c r="M746" s="2">
        <v>842776102461</v>
      </c>
      <c r="N746">
        <v>-1</v>
      </c>
      <c r="O746">
        <f>COUNTIFS($A$2:$A$1206,"="&amp;A746,$C$2:$C$1206,"="&amp;C746,$M$2:$M$1206,"="&amp;M746)</f>
        <v>87</v>
      </c>
      <c r="P746">
        <f>COUNTIFS($B$2:$B$1206,"="&amp;B746,$M$2:$M$1206,"="&amp;M746)</f>
        <v>2</v>
      </c>
      <c r="Q746">
        <f>SUMIFS($N$2:$N$1206,$B$2:$B$1206,"="&amp;B746,$M$2:$M$1206,"="&amp;M746)</f>
        <v>0</v>
      </c>
      <c r="R746">
        <f>VLOOKUP(A746&amp;C746&amp;M746,販売数計!$A$2:$E$174,5,FALSE)</f>
        <v>83</v>
      </c>
      <c r="S746">
        <f t="shared" si="11"/>
        <v>1</v>
      </c>
    </row>
    <row r="747" spans="1:19" x14ac:dyDescent="0.2">
      <c r="A747" s="1">
        <v>43298</v>
      </c>
      <c r="B747">
        <v>43899575</v>
      </c>
      <c r="C747">
        <v>842</v>
      </c>
      <c r="D747" t="s">
        <v>26</v>
      </c>
      <c r="E747">
        <v>21</v>
      </c>
      <c r="F747" t="s">
        <v>15</v>
      </c>
      <c r="G747">
        <v>181010</v>
      </c>
      <c r="H747" t="s">
        <v>16</v>
      </c>
      <c r="I747" t="s">
        <v>17</v>
      </c>
      <c r="J747" t="s">
        <v>18</v>
      </c>
      <c r="K747" t="s">
        <v>19</v>
      </c>
      <c r="L747" t="s">
        <v>20</v>
      </c>
      <c r="M747" s="2">
        <v>842776102461</v>
      </c>
      <c r="N747">
        <v>1</v>
      </c>
      <c r="O747">
        <f>COUNTIFS($A$2:$A$1206,"="&amp;A747,$C$2:$C$1206,"="&amp;C747,$M$2:$M$1206,"="&amp;M747)</f>
        <v>87</v>
      </c>
      <c r="P747">
        <f>COUNTIFS($B$2:$B$1206,"="&amp;B747,$M$2:$M$1206,"="&amp;M747)</f>
        <v>2</v>
      </c>
      <c r="Q747">
        <f>SUMIFS($N$2:$N$1206,$B$2:$B$1206,"="&amp;B747,$M$2:$M$1206,"="&amp;M747)</f>
        <v>0</v>
      </c>
      <c r="R747">
        <f>VLOOKUP(A747&amp;C747&amp;M747,販売数計!$A$2:$E$174,5,FALSE)</f>
        <v>83</v>
      </c>
      <c r="S747">
        <f t="shared" si="11"/>
        <v>1</v>
      </c>
    </row>
    <row r="748" spans="1:19" x14ac:dyDescent="0.2">
      <c r="A748" s="1">
        <v>43298</v>
      </c>
      <c r="B748">
        <v>43899708</v>
      </c>
      <c r="C748">
        <v>842</v>
      </c>
      <c r="D748" t="s">
        <v>26</v>
      </c>
      <c r="E748">
        <v>21</v>
      </c>
      <c r="F748" t="s">
        <v>15</v>
      </c>
      <c r="G748">
        <v>181010</v>
      </c>
      <c r="H748" t="s">
        <v>16</v>
      </c>
      <c r="I748" t="s">
        <v>17</v>
      </c>
      <c r="J748" t="s">
        <v>18</v>
      </c>
      <c r="K748" t="s">
        <v>19</v>
      </c>
      <c r="L748" t="s">
        <v>20</v>
      </c>
      <c r="M748" s="2">
        <v>842776102461</v>
      </c>
      <c r="N748">
        <v>1</v>
      </c>
      <c r="O748">
        <f>COUNTIFS($A$2:$A$1206,"="&amp;A748,$C$2:$C$1206,"="&amp;C748,$M$2:$M$1206,"="&amp;M748)</f>
        <v>87</v>
      </c>
      <c r="P748">
        <f>COUNTIFS($B$2:$B$1206,"="&amp;B748,$M$2:$M$1206,"="&amp;M748)</f>
        <v>1</v>
      </c>
      <c r="Q748">
        <f>SUMIFS($N$2:$N$1206,$B$2:$B$1206,"="&amp;B748,$M$2:$M$1206,"="&amp;M748)</f>
        <v>1</v>
      </c>
      <c r="R748">
        <f>VLOOKUP(A748&amp;C748&amp;M748,販売数計!$A$2:$E$174,5,FALSE)</f>
        <v>83</v>
      </c>
      <c r="S748">
        <f t="shared" si="11"/>
        <v>0</v>
      </c>
    </row>
    <row r="749" spans="1:19" x14ac:dyDescent="0.2">
      <c r="A749" s="1">
        <v>43298</v>
      </c>
      <c r="B749">
        <v>43899989</v>
      </c>
      <c r="C749">
        <v>842</v>
      </c>
      <c r="D749" t="s">
        <v>26</v>
      </c>
      <c r="E749">
        <v>12</v>
      </c>
      <c r="F749" t="s">
        <v>27</v>
      </c>
      <c r="G749">
        <v>77120</v>
      </c>
      <c r="H749" t="s">
        <v>28</v>
      </c>
      <c r="I749" t="s">
        <v>29</v>
      </c>
      <c r="J749" t="s">
        <v>30</v>
      </c>
      <c r="L749" t="s">
        <v>31</v>
      </c>
      <c r="M749" s="2">
        <v>4549980046388</v>
      </c>
      <c r="N749">
        <v>1</v>
      </c>
      <c r="O749">
        <f>COUNTIFS($A$2:$A$1206,"="&amp;A749,$C$2:$C$1206,"="&amp;C749,$M$2:$M$1206,"="&amp;M749)</f>
        <v>3</v>
      </c>
      <c r="P749">
        <f>COUNTIFS($B$2:$B$1206,"="&amp;B749,$M$2:$M$1206,"="&amp;M749)</f>
        <v>1</v>
      </c>
      <c r="Q749">
        <f>SUMIFS($N$2:$N$1206,$B$2:$B$1206,"="&amp;B749,$M$2:$M$1206,"="&amp;M749)</f>
        <v>1</v>
      </c>
      <c r="R749">
        <f>VLOOKUP(A749&amp;C749&amp;M749,販売数計!$A$2:$E$174,5,FALSE)</f>
        <v>3</v>
      </c>
      <c r="S749">
        <f t="shared" si="11"/>
        <v>0</v>
      </c>
    </row>
    <row r="750" spans="1:19" x14ac:dyDescent="0.2">
      <c r="A750" s="1">
        <v>43298</v>
      </c>
      <c r="B750">
        <v>43900003</v>
      </c>
      <c r="C750">
        <v>842</v>
      </c>
      <c r="D750" t="s">
        <v>26</v>
      </c>
      <c r="E750">
        <v>32</v>
      </c>
      <c r="F750" t="s">
        <v>21</v>
      </c>
      <c r="G750">
        <v>253230</v>
      </c>
      <c r="H750" t="s">
        <v>22</v>
      </c>
      <c r="I750" t="s">
        <v>23</v>
      </c>
      <c r="J750" t="s">
        <v>24</v>
      </c>
      <c r="L750" t="s">
        <v>25</v>
      </c>
      <c r="M750" s="2">
        <v>4550084118970</v>
      </c>
      <c r="N750">
        <v>1</v>
      </c>
      <c r="O750">
        <f>COUNTIFS($A$2:$A$1206,"="&amp;A750,$C$2:$C$1206,"="&amp;C750,$M$2:$M$1206,"="&amp;M750)</f>
        <v>3</v>
      </c>
      <c r="P750">
        <f>COUNTIFS($B$2:$B$1206,"="&amp;B750,$M$2:$M$1206,"="&amp;M750)</f>
        <v>1</v>
      </c>
      <c r="Q750">
        <f>SUMIFS($N$2:$N$1206,$B$2:$B$1206,"="&amp;B750,$M$2:$M$1206,"="&amp;M750)</f>
        <v>1</v>
      </c>
      <c r="R750">
        <f>VLOOKUP(A750&amp;C750&amp;M750,販売数計!$A$2:$E$174,5,FALSE)</f>
        <v>3</v>
      </c>
      <c r="S750">
        <f t="shared" si="11"/>
        <v>0</v>
      </c>
    </row>
    <row r="751" spans="1:19" x14ac:dyDescent="0.2">
      <c r="A751" s="1">
        <v>43298</v>
      </c>
      <c r="B751">
        <v>43900242</v>
      </c>
      <c r="C751">
        <v>842</v>
      </c>
      <c r="D751" t="s">
        <v>26</v>
      </c>
      <c r="E751">
        <v>21</v>
      </c>
      <c r="F751" t="s">
        <v>15</v>
      </c>
      <c r="G751">
        <v>181010</v>
      </c>
      <c r="H751" t="s">
        <v>16</v>
      </c>
      <c r="I751" t="s">
        <v>17</v>
      </c>
      <c r="J751" t="s">
        <v>18</v>
      </c>
      <c r="K751" t="s">
        <v>19</v>
      </c>
      <c r="L751" t="s">
        <v>20</v>
      </c>
      <c r="M751" s="2">
        <v>842776102461</v>
      </c>
      <c r="N751">
        <v>1</v>
      </c>
      <c r="O751">
        <f>COUNTIFS($A$2:$A$1206,"="&amp;A751,$C$2:$C$1206,"="&amp;C751,$M$2:$M$1206,"="&amp;M751)</f>
        <v>87</v>
      </c>
      <c r="P751">
        <f>COUNTIFS($B$2:$B$1206,"="&amp;B751,$M$2:$M$1206,"="&amp;M751)</f>
        <v>1</v>
      </c>
      <c r="Q751">
        <f>SUMIFS($N$2:$N$1206,$B$2:$B$1206,"="&amp;B751,$M$2:$M$1206,"="&amp;M751)</f>
        <v>1</v>
      </c>
      <c r="R751">
        <f>VLOOKUP(A751&amp;C751&amp;M751,販売数計!$A$2:$E$174,5,FALSE)</f>
        <v>83</v>
      </c>
      <c r="S751">
        <f t="shared" si="11"/>
        <v>0</v>
      </c>
    </row>
    <row r="752" spans="1:19" x14ac:dyDescent="0.2">
      <c r="A752" s="1">
        <v>43298</v>
      </c>
      <c r="B752">
        <v>43900315</v>
      </c>
      <c r="C752">
        <v>842</v>
      </c>
      <c r="D752" t="s">
        <v>26</v>
      </c>
      <c r="E752">
        <v>21</v>
      </c>
      <c r="F752" t="s">
        <v>15</v>
      </c>
      <c r="G752">
        <v>181010</v>
      </c>
      <c r="H752" t="s">
        <v>16</v>
      </c>
      <c r="I752" t="s">
        <v>17</v>
      </c>
      <c r="J752" t="s">
        <v>18</v>
      </c>
      <c r="K752" t="s">
        <v>19</v>
      </c>
      <c r="L752" t="s">
        <v>20</v>
      </c>
      <c r="M752" s="2">
        <v>842776102461</v>
      </c>
      <c r="N752">
        <v>1</v>
      </c>
      <c r="O752">
        <f>COUNTIFS($A$2:$A$1206,"="&amp;A752,$C$2:$C$1206,"="&amp;C752,$M$2:$M$1206,"="&amp;M752)</f>
        <v>87</v>
      </c>
      <c r="P752">
        <f>COUNTIFS($B$2:$B$1206,"="&amp;B752,$M$2:$M$1206,"="&amp;M752)</f>
        <v>1</v>
      </c>
      <c r="Q752">
        <f>SUMIFS($N$2:$N$1206,$B$2:$B$1206,"="&amp;B752,$M$2:$M$1206,"="&amp;M752)</f>
        <v>1</v>
      </c>
      <c r="R752">
        <f>VLOOKUP(A752&amp;C752&amp;M752,販売数計!$A$2:$E$174,5,FALSE)</f>
        <v>83</v>
      </c>
      <c r="S752">
        <f t="shared" si="11"/>
        <v>0</v>
      </c>
    </row>
    <row r="753" spans="1:19" x14ac:dyDescent="0.2">
      <c r="A753" s="1">
        <v>43298</v>
      </c>
      <c r="B753">
        <v>43900353</v>
      </c>
      <c r="C753">
        <v>842</v>
      </c>
      <c r="D753" t="s">
        <v>26</v>
      </c>
      <c r="E753">
        <v>21</v>
      </c>
      <c r="F753" t="s">
        <v>15</v>
      </c>
      <c r="G753">
        <v>181010</v>
      </c>
      <c r="H753" t="s">
        <v>16</v>
      </c>
      <c r="I753" t="s">
        <v>17</v>
      </c>
      <c r="J753" t="s">
        <v>18</v>
      </c>
      <c r="K753" t="s">
        <v>19</v>
      </c>
      <c r="L753" t="s">
        <v>20</v>
      </c>
      <c r="M753" s="2">
        <v>842776102461</v>
      </c>
      <c r="N753">
        <v>1</v>
      </c>
      <c r="O753">
        <f>COUNTIFS($A$2:$A$1206,"="&amp;A753,$C$2:$C$1206,"="&amp;C753,$M$2:$M$1206,"="&amp;M753)</f>
        <v>87</v>
      </c>
      <c r="P753">
        <f>COUNTIFS($B$2:$B$1206,"="&amp;B753,$M$2:$M$1206,"="&amp;M753)</f>
        <v>1</v>
      </c>
      <c r="Q753">
        <f>SUMIFS($N$2:$N$1206,$B$2:$B$1206,"="&amp;B753,$M$2:$M$1206,"="&amp;M753)</f>
        <v>1</v>
      </c>
      <c r="R753">
        <f>VLOOKUP(A753&amp;C753&amp;M753,販売数計!$A$2:$E$174,5,FALSE)</f>
        <v>83</v>
      </c>
      <c r="S753">
        <f t="shared" si="11"/>
        <v>0</v>
      </c>
    </row>
    <row r="754" spans="1:19" x14ac:dyDescent="0.2">
      <c r="A754" s="1">
        <v>43298</v>
      </c>
      <c r="B754">
        <v>43900371</v>
      </c>
      <c r="C754">
        <v>842</v>
      </c>
      <c r="D754" t="s">
        <v>26</v>
      </c>
      <c r="E754">
        <v>21</v>
      </c>
      <c r="F754" t="s">
        <v>15</v>
      </c>
      <c r="G754">
        <v>181010</v>
      </c>
      <c r="H754" t="s">
        <v>16</v>
      </c>
      <c r="I754" t="s">
        <v>17</v>
      </c>
      <c r="J754" t="s">
        <v>18</v>
      </c>
      <c r="K754" t="s">
        <v>19</v>
      </c>
      <c r="L754" t="s">
        <v>20</v>
      </c>
      <c r="M754" s="2">
        <v>842776102461</v>
      </c>
      <c r="N754">
        <v>1</v>
      </c>
      <c r="O754">
        <f>COUNTIFS($A$2:$A$1206,"="&amp;A754,$C$2:$C$1206,"="&amp;C754,$M$2:$M$1206,"="&amp;M754)</f>
        <v>87</v>
      </c>
      <c r="P754">
        <f>COUNTIFS($B$2:$B$1206,"="&amp;B754,$M$2:$M$1206,"="&amp;M754)</f>
        <v>1</v>
      </c>
      <c r="Q754">
        <f>SUMIFS($N$2:$N$1206,$B$2:$B$1206,"="&amp;B754,$M$2:$M$1206,"="&amp;M754)</f>
        <v>1</v>
      </c>
      <c r="R754">
        <f>VLOOKUP(A754&amp;C754&amp;M754,販売数計!$A$2:$E$174,5,FALSE)</f>
        <v>83</v>
      </c>
      <c r="S754">
        <f t="shared" si="11"/>
        <v>0</v>
      </c>
    </row>
    <row r="755" spans="1:19" x14ac:dyDescent="0.2">
      <c r="A755" s="1">
        <v>43298</v>
      </c>
      <c r="B755">
        <v>43900454</v>
      </c>
      <c r="C755">
        <v>842</v>
      </c>
      <c r="D755" t="s">
        <v>26</v>
      </c>
      <c r="E755">
        <v>21</v>
      </c>
      <c r="F755" t="s">
        <v>15</v>
      </c>
      <c r="G755">
        <v>181010</v>
      </c>
      <c r="H755" t="s">
        <v>16</v>
      </c>
      <c r="I755" t="s">
        <v>17</v>
      </c>
      <c r="J755" t="s">
        <v>18</v>
      </c>
      <c r="K755" t="s">
        <v>19</v>
      </c>
      <c r="L755" t="s">
        <v>20</v>
      </c>
      <c r="M755" s="2">
        <v>842776102461</v>
      </c>
      <c r="N755">
        <v>1</v>
      </c>
      <c r="O755">
        <f>COUNTIFS($A$2:$A$1206,"="&amp;A755,$C$2:$C$1206,"="&amp;C755,$M$2:$M$1206,"="&amp;M755)</f>
        <v>87</v>
      </c>
      <c r="P755">
        <f>COUNTIFS($B$2:$B$1206,"="&amp;B755,$M$2:$M$1206,"="&amp;M755)</f>
        <v>1</v>
      </c>
      <c r="Q755">
        <f>SUMIFS($N$2:$N$1206,$B$2:$B$1206,"="&amp;B755,$M$2:$M$1206,"="&amp;M755)</f>
        <v>1</v>
      </c>
      <c r="R755">
        <f>VLOOKUP(A755&amp;C755&amp;M755,販売数計!$A$2:$E$174,5,FALSE)</f>
        <v>83</v>
      </c>
      <c r="S755">
        <f t="shared" si="11"/>
        <v>0</v>
      </c>
    </row>
    <row r="756" spans="1:19" x14ac:dyDescent="0.2">
      <c r="A756" s="1">
        <v>43298</v>
      </c>
      <c r="B756">
        <v>43901607</v>
      </c>
      <c r="C756">
        <v>842</v>
      </c>
      <c r="D756" t="s">
        <v>26</v>
      </c>
      <c r="E756">
        <v>21</v>
      </c>
      <c r="F756" t="s">
        <v>15</v>
      </c>
      <c r="G756">
        <v>181010</v>
      </c>
      <c r="H756" t="s">
        <v>16</v>
      </c>
      <c r="I756" t="s">
        <v>17</v>
      </c>
      <c r="J756" t="s">
        <v>18</v>
      </c>
      <c r="K756" t="s">
        <v>19</v>
      </c>
      <c r="L756" t="s">
        <v>20</v>
      </c>
      <c r="M756" s="2">
        <v>842776102461</v>
      </c>
      <c r="N756">
        <v>1</v>
      </c>
      <c r="O756">
        <f>COUNTIFS($A$2:$A$1206,"="&amp;A756,$C$2:$C$1206,"="&amp;C756,$M$2:$M$1206,"="&amp;M756)</f>
        <v>87</v>
      </c>
      <c r="P756">
        <f>COUNTIFS($B$2:$B$1206,"="&amp;B756,$M$2:$M$1206,"="&amp;M756)</f>
        <v>1</v>
      </c>
      <c r="Q756">
        <f>SUMIFS($N$2:$N$1206,$B$2:$B$1206,"="&amp;B756,$M$2:$M$1206,"="&amp;M756)</f>
        <v>1</v>
      </c>
      <c r="R756">
        <f>VLOOKUP(A756&amp;C756&amp;M756,販売数計!$A$2:$E$174,5,FALSE)</f>
        <v>83</v>
      </c>
      <c r="S756">
        <f t="shared" si="11"/>
        <v>0</v>
      </c>
    </row>
    <row r="757" spans="1:19" x14ac:dyDescent="0.2">
      <c r="A757" s="1">
        <v>43298</v>
      </c>
      <c r="B757">
        <v>43901761</v>
      </c>
      <c r="C757">
        <v>842</v>
      </c>
      <c r="D757" t="s">
        <v>26</v>
      </c>
      <c r="E757">
        <v>21</v>
      </c>
      <c r="F757" t="s">
        <v>15</v>
      </c>
      <c r="G757">
        <v>181010</v>
      </c>
      <c r="H757" t="s">
        <v>16</v>
      </c>
      <c r="I757" t="s">
        <v>17</v>
      </c>
      <c r="J757" t="s">
        <v>18</v>
      </c>
      <c r="K757" t="s">
        <v>19</v>
      </c>
      <c r="L757" t="s">
        <v>20</v>
      </c>
      <c r="M757" s="2">
        <v>842776102461</v>
      </c>
      <c r="N757">
        <v>1</v>
      </c>
      <c r="O757">
        <f>COUNTIFS($A$2:$A$1206,"="&amp;A757,$C$2:$C$1206,"="&amp;C757,$M$2:$M$1206,"="&amp;M757)</f>
        <v>87</v>
      </c>
      <c r="P757">
        <f>COUNTIFS($B$2:$B$1206,"="&amp;B757,$M$2:$M$1206,"="&amp;M757)</f>
        <v>1</v>
      </c>
      <c r="Q757">
        <f>SUMIFS($N$2:$N$1206,$B$2:$B$1206,"="&amp;B757,$M$2:$M$1206,"="&amp;M757)</f>
        <v>1</v>
      </c>
      <c r="R757">
        <f>VLOOKUP(A757&amp;C757&amp;M757,販売数計!$A$2:$E$174,5,FALSE)</f>
        <v>83</v>
      </c>
      <c r="S757">
        <f t="shared" si="11"/>
        <v>0</v>
      </c>
    </row>
    <row r="758" spans="1:19" x14ac:dyDescent="0.2">
      <c r="A758" s="1">
        <v>43298</v>
      </c>
      <c r="B758">
        <v>43901785</v>
      </c>
      <c r="C758">
        <v>842</v>
      </c>
      <c r="D758" t="s">
        <v>26</v>
      </c>
      <c r="E758">
        <v>21</v>
      </c>
      <c r="F758" t="s">
        <v>15</v>
      </c>
      <c r="G758">
        <v>181010</v>
      </c>
      <c r="H758" t="s">
        <v>16</v>
      </c>
      <c r="I758" t="s">
        <v>17</v>
      </c>
      <c r="J758" t="s">
        <v>18</v>
      </c>
      <c r="K758" t="s">
        <v>19</v>
      </c>
      <c r="L758" t="s">
        <v>20</v>
      </c>
      <c r="M758" s="2">
        <v>842776102461</v>
      </c>
      <c r="N758">
        <v>1</v>
      </c>
      <c r="O758">
        <f>COUNTIFS($A$2:$A$1206,"="&amp;A758,$C$2:$C$1206,"="&amp;C758,$M$2:$M$1206,"="&amp;M758)</f>
        <v>87</v>
      </c>
      <c r="P758">
        <f>COUNTIFS($B$2:$B$1206,"="&amp;B758,$M$2:$M$1206,"="&amp;M758)</f>
        <v>1</v>
      </c>
      <c r="Q758">
        <f>SUMIFS($N$2:$N$1206,$B$2:$B$1206,"="&amp;B758,$M$2:$M$1206,"="&amp;M758)</f>
        <v>1</v>
      </c>
      <c r="R758">
        <f>VLOOKUP(A758&amp;C758&amp;M758,販売数計!$A$2:$E$174,5,FALSE)</f>
        <v>83</v>
      </c>
      <c r="S758">
        <f t="shared" si="11"/>
        <v>0</v>
      </c>
    </row>
    <row r="759" spans="1:19" x14ac:dyDescent="0.2">
      <c r="A759" s="1">
        <v>43298</v>
      </c>
      <c r="B759">
        <v>43902076</v>
      </c>
      <c r="C759">
        <v>842</v>
      </c>
      <c r="D759" t="s">
        <v>26</v>
      </c>
      <c r="E759">
        <v>21</v>
      </c>
      <c r="F759" t="s">
        <v>15</v>
      </c>
      <c r="G759">
        <v>181010</v>
      </c>
      <c r="H759" t="s">
        <v>16</v>
      </c>
      <c r="I759" t="s">
        <v>17</v>
      </c>
      <c r="J759" t="s">
        <v>18</v>
      </c>
      <c r="K759" t="s">
        <v>19</v>
      </c>
      <c r="L759" t="s">
        <v>20</v>
      </c>
      <c r="M759" s="2">
        <v>842776102461</v>
      </c>
      <c r="N759">
        <v>1</v>
      </c>
      <c r="O759">
        <f>COUNTIFS($A$2:$A$1206,"="&amp;A759,$C$2:$C$1206,"="&amp;C759,$M$2:$M$1206,"="&amp;M759)</f>
        <v>87</v>
      </c>
      <c r="P759">
        <f>COUNTIFS($B$2:$B$1206,"="&amp;B759,$M$2:$M$1206,"="&amp;M759)</f>
        <v>1</v>
      </c>
      <c r="Q759">
        <f>SUMIFS($N$2:$N$1206,$B$2:$B$1206,"="&amp;B759,$M$2:$M$1206,"="&amp;M759)</f>
        <v>1</v>
      </c>
      <c r="R759">
        <f>VLOOKUP(A759&amp;C759&amp;M759,販売数計!$A$2:$E$174,5,FALSE)</f>
        <v>83</v>
      </c>
      <c r="S759">
        <f t="shared" si="11"/>
        <v>0</v>
      </c>
    </row>
    <row r="760" spans="1:19" x14ac:dyDescent="0.2">
      <c r="A760" s="1">
        <v>43298</v>
      </c>
      <c r="B760">
        <v>43902368</v>
      </c>
      <c r="C760">
        <v>842</v>
      </c>
      <c r="D760" t="s">
        <v>26</v>
      </c>
      <c r="E760">
        <v>21</v>
      </c>
      <c r="F760" t="s">
        <v>15</v>
      </c>
      <c r="G760">
        <v>181010</v>
      </c>
      <c r="H760" t="s">
        <v>16</v>
      </c>
      <c r="I760" t="s">
        <v>17</v>
      </c>
      <c r="J760" t="s">
        <v>18</v>
      </c>
      <c r="K760" t="s">
        <v>19</v>
      </c>
      <c r="L760" t="s">
        <v>20</v>
      </c>
      <c r="M760" s="2">
        <v>842776102461</v>
      </c>
      <c r="N760">
        <v>1</v>
      </c>
      <c r="O760">
        <f>COUNTIFS($A$2:$A$1206,"="&amp;A760,$C$2:$C$1206,"="&amp;C760,$M$2:$M$1206,"="&amp;M760)</f>
        <v>87</v>
      </c>
      <c r="P760">
        <f>COUNTIFS($B$2:$B$1206,"="&amp;B760,$M$2:$M$1206,"="&amp;M760)</f>
        <v>1</v>
      </c>
      <c r="Q760">
        <f>SUMIFS($N$2:$N$1206,$B$2:$B$1206,"="&amp;B760,$M$2:$M$1206,"="&amp;M760)</f>
        <v>1</v>
      </c>
      <c r="R760">
        <f>VLOOKUP(A760&amp;C760&amp;M760,販売数計!$A$2:$E$174,5,FALSE)</f>
        <v>83</v>
      </c>
      <c r="S760">
        <f t="shared" si="11"/>
        <v>0</v>
      </c>
    </row>
    <row r="761" spans="1:19" x14ac:dyDescent="0.2">
      <c r="A761" s="1">
        <v>43298</v>
      </c>
      <c r="B761">
        <v>43902481</v>
      </c>
      <c r="C761">
        <v>842</v>
      </c>
      <c r="D761" t="s">
        <v>26</v>
      </c>
      <c r="E761">
        <v>21</v>
      </c>
      <c r="F761" t="s">
        <v>15</v>
      </c>
      <c r="G761">
        <v>181010</v>
      </c>
      <c r="H761" t="s">
        <v>16</v>
      </c>
      <c r="I761" t="s">
        <v>17</v>
      </c>
      <c r="J761" t="s">
        <v>18</v>
      </c>
      <c r="K761" t="s">
        <v>19</v>
      </c>
      <c r="L761" t="s">
        <v>20</v>
      </c>
      <c r="M761" s="2">
        <v>842776102461</v>
      </c>
      <c r="N761">
        <v>1</v>
      </c>
      <c r="O761">
        <f>COUNTIFS($A$2:$A$1206,"="&amp;A761,$C$2:$C$1206,"="&amp;C761,$M$2:$M$1206,"="&amp;M761)</f>
        <v>87</v>
      </c>
      <c r="P761">
        <f>COUNTIFS($B$2:$B$1206,"="&amp;B761,$M$2:$M$1206,"="&amp;M761)</f>
        <v>1</v>
      </c>
      <c r="Q761">
        <f>SUMIFS($N$2:$N$1206,$B$2:$B$1206,"="&amp;B761,$M$2:$M$1206,"="&amp;M761)</f>
        <v>1</v>
      </c>
      <c r="R761">
        <f>VLOOKUP(A761&amp;C761&amp;M761,販売数計!$A$2:$E$174,5,FALSE)</f>
        <v>83</v>
      </c>
      <c r="S761">
        <f t="shared" si="11"/>
        <v>0</v>
      </c>
    </row>
    <row r="762" spans="1:19" x14ac:dyDescent="0.2">
      <c r="A762" s="1">
        <v>43298</v>
      </c>
      <c r="B762">
        <v>43902501</v>
      </c>
      <c r="C762">
        <v>842</v>
      </c>
      <c r="D762" t="s">
        <v>26</v>
      </c>
      <c r="E762">
        <v>21</v>
      </c>
      <c r="F762" t="s">
        <v>15</v>
      </c>
      <c r="G762">
        <v>181010</v>
      </c>
      <c r="H762" t="s">
        <v>16</v>
      </c>
      <c r="I762" t="s">
        <v>17</v>
      </c>
      <c r="J762" t="s">
        <v>18</v>
      </c>
      <c r="K762" t="s">
        <v>19</v>
      </c>
      <c r="L762" t="s">
        <v>20</v>
      </c>
      <c r="M762" s="2">
        <v>842776102461</v>
      </c>
      <c r="N762">
        <v>1</v>
      </c>
      <c r="O762">
        <f>COUNTIFS($A$2:$A$1206,"="&amp;A762,$C$2:$C$1206,"="&amp;C762,$M$2:$M$1206,"="&amp;M762)</f>
        <v>87</v>
      </c>
      <c r="P762">
        <f>COUNTIFS($B$2:$B$1206,"="&amp;B762,$M$2:$M$1206,"="&amp;M762)</f>
        <v>1</v>
      </c>
      <c r="Q762">
        <f>SUMIFS($N$2:$N$1206,$B$2:$B$1206,"="&amp;B762,$M$2:$M$1206,"="&amp;M762)</f>
        <v>1</v>
      </c>
      <c r="R762">
        <f>VLOOKUP(A762&amp;C762&amp;M762,販売数計!$A$2:$E$174,5,FALSE)</f>
        <v>83</v>
      </c>
      <c r="S762">
        <f t="shared" si="11"/>
        <v>0</v>
      </c>
    </row>
    <row r="763" spans="1:19" x14ac:dyDescent="0.2">
      <c r="A763" s="1">
        <v>43298</v>
      </c>
      <c r="B763">
        <v>43902535</v>
      </c>
      <c r="C763">
        <v>842</v>
      </c>
      <c r="D763" t="s">
        <v>26</v>
      </c>
      <c r="E763">
        <v>21</v>
      </c>
      <c r="F763" t="s">
        <v>15</v>
      </c>
      <c r="G763">
        <v>181010</v>
      </c>
      <c r="H763" t="s">
        <v>16</v>
      </c>
      <c r="I763" t="s">
        <v>17</v>
      </c>
      <c r="J763" t="s">
        <v>18</v>
      </c>
      <c r="K763" t="s">
        <v>19</v>
      </c>
      <c r="L763" t="s">
        <v>20</v>
      </c>
      <c r="M763" s="2">
        <v>842776102461</v>
      </c>
      <c r="N763">
        <v>1</v>
      </c>
      <c r="O763">
        <f>COUNTIFS($A$2:$A$1206,"="&amp;A763,$C$2:$C$1206,"="&amp;C763,$M$2:$M$1206,"="&amp;M763)</f>
        <v>87</v>
      </c>
      <c r="P763">
        <f>COUNTIFS($B$2:$B$1206,"="&amp;B763,$M$2:$M$1206,"="&amp;M763)</f>
        <v>1</v>
      </c>
      <c r="Q763">
        <f>SUMIFS($N$2:$N$1206,$B$2:$B$1206,"="&amp;B763,$M$2:$M$1206,"="&amp;M763)</f>
        <v>1</v>
      </c>
      <c r="R763">
        <f>VLOOKUP(A763&amp;C763&amp;M763,販売数計!$A$2:$E$174,5,FALSE)</f>
        <v>83</v>
      </c>
      <c r="S763">
        <f t="shared" si="11"/>
        <v>0</v>
      </c>
    </row>
    <row r="764" spans="1:19" x14ac:dyDescent="0.2">
      <c r="A764" s="1">
        <v>43298</v>
      </c>
      <c r="B764">
        <v>43902612</v>
      </c>
      <c r="C764">
        <v>842</v>
      </c>
      <c r="D764" t="s">
        <v>26</v>
      </c>
      <c r="E764">
        <v>21</v>
      </c>
      <c r="F764" t="s">
        <v>15</v>
      </c>
      <c r="G764">
        <v>181010</v>
      </c>
      <c r="H764" t="s">
        <v>16</v>
      </c>
      <c r="I764" t="s">
        <v>17</v>
      </c>
      <c r="J764" t="s">
        <v>18</v>
      </c>
      <c r="K764" t="s">
        <v>19</v>
      </c>
      <c r="L764" t="s">
        <v>20</v>
      </c>
      <c r="M764" s="2">
        <v>842776102461</v>
      </c>
      <c r="N764">
        <v>1</v>
      </c>
      <c r="O764">
        <f>COUNTIFS($A$2:$A$1206,"="&amp;A764,$C$2:$C$1206,"="&amp;C764,$M$2:$M$1206,"="&amp;M764)</f>
        <v>87</v>
      </c>
      <c r="P764">
        <f>COUNTIFS($B$2:$B$1206,"="&amp;B764,$M$2:$M$1206,"="&amp;M764)</f>
        <v>1</v>
      </c>
      <c r="Q764">
        <f>SUMIFS($N$2:$N$1206,$B$2:$B$1206,"="&amp;B764,$M$2:$M$1206,"="&amp;M764)</f>
        <v>1</v>
      </c>
      <c r="R764">
        <f>VLOOKUP(A764&amp;C764&amp;M764,販売数計!$A$2:$E$174,5,FALSE)</f>
        <v>83</v>
      </c>
      <c r="S764">
        <f t="shared" si="11"/>
        <v>0</v>
      </c>
    </row>
    <row r="765" spans="1:19" x14ac:dyDescent="0.2">
      <c r="A765" s="1">
        <v>43298</v>
      </c>
      <c r="B765">
        <v>43902793</v>
      </c>
      <c r="C765">
        <v>842</v>
      </c>
      <c r="D765" t="s">
        <v>26</v>
      </c>
      <c r="E765">
        <v>21</v>
      </c>
      <c r="F765" t="s">
        <v>15</v>
      </c>
      <c r="G765">
        <v>181010</v>
      </c>
      <c r="H765" t="s">
        <v>16</v>
      </c>
      <c r="I765" t="s">
        <v>17</v>
      </c>
      <c r="J765" t="s">
        <v>18</v>
      </c>
      <c r="K765" t="s">
        <v>19</v>
      </c>
      <c r="L765" t="s">
        <v>20</v>
      </c>
      <c r="M765" s="2">
        <v>842776102461</v>
      </c>
      <c r="N765">
        <v>1</v>
      </c>
      <c r="O765">
        <f>COUNTIFS($A$2:$A$1206,"="&amp;A765,$C$2:$C$1206,"="&amp;C765,$M$2:$M$1206,"="&amp;M765)</f>
        <v>87</v>
      </c>
      <c r="P765">
        <f>COUNTIFS($B$2:$B$1206,"="&amp;B765,$M$2:$M$1206,"="&amp;M765)</f>
        <v>1</v>
      </c>
      <c r="Q765">
        <f>SUMIFS($N$2:$N$1206,$B$2:$B$1206,"="&amp;B765,$M$2:$M$1206,"="&amp;M765)</f>
        <v>1</v>
      </c>
      <c r="R765">
        <f>VLOOKUP(A765&amp;C765&amp;M765,販売数計!$A$2:$E$174,5,FALSE)</f>
        <v>83</v>
      </c>
      <c r="S765">
        <f t="shared" si="11"/>
        <v>0</v>
      </c>
    </row>
    <row r="766" spans="1:19" x14ac:dyDescent="0.2">
      <c r="A766" s="1">
        <v>43298</v>
      </c>
      <c r="B766">
        <v>43902834</v>
      </c>
      <c r="C766">
        <v>842</v>
      </c>
      <c r="D766" t="s">
        <v>26</v>
      </c>
      <c r="E766">
        <v>21</v>
      </c>
      <c r="F766" t="s">
        <v>15</v>
      </c>
      <c r="G766">
        <v>181010</v>
      </c>
      <c r="H766" t="s">
        <v>16</v>
      </c>
      <c r="I766" t="s">
        <v>17</v>
      </c>
      <c r="J766" t="s">
        <v>18</v>
      </c>
      <c r="K766" t="s">
        <v>19</v>
      </c>
      <c r="L766" t="s">
        <v>20</v>
      </c>
      <c r="M766" s="2">
        <v>842776102461</v>
      </c>
      <c r="N766">
        <v>1</v>
      </c>
      <c r="O766">
        <f>COUNTIFS($A$2:$A$1206,"="&amp;A766,$C$2:$C$1206,"="&amp;C766,$M$2:$M$1206,"="&amp;M766)</f>
        <v>87</v>
      </c>
      <c r="P766">
        <f>COUNTIFS($B$2:$B$1206,"="&amp;B766,$M$2:$M$1206,"="&amp;M766)</f>
        <v>1</v>
      </c>
      <c r="Q766">
        <f>SUMIFS($N$2:$N$1206,$B$2:$B$1206,"="&amp;B766,$M$2:$M$1206,"="&amp;M766)</f>
        <v>1</v>
      </c>
      <c r="R766">
        <f>VLOOKUP(A766&amp;C766&amp;M766,販売数計!$A$2:$E$174,5,FALSE)</f>
        <v>83</v>
      </c>
      <c r="S766">
        <f t="shared" si="11"/>
        <v>0</v>
      </c>
    </row>
    <row r="767" spans="1:19" x14ac:dyDescent="0.2">
      <c r="A767" s="1">
        <v>43298</v>
      </c>
      <c r="B767">
        <v>43902905</v>
      </c>
      <c r="C767">
        <v>842</v>
      </c>
      <c r="D767" t="s">
        <v>26</v>
      </c>
      <c r="E767">
        <v>21</v>
      </c>
      <c r="F767" t="s">
        <v>15</v>
      </c>
      <c r="G767">
        <v>181010</v>
      </c>
      <c r="H767" t="s">
        <v>16</v>
      </c>
      <c r="I767" t="s">
        <v>17</v>
      </c>
      <c r="J767" t="s">
        <v>18</v>
      </c>
      <c r="K767" t="s">
        <v>19</v>
      </c>
      <c r="L767" t="s">
        <v>20</v>
      </c>
      <c r="M767" s="2">
        <v>842776102461</v>
      </c>
      <c r="N767">
        <v>1</v>
      </c>
      <c r="O767">
        <f>COUNTIFS($A$2:$A$1206,"="&amp;A767,$C$2:$C$1206,"="&amp;C767,$M$2:$M$1206,"="&amp;M767)</f>
        <v>87</v>
      </c>
      <c r="P767">
        <f>COUNTIFS($B$2:$B$1206,"="&amp;B767,$M$2:$M$1206,"="&amp;M767)</f>
        <v>1</v>
      </c>
      <c r="Q767">
        <f>SUMIFS($N$2:$N$1206,$B$2:$B$1206,"="&amp;B767,$M$2:$M$1206,"="&amp;M767)</f>
        <v>1</v>
      </c>
      <c r="R767">
        <f>VLOOKUP(A767&amp;C767&amp;M767,販売数計!$A$2:$E$174,5,FALSE)</f>
        <v>83</v>
      </c>
      <c r="S767">
        <f t="shared" si="11"/>
        <v>0</v>
      </c>
    </row>
    <row r="768" spans="1:19" x14ac:dyDescent="0.2">
      <c r="A768" s="1">
        <v>43298</v>
      </c>
      <c r="B768">
        <v>43902941</v>
      </c>
      <c r="C768">
        <v>842</v>
      </c>
      <c r="D768" t="s">
        <v>26</v>
      </c>
      <c r="E768">
        <v>21</v>
      </c>
      <c r="F768" t="s">
        <v>15</v>
      </c>
      <c r="G768">
        <v>181010</v>
      </c>
      <c r="H768" t="s">
        <v>16</v>
      </c>
      <c r="I768" t="s">
        <v>17</v>
      </c>
      <c r="J768" t="s">
        <v>18</v>
      </c>
      <c r="K768" t="s">
        <v>19</v>
      </c>
      <c r="L768" t="s">
        <v>20</v>
      </c>
      <c r="M768" s="2">
        <v>842776102461</v>
      </c>
      <c r="N768">
        <v>1</v>
      </c>
      <c r="O768">
        <f>COUNTIFS($A$2:$A$1206,"="&amp;A768,$C$2:$C$1206,"="&amp;C768,$M$2:$M$1206,"="&amp;M768)</f>
        <v>87</v>
      </c>
      <c r="P768">
        <f>COUNTIFS($B$2:$B$1206,"="&amp;B768,$M$2:$M$1206,"="&amp;M768)</f>
        <v>1</v>
      </c>
      <c r="Q768">
        <f>SUMIFS($N$2:$N$1206,$B$2:$B$1206,"="&amp;B768,$M$2:$M$1206,"="&amp;M768)</f>
        <v>1</v>
      </c>
      <c r="R768">
        <f>VLOOKUP(A768&amp;C768&amp;M768,販売数計!$A$2:$E$174,5,FALSE)</f>
        <v>83</v>
      </c>
      <c r="S768">
        <f t="shared" si="11"/>
        <v>0</v>
      </c>
    </row>
    <row r="769" spans="1:19" x14ac:dyDescent="0.2">
      <c r="A769" s="1">
        <v>43298</v>
      </c>
      <c r="B769">
        <v>43902959</v>
      </c>
      <c r="C769">
        <v>842</v>
      </c>
      <c r="D769" t="s">
        <v>26</v>
      </c>
      <c r="E769">
        <v>21</v>
      </c>
      <c r="F769" t="s">
        <v>15</v>
      </c>
      <c r="G769">
        <v>181010</v>
      </c>
      <c r="H769" t="s">
        <v>16</v>
      </c>
      <c r="I769" t="s">
        <v>17</v>
      </c>
      <c r="J769" t="s">
        <v>18</v>
      </c>
      <c r="K769" t="s">
        <v>19</v>
      </c>
      <c r="L769" t="s">
        <v>20</v>
      </c>
      <c r="M769" s="2">
        <v>842776102461</v>
      </c>
      <c r="N769">
        <v>1</v>
      </c>
      <c r="O769">
        <f>COUNTIFS($A$2:$A$1206,"="&amp;A769,$C$2:$C$1206,"="&amp;C769,$M$2:$M$1206,"="&amp;M769)</f>
        <v>87</v>
      </c>
      <c r="P769">
        <f>COUNTIFS($B$2:$B$1206,"="&amp;B769,$M$2:$M$1206,"="&amp;M769)</f>
        <v>1</v>
      </c>
      <c r="Q769">
        <f>SUMIFS($N$2:$N$1206,$B$2:$B$1206,"="&amp;B769,$M$2:$M$1206,"="&amp;M769)</f>
        <v>1</v>
      </c>
      <c r="R769">
        <f>VLOOKUP(A769&amp;C769&amp;M769,販売数計!$A$2:$E$174,5,FALSE)</f>
        <v>83</v>
      </c>
      <c r="S769">
        <f t="shared" si="11"/>
        <v>0</v>
      </c>
    </row>
    <row r="770" spans="1:19" x14ac:dyDescent="0.2">
      <c r="A770" s="1">
        <v>43298</v>
      </c>
      <c r="B770">
        <v>43902980</v>
      </c>
      <c r="C770">
        <v>842</v>
      </c>
      <c r="D770" t="s">
        <v>26</v>
      </c>
      <c r="E770">
        <v>21</v>
      </c>
      <c r="F770" t="s">
        <v>15</v>
      </c>
      <c r="G770">
        <v>181010</v>
      </c>
      <c r="H770" t="s">
        <v>16</v>
      </c>
      <c r="I770" t="s">
        <v>17</v>
      </c>
      <c r="J770" t="s">
        <v>18</v>
      </c>
      <c r="K770" t="s">
        <v>19</v>
      </c>
      <c r="L770" t="s">
        <v>20</v>
      </c>
      <c r="M770" s="2">
        <v>842776102461</v>
      </c>
      <c r="N770">
        <v>1</v>
      </c>
      <c r="O770">
        <f>COUNTIFS($A$2:$A$1206,"="&amp;A770,$C$2:$C$1206,"="&amp;C770,$M$2:$M$1206,"="&amp;M770)</f>
        <v>87</v>
      </c>
      <c r="P770">
        <f>COUNTIFS($B$2:$B$1206,"="&amp;B770,$M$2:$M$1206,"="&amp;M770)</f>
        <v>1</v>
      </c>
      <c r="Q770">
        <f>SUMIFS($N$2:$N$1206,$B$2:$B$1206,"="&amp;B770,$M$2:$M$1206,"="&amp;M770)</f>
        <v>1</v>
      </c>
      <c r="R770">
        <f>VLOOKUP(A770&amp;C770&amp;M770,販売数計!$A$2:$E$174,5,FALSE)</f>
        <v>83</v>
      </c>
      <c r="S770">
        <f t="shared" si="11"/>
        <v>0</v>
      </c>
    </row>
    <row r="771" spans="1:19" x14ac:dyDescent="0.2">
      <c r="A771" s="1">
        <v>43298</v>
      </c>
      <c r="B771">
        <v>43903156</v>
      </c>
      <c r="C771">
        <v>842</v>
      </c>
      <c r="D771" t="s">
        <v>26</v>
      </c>
      <c r="E771">
        <v>21</v>
      </c>
      <c r="F771" t="s">
        <v>15</v>
      </c>
      <c r="G771">
        <v>181010</v>
      </c>
      <c r="H771" t="s">
        <v>16</v>
      </c>
      <c r="I771" t="s">
        <v>17</v>
      </c>
      <c r="J771" t="s">
        <v>18</v>
      </c>
      <c r="K771" t="s">
        <v>19</v>
      </c>
      <c r="L771" t="s">
        <v>20</v>
      </c>
      <c r="M771" s="2">
        <v>842776102461</v>
      </c>
      <c r="N771">
        <v>1</v>
      </c>
      <c r="O771">
        <f>COUNTIFS($A$2:$A$1206,"="&amp;A771,$C$2:$C$1206,"="&amp;C771,$M$2:$M$1206,"="&amp;M771)</f>
        <v>87</v>
      </c>
      <c r="P771">
        <f>COUNTIFS($B$2:$B$1206,"="&amp;B771,$M$2:$M$1206,"="&amp;M771)</f>
        <v>1</v>
      </c>
      <c r="Q771">
        <f>SUMIFS($N$2:$N$1206,$B$2:$B$1206,"="&amp;B771,$M$2:$M$1206,"="&amp;M771)</f>
        <v>1</v>
      </c>
      <c r="R771">
        <f>VLOOKUP(A771&amp;C771&amp;M771,販売数計!$A$2:$E$174,5,FALSE)</f>
        <v>83</v>
      </c>
      <c r="S771">
        <f t="shared" ref="S771:S834" si="12">IF(P771&gt;=2,1,IF(N771&lt;0,1,0))</f>
        <v>0</v>
      </c>
    </row>
    <row r="772" spans="1:19" x14ac:dyDescent="0.2">
      <c r="A772" s="1">
        <v>43298</v>
      </c>
      <c r="B772">
        <v>43903192</v>
      </c>
      <c r="C772">
        <v>842</v>
      </c>
      <c r="D772" t="s">
        <v>26</v>
      </c>
      <c r="E772">
        <v>21</v>
      </c>
      <c r="F772" t="s">
        <v>15</v>
      </c>
      <c r="G772">
        <v>181010</v>
      </c>
      <c r="H772" t="s">
        <v>16</v>
      </c>
      <c r="I772" t="s">
        <v>17</v>
      </c>
      <c r="J772" t="s">
        <v>18</v>
      </c>
      <c r="K772" t="s">
        <v>19</v>
      </c>
      <c r="L772" t="s">
        <v>20</v>
      </c>
      <c r="M772" s="2">
        <v>842776102461</v>
      </c>
      <c r="N772">
        <v>1</v>
      </c>
      <c r="O772">
        <f>COUNTIFS($A$2:$A$1206,"="&amp;A772,$C$2:$C$1206,"="&amp;C772,$M$2:$M$1206,"="&amp;M772)</f>
        <v>87</v>
      </c>
      <c r="P772">
        <f>COUNTIFS($B$2:$B$1206,"="&amp;B772,$M$2:$M$1206,"="&amp;M772)</f>
        <v>1</v>
      </c>
      <c r="Q772">
        <f>SUMIFS($N$2:$N$1206,$B$2:$B$1206,"="&amp;B772,$M$2:$M$1206,"="&amp;M772)</f>
        <v>1</v>
      </c>
      <c r="R772">
        <f>VLOOKUP(A772&amp;C772&amp;M772,販売数計!$A$2:$E$174,5,FALSE)</f>
        <v>83</v>
      </c>
      <c r="S772">
        <f t="shared" si="12"/>
        <v>0</v>
      </c>
    </row>
    <row r="773" spans="1:19" x14ac:dyDescent="0.2">
      <c r="A773" s="1">
        <v>43298</v>
      </c>
      <c r="B773">
        <v>43903251</v>
      </c>
      <c r="C773">
        <v>842</v>
      </c>
      <c r="D773" t="s">
        <v>26</v>
      </c>
      <c r="E773">
        <v>21</v>
      </c>
      <c r="F773" t="s">
        <v>15</v>
      </c>
      <c r="G773">
        <v>181010</v>
      </c>
      <c r="H773" t="s">
        <v>16</v>
      </c>
      <c r="I773" t="s">
        <v>17</v>
      </c>
      <c r="J773" t="s">
        <v>18</v>
      </c>
      <c r="K773" t="s">
        <v>19</v>
      </c>
      <c r="L773" t="s">
        <v>20</v>
      </c>
      <c r="M773" s="2">
        <v>842776102461</v>
      </c>
      <c r="N773">
        <v>1</v>
      </c>
      <c r="O773">
        <f>COUNTIFS($A$2:$A$1206,"="&amp;A773,$C$2:$C$1206,"="&amp;C773,$M$2:$M$1206,"="&amp;M773)</f>
        <v>87</v>
      </c>
      <c r="P773">
        <f>COUNTIFS($B$2:$B$1206,"="&amp;B773,$M$2:$M$1206,"="&amp;M773)</f>
        <v>1</v>
      </c>
      <c r="Q773">
        <f>SUMIFS($N$2:$N$1206,$B$2:$B$1206,"="&amp;B773,$M$2:$M$1206,"="&amp;M773)</f>
        <v>1</v>
      </c>
      <c r="R773">
        <f>VLOOKUP(A773&amp;C773&amp;M773,販売数計!$A$2:$E$174,5,FALSE)</f>
        <v>83</v>
      </c>
      <c r="S773">
        <f t="shared" si="12"/>
        <v>0</v>
      </c>
    </row>
    <row r="774" spans="1:19" x14ac:dyDescent="0.2">
      <c r="A774" s="1">
        <v>43298</v>
      </c>
      <c r="B774">
        <v>43903523</v>
      </c>
      <c r="C774">
        <v>842</v>
      </c>
      <c r="D774" t="s">
        <v>26</v>
      </c>
      <c r="E774">
        <v>21</v>
      </c>
      <c r="F774" t="s">
        <v>15</v>
      </c>
      <c r="G774">
        <v>181010</v>
      </c>
      <c r="H774" t="s">
        <v>16</v>
      </c>
      <c r="I774" t="s">
        <v>17</v>
      </c>
      <c r="J774" t="s">
        <v>18</v>
      </c>
      <c r="K774" t="s">
        <v>19</v>
      </c>
      <c r="L774" t="s">
        <v>20</v>
      </c>
      <c r="M774" s="2">
        <v>842776102461</v>
      </c>
      <c r="N774">
        <v>1</v>
      </c>
      <c r="O774">
        <f>COUNTIFS($A$2:$A$1206,"="&amp;A774,$C$2:$C$1206,"="&amp;C774,$M$2:$M$1206,"="&amp;M774)</f>
        <v>87</v>
      </c>
      <c r="P774">
        <f>COUNTIFS($B$2:$B$1206,"="&amp;B774,$M$2:$M$1206,"="&amp;M774)</f>
        <v>1</v>
      </c>
      <c r="Q774">
        <f>SUMIFS($N$2:$N$1206,$B$2:$B$1206,"="&amp;B774,$M$2:$M$1206,"="&amp;M774)</f>
        <v>1</v>
      </c>
      <c r="R774">
        <f>VLOOKUP(A774&amp;C774&amp;M774,販売数計!$A$2:$E$174,5,FALSE)</f>
        <v>83</v>
      </c>
      <c r="S774">
        <f t="shared" si="12"/>
        <v>0</v>
      </c>
    </row>
    <row r="775" spans="1:19" x14ac:dyDescent="0.2">
      <c r="A775" s="1">
        <v>43298</v>
      </c>
      <c r="B775">
        <v>43903611</v>
      </c>
      <c r="C775">
        <v>842</v>
      </c>
      <c r="D775" t="s">
        <v>26</v>
      </c>
      <c r="E775">
        <v>21</v>
      </c>
      <c r="F775" t="s">
        <v>15</v>
      </c>
      <c r="G775">
        <v>181010</v>
      </c>
      <c r="H775" t="s">
        <v>16</v>
      </c>
      <c r="I775" t="s">
        <v>17</v>
      </c>
      <c r="J775" t="s">
        <v>18</v>
      </c>
      <c r="K775" t="s">
        <v>19</v>
      </c>
      <c r="L775" t="s">
        <v>20</v>
      </c>
      <c r="M775" s="2">
        <v>842776102461</v>
      </c>
      <c r="N775">
        <v>1</v>
      </c>
      <c r="O775">
        <f>COUNTIFS($A$2:$A$1206,"="&amp;A775,$C$2:$C$1206,"="&amp;C775,$M$2:$M$1206,"="&amp;M775)</f>
        <v>87</v>
      </c>
      <c r="P775">
        <f>COUNTIFS($B$2:$B$1206,"="&amp;B775,$M$2:$M$1206,"="&amp;M775)</f>
        <v>1</v>
      </c>
      <c r="Q775">
        <f>SUMIFS($N$2:$N$1206,$B$2:$B$1206,"="&amp;B775,$M$2:$M$1206,"="&amp;M775)</f>
        <v>1</v>
      </c>
      <c r="R775">
        <f>VLOOKUP(A775&amp;C775&amp;M775,販売数計!$A$2:$E$174,5,FALSE)</f>
        <v>83</v>
      </c>
      <c r="S775">
        <f t="shared" si="12"/>
        <v>0</v>
      </c>
    </row>
    <row r="776" spans="1:19" x14ac:dyDescent="0.2">
      <c r="A776" s="1">
        <v>43298</v>
      </c>
      <c r="B776">
        <v>43903733</v>
      </c>
      <c r="C776">
        <v>842</v>
      </c>
      <c r="D776" t="s">
        <v>26</v>
      </c>
      <c r="E776">
        <v>21</v>
      </c>
      <c r="F776" t="s">
        <v>15</v>
      </c>
      <c r="G776">
        <v>181010</v>
      </c>
      <c r="H776" t="s">
        <v>16</v>
      </c>
      <c r="I776" t="s">
        <v>17</v>
      </c>
      <c r="J776" t="s">
        <v>18</v>
      </c>
      <c r="K776" t="s">
        <v>19</v>
      </c>
      <c r="L776" t="s">
        <v>20</v>
      </c>
      <c r="M776" s="2">
        <v>842776102461</v>
      </c>
      <c r="N776">
        <v>1</v>
      </c>
      <c r="O776">
        <f>COUNTIFS($A$2:$A$1206,"="&amp;A776,$C$2:$C$1206,"="&amp;C776,$M$2:$M$1206,"="&amp;M776)</f>
        <v>87</v>
      </c>
      <c r="P776">
        <f>COUNTIFS($B$2:$B$1206,"="&amp;B776,$M$2:$M$1206,"="&amp;M776)</f>
        <v>1</v>
      </c>
      <c r="Q776">
        <f>SUMIFS($N$2:$N$1206,$B$2:$B$1206,"="&amp;B776,$M$2:$M$1206,"="&amp;M776)</f>
        <v>1</v>
      </c>
      <c r="R776">
        <f>VLOOKUP(A776&amp;C776&amp;M776,販売数計!$A$2:$E$174,5,FALSE)</f>
        <v>83</v>
      </c>
      <c r="S776">
        <f t="shared" si="12"/>
        <v>0</v>
      </c>
    </row>
    <row r="777" spans="1:19" x14ac:dyDescent="0.2">
      <c r="A777" s="1">
        <v>43298</v>
      </c>
      <c r="B777">
        <v>43903734</v>
      </c>
      <c r="C777">
        <v>842</v>
      </c>
      <c r="D777" t="s">
        <v>26</v>
      </c>
      <c r="E777">
        <v>21</v>
      </c>
      <c r="F777" t="s">
        <v>15</v>
      </c>
      <c r="G777">
        <v>181010</v>
      </c>
      <c r="H777" t="s">
        <v>16</v>
      </c>
      <c r="I777" t="s">
        <v>17</v>
      </c>
      <c r="J777" t="s">
        <v>18</v>
      </c>
      <c r="K777" t="s">
        <v>19</v>
      </c>
      <c r="L777" t="s">
        <v>20</v>
      </c>
      <c r="M777" s="2">
        <v>842776102461</v>
      </c>
      <c r="N777">
        <v>1</v>
      </c>
      <c r="O777">
        <f>COUNTIFS($A$2:$A$1206,"="&amp;A777,$C$2:$C$1206,"="&amp;C777,$M$2:$M$1206,"="&amp;M777)</f>
        <v>87</v>
      </c>
      <c r="P777">
        <f>COUNTIFS($B$2:$B$1206,"="&amp;B777,$M$2:$M$1206,"="&amp;M777)</f>
        <v>1</v>
      </c>
      <c r="Q777">
        <f>SUMIFS($N$2:$N$1206,$B$2:$B$1206,"="&amp;B777,$M$2:$M$1206,"="&amp;M777)</f>
        <v>1</v>
      </c>
      <c r="R777">
        <f>VLOOKUP(A777&amp;C777&amp;M777,販売数計!$A$2:$E$174,5,FALSE)</f>
        <v>83</v>
      </c>
      <c r="S777">
        <f t="shared" si="12"/>
        <v>0</v>
      </c>
    </row>
    <row r="778" spans="1:19" x14ac:dyDescent="0.2">
      <c r="A778" s="1">
        <v>43298</v>
      </c>
      <c r="B778">
        <v>43903912</v>
      </c>
      <c r="C778">
        <v>842</v>
      </c>
      <c r="D778" t="s">
        <v>26</v>
      </c>
      <c r="E778">
        <v>21</v>
      </c>
      <c r="F778" t="s">
        <v>15</v>
      </c>
      <c r="G778">
        <v>181010</v>
      </c>
      <c r="H778" t="s">
        <v>16</v>
      </c>
      <c r="I778" t="s">
        <v>17</v>
      </c>
      <c r="J778" t="s">
        <v>18</v>
      </c>
      <c r="K778" t="s">
        <v>19</v>
      </c>
      <c r="L778" t="s">
        <v>20</v>
      </c>
      <c r="M778" s="2">
        <v>842776102461</v>
      </c>
      <c r="N778">
        <v>1</v>
      </c>
      <c r="O778">
        <f>COUNTIFS($A$2:$A$1206,"="&amp;A778,$C$2:$C$1206,"="&amp;C778,$M$2:$M$1206,"="&amp;M778)</f>
        <v>87</v>
      </c>
      <c r="P778">
        <f>COUNTIFS($B$2:$B$1206,"="&amp;B778,$M$2:$M$1206,"="&amp;M778)</f>
        <v>1</v>
      </c>
      <c r="Q778">
        <f>SUMIFS($N$2:$N$1206,$B$2:$B$1206,"="&amp;B778,$M$2:$M$1206,"="&amp;M778)</f>
        <v>1</v>
      </c>
      <c r="R778">
        <f>VLOOKUP(A778&amp;C778&amp;M778,販売数計!$A$2:$E$174,5,FALSE)</f>
        <v>83</v>
      </c>
      <c r="S778">
        <f t="shared" si="12"/>
        <v>0</v>
      </c>
    </row>
    <row r="779" spans="1:19" x14ac:dyDescent="0.2">
      <c r="A779" s="1">
        <v>43298</v>
      </c>
      <c r="B779">
        <v>43904185</v>
      </c>
      <c r="C779">
        <v>842</v>
      </c>
      <c r="D779" t="s">
        <v>26</v>
      </c>
      <c r="E779">
        <v>21</v>
      </c>
      <c r="F779" t="s">
        <v>15</v>
      </c>
      <c r="G779">
        <v>181010</v>
      </c>
      <c r="H779" t="s">
        <v>16</v>
      </c>
      <c r="I779" t="s">
        <v>17</v>
      </c>
      <c r="J779" t="s">
        <v>18</v>
      </c>
      <c r="K779" t="s">
        <v>19</v>
      </c>
      <c r="L779" t="s">
        <v>20</v>
      </c>
      <c r="M779" s="2">
        <v>842776102461</v>
      </c>
      <c r="N779">
        <v>1</v>
      </c>
      <c r="O779">
        <f>COUNTIFS($A$2:$A$1206,"="&amp;A779,$C$2:$C$1206,"="&amp;C779,$M$2:$M$1206,"="&amp;M779)</f>
        <v>87</v>
      </c>
      <c r="P779">
        <f>COUNTIFS($B$2:$B$1206,"="&amp;B779,$M$2:$M$1206,"="&amp;M779)</f>
        <v>1</v>
      </c>
      <c r="Q779">
        <f>SUMIFS($N$2:$N$1206,$B$2:$B$1206,"="&amp;B779,$M$2:$M$1206,"="&amp;M779)</f>
        <v>1</v>
      </c>
      <c r="R779">
        <f>VLOOKUP(A779&amp;C779&amp;M779,販売数計!$A$2:$E$174,5,FALSE)</f>
        <v>83</v>
      </c>
      <c r="S779">
        <f t="shared" si="12"/>
        <v>0</v>
      </c>
    </row>
    <row r="780" spans="1:19" x14ac:dyDescent="0.2">
      <c r="A780" s="1">
        <v>43298</v>
      </c>
      <c r="B780">
        <v>43904293</v>
      </c>
      <c r="C780">
        <v>842</v>
      </c>
      <c r="D780" t="s">
        <v>26</v>
      </c>
      <c r="E780">
        <v>21</v>
      </c>
      <c r="F780" t="s">
        <v>15</v>
      </c>
      <c r="G780">
        <v>181010</v>
      </c>
      <c r="H780" t="s">
        <v>16</v>
      </c>
      <c r="I780" t="s">
        <v>17</v>
      </c>
      <c r="J780" t="s">
        <v>18</v>
      </c>
      <c r="K780" t="s">
        <v>19</v>
      </c>
      <c r="L780" t="s">
        <v>20</v>
      </c>
      <c r="M780" s="2">
        <v>842776102461</v>
      </c>
      <c r="N780">
        <v>1</v>
      </c>
      <c r="O780">
        <f>COUNTIFS($A$2:$A$1206,"="&amp;A780,$C$2:$C$1206,"="&amp;C780,$M$2:$M$1206,"="&amp;M780)</f>
        <v>87</v>
      </c>
      <c r="P780">
        <f>COUNTIFS($B$2:$B$1206,"="&amp;B780,$M$2:$M$1206,"="&amp;M780)</f>
        <v>1</v>
      </c>
      <c r="Q780">
        <f>SUMIFS($N$2:$N$1206,$B$2:$B$1206,"="&amp;B780,$M$2:$M$1206,"="&amp;M780)</f>
        <v>1</v>
      </c>
      <c r="R780">
        <f>VLOOKUP(A780&amp;C780&amp;M780,販売数計!$A$2:$E$174,5,FALSE)</f>
        <v>83</v>
      </c>
      <c r="S780">
        <f t="shared" si="12"/>
        <v>0</v>
      </c>
    </row>
    <row r="781" spans="1:19" x14ac:dyDescent="0.2">
      <c r="A781" s="1">
        <v>43298</v>
      </c>
      <c r="B781">
        <v>43904382</v>
      </c>
      <c r="C781">
        <v>842</v>
      </c>
      <c r="D781" t="s">
        <v>26</v>
      </c>
      <c r="E781">
        <v>21</v>
      </c>
      <c r="F781" t="s">
        <v>15</v>
      </c>
      <c r="G781">
        <v>181010</v>
      </c>
      <c r="H781" t="s">
        <v>16</v>
      </c>
      <c r="I781" t="s">
        <v>17</v>
      </c>
      <c r="J781" t="s">
        <v>18</v>
      </c>
      <c r="K781" t="s">
        <v>19</v>
      </c>
      <c r="L781" t="s">
        <v>20</v>
      </c>
      <c r="M781" s="2">
        <v>842776102461</v>
      </c>
      <c r="N781">
        <v>1</v>
      </c>
      <c r="O781">
        <f>COUNTIFS($A$2:$A$1206,"="&amp;A781,$C$2:$C$1206,"="&amp;C781,$M$2:$M$1206,"="&amp;M781)</f>
        <v>87</v>
      </c>
      <c r="P781">
        <f>COUNTIFS($B$2:$B$1206,"="&amp;B781,$M$2:$M$1206,"="&amp;M781)</f>
        <v>1</v>
      </c>
      <c r="Q781">
        <f>SUMIFS($N$2:$N$1206,$B$2:$B$1206,"="&amp;B781,$M$2:$M$1206,"="&amp;M781)</f>
        <v>1</v>
      </c>
      <c r="R781">
        <f>VLOOKUP(A781&amp;C781&amp;M781,販売数計!$A$2:$E$174,5,FALSE)</f>
        <v>83</v>
      </c>
      <c r="S781">
        <f t="shared" si="12"/>
        <v>0</v>
      </c>
    </row>
    <row r="782" spans="1:19" x14ac:dyDescent="0.2">
      <c r="A782" s="1">
        <v>43298</v>
      </c>
      <c r="B782">
        <v>43904385</v>
      </c>
      <c r="C782">
        <v>842</v>
      </c>
      <c r="D782" t="s">
        <v>26</v>
      </c>
      <c r="E782">
        <v>21</v>
      </c>
      <c r="F782" t="s">
        <v>15</v>
      </c>
      <c r="G782">
        <v>181010</v>
      </c>
      <c r="H782" t="s">
        <v>16</v>
      </c>
      <c r="I782" t="s">
        <v>17</v>
      </c>
      <c r="J782" t="s">
        <v>18</v>
      </c>
      <c r="K782" t="s">
        <v>19</v>
      </c>
      <c r="L782" t="s">
        <v>20</v>
      </c>
      <c r="M782" s="2">
        <v>842776102461</v>
      </c>
      <c r="N782">
        <v>1</v>
      </c>
      <c r="O782">
        <f>COUNTIFS($A$2:$A$1206,"="&amp;A782,$C$2:$C$1206,"="&amp;C782,$M$2:$M$1206,"="&amp;M782)</f>
        <v>87</v>
      </c>
      <c r="P782">
        <f>COUNTIFS($B$2:$B$1206,"="&amp;B782,$M$2:$M$1206,"="&amp;M782)</f>
        <v>1</v>
      </c>
      <c r="Q782">
        <f>SUMIFS($N$2:$N$1206,$B$2:$B$1206,"="&amp;B782,$M$2:$M$1206,"="&amp;M782)</f>
        <v>1</v>
      </c>
      <c r="R782">
        <f>VLOOKUP(A782&amp;C782&amp;M782,販売数計!$A$2:$E$174,5,FALSE)</f>
        <v>83</v>
      </c>
      <c r="S782">
        <f t="shared" si="12"/>
        <v>0</v>
      </c>
    </row>
    <row r="783" spans="1:19" x14ac:dyDescent="0.2">
      <c r="A783" s="1">
        <v>43298</v>
      </c>
      <c r="B783">
        <v>43904437</v>
      </c>
      <c r="C783">
        <v>842</v>
      </c>
      <c r="D783" t="s">
        <v>26</v>
      </c>
      <c r="E783">
        <v>21</v>
      </c>
      <c r="F783" t="s">
        <v>15</v>
      </c>
      <c r="G783">
        <v>181010</v>
      </c>
      <c r="H783" t="s">
        <v>16</v>
      </c>
      <c r="I783" t="s">
        <v>17</v>
      </c>
      <c r="J783" t="s">
        <v>18</v>
      </c>
      <c r="K783" t="s">
        <v>19</v>
      </c>
      <c r="L783" t="s">
        <v>20</v>
      </c>
      <c r="M783" s="2">
        <v>842776102461</v>
      </c>
      <c r="N783">
        <v>1</v>
      </c>
      <c r="O783">
        <f>COUNTIFS($A$2:$A$1206,"="&amp;A783,$C$2:$C$1206,"="&amp;C783,$M$2:$M$1206,"="&amp;M783)</f>
        <v>87</v>
      </c>
      <c r="P783">
        <f>COUNTIFS($B$2:$B$1206,"="&amp;B783,$M$2:$M$1206,"="&amp;M783)</f>
        <v>1</v>
      </c>
      <c r="Q783">
        <f>SUMIFS($N$2:$N$1206,$B$2:$B$1206,"="&amp;B783,$M$2:$M$1206,"="&amp;M783)</f>
        <v>1</v>
      </c>
      <c r="R783">
        <f>VLOOKUP(A783&amp;C783&amp;M783,販売数計!$A$2:$E$174,5,FALSE)</f>
        <v>83</v>
      </c>
      <c r="S783">
        <f t="shared" si="12"/>
        <v>0</v>
      </c>
    </row>
    <row r="784" spans="1:19" x14ac:dyDescent="0.2">
      <c r="A784" s="1">
        <v>43298</v>
      </c>
      <c r="B784">
        <v>43904533</v>
      </c>
      <c r="C784">
        <v>842</v>
      </c>
      <c r="D784" t="s">
        <v>26</v>
      </c>
      <c r="E784">
        <v>21</v>
      </c>
      <c r="F784" t="s">
        <v>15</v>
      </c>
      <c r="G784">
        <v>181010</v>
      </c>
      <c r="H784" t="s">
        <v>16</v>
      </c>
      <c r="I784" t="s">
        <v>17</v>
      </c>
      <c r="J784" t="s">
        <v>18</v>
      </c>
      <c r="K784" t="s">
        <v>19</v>
      </c>
      <c r="L784" t="s">
        <v>20</v>
      </c>
      <c r="M784" s="2">
        <v>842776102461</v>
      </c>
      <c r="N784">
        <v>1</v>
      </c>
      <c r="O784">
        <f>COUNTIFS($A$2:$A$1206,"="&amp;A784,$C$2:$C$1206,"="&amp;C784,$M$2:$M$1206,"="&amp;M784)</f>
        <v>87</v>
      </c>
      <c r="P784">
        <f>COUNTIFS($B$2:$B$1206,"="&amp;B784,$M$2:$M$1206,"="&amp;M784)</f>
        <v>1</v>
      </c>
      <c r="Q784">
        <f>SUMIFS($N$2:$N$1206,$B$2:$B$1206,"="&amp;B784,$M$2:$M$1206,"="&amp;M784)</f>
        <v>1</v>
      </c>
      <c r="R784">
        <f>VLOOKUP(A784&amp;C784&amp;M784,販売数計!$A$2:$E$174,5,FALSE)</f>
        <v>83</v>
      </c>
      <c r="S784">
        <f t="shared" si="12"/>
        <v>0</v>
      </c>
    </row>
    <row r="785" spans="1:19" x14ac:dyDescent="0.2">
      <c r="A785" s="1">
        <v>43298</v>
      </c>
      <c r="B785">
        <v>43904539</v>
      </c>
      <c r="C785">
        <v>842</v>
      </c>
      <c r="D785" t="s">
        <v>26</v>
      </c>
      <c r="E785">
        <v>21</v>
      </c>
      <c r="F785" t="s">
        <v>15</v>
      </c>
      <c r="G785">
        <v>181010</v>
      </c>
      <c r="H785" t="s">
        <v>16</v>
      </c>
      <c r="I785" t="s">
        <v>17</v>
      </c>
      <c r="J785" t="s">
        <v>18</v>
      </c>
      <c r="K785" t="s">
        <v>19</v>
      </c>
      <c r="L785" t="s">
        <v>20</v>
      </c>
      <c r="M785" s="2">
        <v>842776102461</v>
      </c>
      <c r="N785">
        <v>1</v>
      </c>
      <c r="O785">
        <f>COUNTIFS($A$2:$A$1206,"="&amp;A785,$C$2:$C$1206,"="&amp;C785,$M$2:$M$1206,"="&amp;M785)</f>
        <v>87</v>
      </c>
      <c r="P785">
        <f>COUNTIFS($B$2:$B$1206,"="&amp;B785,$M$2:$M$1206,"="&amp;M785)</f>
        <v>1</v>
      </c>
      <c r="Q785">
        <f>SUMIFS($N$2:$N$1206,$B$2:$B$1206,"="&amp;B785,$M$2:$M$1206,"="&amp;M785)</f>
        <v>1</v>
      </c>
      <c r="R785">
        <f>VLOOKUP(A785&amp;C785&amp;M785,販売数計!$A$2:$E$174,5,FALSE)</f>
        <v>83</v>
      </c>
      <c r="S785">
        <f t="shared" si="12"/>
        <v>0</v>
      </c>
    </row>
    <row r="786" spans="1:19" x14ac:dyDescent="0.2">
      <c r="A786" s="1">
        <v>43298</v>
      </c>
      <c r="B786">
        <v>43904555</v>
      </c>
      <c r="C786">
        <v>842</v>
      </c>
      <c r="D786" t="s">
        <v>26</v>
      </c>
      <c r="E786">
        <v>21</v>
      </c>
      <c r="F786" t="s">
        <v>15</v>
      </c>
      <c r="G786">
        <v>181010</v>
      </c>
      <c r="H786" t="s">
        <v>16</v>
      </c>
      <c r="I786" t="s">
        <v>17</v>
      </c>
      <c r="J786" t="s">
        <v>18</v>
      </c>
      <c r="K786" t="s">
        <v>19</v>
      </c>
      <c r="L786" t="s">
        <v>20</v>
      </c>
      <c r="M786" s="2">
        <v>842776102461</v>
      </c>
      <c r="N786">
        <v>1</v>
      </c>
      <c r="O786">
        <f>COUNTIFS($A$2:$A$1206,"="&amp;A786,$C$2:$C$1206,"="&amp;C786,$M$2:$M$1206,"="&amp;M786)</f>
        <v>87</v>
      </c>
      <c r="P786">
        <f>COUNTIFS($B$2:$B$1206,"="&amp;B786,$M$2:$M$1206,"="&amp;M786)</f>
        <v>1</v>
      </c>
      <c r="Q786">
        <f>SUMIFS($N$2:$N$1206,$B$2:$B$1206,"="&amp;B786,$M$2:$M$1206,"="&amp;M786)</f>
        <v>1</v>
      </c>
      <c r="R786">
        <f>VLOOKUP(A786&amp;C786&amp;M786,販売数計!$A$2:$E$174,5,FALSE)</f>
        <v>83</v>
      </c>
      <c r="S786">
        <f t="shared" si="12"/>
        <v>0</v>
      </c>
    </row>
    <row r="787" spans="1:19" x14ac:dyDescent="0.2">
      <c r="A787" s="1">
        <v>43298</v>
      </c>
      <c r="B787">
        <v>43904679</v>
      </c>
      <c r="C787">
        <v>842</v>
      </c>
      <c r="D787" t="s">
        <v>26</v>
      </c>
      <c r="E787">
        <v>21</v>
      </c>
      <c r="F787" t="s">
        <v>15</v>
      </c>
      <c r="G787">
        <v>181010</v>
      </c>
      <c r="H787" t="s">
        <v>16</v>
      </c>
      <c r="I787" t="s">
        <v>17</v>
      </c>
      <c r="J787" t="s">
        <v>18</v>
      </c>
      <c r="K787" t="s">
        <v>19</v>
      </c>
      <c r="L787" t="s">
        <v>20</v>
      </c>
      <c r="M787" s="2">
        <v>842776102461</v>
      </c>
      <c r="N787">
        <v>1</v>
      </c>
      <c r="O787">
        <f>COUNTIFS($A$2:$A$1206,"="&amp;A787,$C$2:$C$1206,"="&amp;C787,$M$2:$M$1206,"="&amp;M787)</f>
        <v>87</v>
      </c>
      <c r="P787">
        <f>COUNTIFS($B$2:$B$1206,"="&amp;B787,$M$2:$M$1206,"="&amp;M787)</f>
        <v>1</v>
      </c>
      <c r="Q787">
        <f>SUMIFS($N$2:$N$1206,$B$2:$B$1206,"="&amp;B787,$M$2:$M$1206,"="&amp;M787)</f>
        <v>1</v>
      </c>
      <c r="R787">
        <f>VLOOKUP(A787&amp;C787&amp;M787,販売数計!$A$2:$E$174,5,FALSE)</f>
        <v>83</v>
      </c>
      <c r="S787">
        <f t="shared" si="12"/>
        <v>0</v>
      </c>
    </row>
    <row r="788" spans="1:19" x14ac:dyDescent="0.2">
      <c r="A788" s="1">
        <v>43298</v>
      </c>
      <c r="B788">
        <v>43904856</v>
      </c>
      <c r="C788">
        <v>842</v>
      </c>
      <c r="D788" t="s">
        <v>26</v>
      </c>
      <c r="E788">
        <v>21</v>
      </c>
      <c r="F788" t="s">
        <v>15</v>
      </c>
      <c r="G788">
        <v>181010</v>
      </c>
      <c r="H788" t="s">
        <v>16</v>
      </c>
      <c r="I788" t="s">
        <v>17</v>
      </c>
      <c r="J788" t="s">
        <v>18</v>
      </c>
      <c r="K788" t="s">
        <v>19</v>
      </c>
      <c r="L788" t="s">
        <v>20</v>
      </c>
      <c r="M788" s="2">
        <v>842776102461</v>
      </c>
      <c r="N788">
        <v>1</v>
      </c>
      <c r="O788">
        <f>COUNTIFS($A$2:$A$1206,"="&amp;A788,$C$2:$C$1206,"="&amp;C788,$M$2:$M$1206,"="&amp;M788)</f>
        <v>87</v>
      </c>
      <c r="P788">
        <f>COUNTIFS($B$2:$B$1206,"="&amp;B788,$M$2:$M$1206,"="&amp;M788)</f>
        <v>1</v>
      </c>
      <c r="Q788">
        <f>SUMIFS($N$2:$N$1206,$B$2:$B$1206,"="&amp;B788,$M$2:$M$1206,"="&amp;M788)</f>
        <v>1</v>
      </c>
      <c r="R788">
        <f>VLOOKUP(A788&amp;C788&amp;M788,販売数計!$A$2:$E$174,5,FALSE)</f>
        <v>83</v>
      </c>
      <c r="S788">
        <f t="shared" si="12"/>
        <v>0</v>
      </c>
    </row>
    <row r="789" spans="1:19" x14ac:dyDescent="0.2">
      <c r="A789" s="1">
        <v>43298</v>
      </c>
      <c r="B789">
        <v>43904893</v>
      </c>
      <c r="C789">
        <v>842</v>
      </c>
      <c r="D789" t="s">
        <v>26</v>
      </c>
      <c r="E789">
        <v>21</v>
      </c>
      <c r="F789" t="s">
        <v>15</v>
      </c>
      <c r="G789">
        <v>181010</v>
      </c>
      <c r="H789" t="s">
        <v>16</v>
      </c>
      <c r="I789" t="s">
        <v>17</v>
      </c>
      <c r="J789" t="s">
        <v>18</v>
      </c>
      <c r="K789" t="s">
        <v>19</v>
      </c>
      <c r="L789" t="s">
        <v>20</v>
      </c>
      <c r="M789" s="2">
        <v>842776102461</v>
      </c>
      <c r="N789">
        <v>1</v>
      </c>
      <c r="O789">
        <f>COUNTIFS($A$2:$A$1206,"="&amp;A789,$C$2:$C$1206,"="&amp;C789,$M$2:$M$1206,"="&amp;M789)</f>
        <v>87</v>
      </c>
      <c r="P789">
        <f>COUNTIFS($B$2:$B$1206,"="&amp;B789,$M$2:$M$1206,"="&amp;M789)</f>
        <v>1</v>
      </c>
      <c r="Q789">
        <f>SUMIFS($N$2:$N$1206,$B$2:$B$1206,"="&amp;B789,$M$2:$M$1206,"="&amp;M789)</f>
        <v>1</v>
      </c>
      <c r="R789">
        <f>VLOOKUP(A789&amp;C789&amp;M789,販売数計!$A$2:$E$174,5,FALSE)</f>
        <v>83</v>
      </c>
      <c r="S789">
        <f t="shared" si="12"/>
        <v>0</v>
      </c>
    </row>
    <row r="790" spans="1:19" x14ac:dyDescent="0.2">
      <c r="A790" s="1">
        <v>43298</v>
      </c>
      <c r="B790">
        <v>43904981</v>
      </c>
      <c r="C790">
        <v>842</v>
      </c>
      <c r="D790" t="s">
        <v>26</v>
      </c>
      <c r="E790">
        <v>21</v>
      </c>
      <c r="F790" t="s">
        <v>15</v>
      </c>
      <c r="G790">
        <v>181010</v>
      </c>
      <c r="H790" t="s">
        <v>16</v>
      </c>
      <c r="I790" t="s">
        <v>17</v>
      </c>
      <c r="J790" t="s">
        <v>18</v>
      </c>
      <c r="K790" t="s">
        <v>19</v>
      </c>
      <c r="L790" t="s">
        <v>20</v>
      </c>
      <c r="M790" s="2">
        <v>842776102461</v>
      </c>
      <c r="N790">
        <v>1</v>
      </c>
      <c r="O790">
        <f>COUNTIFS($A$2:$A$1206,"="&amp;A790,$C$2:$C$1206,"="&amp;C790,$M$2:$M$1206,"="&amp;M790)</f>
        <v>87</v>
      </c>
      <c r="P790">
        <f>COUNTIFS($B$2:$B$1206,"="&amp;B790,$M$2:$M$1206,"="&amp;M790)</f>
        <v>1</v>
      </c>
      <c r="Q790">
        <f>SUMIFS($N$2:$N$1206,$B$2:$B$1206,"="&amp;B790,$M$2:$M$1206,"="&amp;M790)</f>
        <v>1</v>
      </c>
      <c r="R790">
        <f>VLOOKUP(A790&amp;C790&amp;M790,販売数計!$A$2:$E$174,5,FALSE)</f>
        <v>83</v>
      </c>
      <c r="S790">
        <f t="shared" si="12"/>
        <v>0</v>
      </c>
    </row>
    <row r="791" spans="1:19" x14ac:dyDescent="0.2">
      <c r="A791" s="1">
        <v>43298</v>
      </c>
      <c r="B791">
        <v>43905057</v>
      </c>
      <c r="C791">
        <v>842</v>
      </c>
      <c r="D791" t="s">
        <v>26</v>
      </c>
      <c r="E791">
        <v>21</v>
      </c>
      <c r="F791" t="s">
        <v>15</v>
      </c>
      <c r="G791">
        <v>181010</v>
      </c>
      <c r="H791" t="s">
        <v>16</v>
      </c>
      <c r="I791" t="s">
        <v>17</v>
      </c>
      <c r="J791" t="s">
        <v>18</v>
      </c>
      <c r="K791" t="s">
        <v>19</v>
      </c>
      <c r="L791" t="s">
        <v>20</v>
      </c>
      <c r="M791" s="2">
        <v>842776102461</v>
      </c>
      <c r="N791">
        <v>1</v>
      </c>
      <c r="O791">
        <f>COUNTIFS($A$2:$A$1206,"="&amp;A791,$C$2:$C$1206,"="&amp;C791,$M$2:$M$1206,"="&amp;M791)</f>
        <v>87</v>
      </c>
      <c r="P791">
        <f>COUNTIFS($B$2:$B$1206,"="&amp;B791,$M$2:$M$1206,"="&amp;M791)</f>
        <v>1</v>
      </c>
      <c r="Q791">
        <f>SUMIFS($N$2:$N$1206,$B$2:$B$1206,"="&amp;B791,$M$2:$M$1206,"="&amp;M791)</f>
        <v>1</v>
      </c>
      <c r="R791">
        <f>VLOOKUP(A791&amp;C791&amp;M791,販売数計!$A$2:$E$174,5,FALSE)</f>
        <v>83</v>
      </c>
      <c r="S791">
        <f t="shared" si="12"/>
        <v>0</v>
      </c>
    </row>
    <row r="792" spans="1:19" x14ac:dyDescent="0.2">
      <c r="A792" s="1">
        <v>43298</v>
      </c>
      <c r="B792">
        <v>43905081</v>
      </c>
      <c r="C792">
        <v>842</v>
      </c>
      <c r="D792" t="s">
        <v>26</v>
      </c>
      <c r="E792">
        <v>21</v>
      </c>
      <c r="F792" t="s">
        <v>15</v>
      </c>
      <c r="G792">
        <v>181010</v>
      </c>
      <c r="H792" t="s">
        <v>16</v>
      </c>
      <c r="I792" t="s">
        <v>17</v>
      </c>
      <c r="J792" t="s">
        <v>18</v>
      </c>
      <c r="K792" t="s">
        <v>19</v>
      </c>
      <c r="L792" t="s">
        <v>20</v>
      </c>
      <c r="M792" s="2">
        <v>842776102461</v>
      </c>
      <c r="N792">
        <v>1</v>
      </c>
      <c r="O792">
        <f>COUNTIFS($A$2:$A$1206,"="&amp;A792,$C$2:$C$1206,"="&amp;C792,$M$2:$M$1206,"="&amp;M792)</f>
        <v>87</v>
      </c>
      <c r="P792">
        <f>COUNTIFS($B$2:$B$1206,"="&amp;B792,$M$2:$M$1206,"="&amp;M792)</f>
        <v>1</v>
      </c>
      <c r="Q792">
        <f>SUMIFS($N$2:$N$1206,$B$2:$B$1206,"="&amp;B792,$M$2:$M$1206,"="&amp;M792)</f>
        <v>1</v>
      </c>
      <c r="R792">
        <f>VLOOKUP(A792&amp;C792&amp;M792,販売数計!$A$2:$E$174,5,FALSE)</f>
        <v>83</v>
      </c>
      <c r="S792">
        <f t="shared" si="12"/>
        <v>0</v>
      </c>
    </row>
    <row r="793" spans="1:19" x14ac:dyDescent="0.2">
      <c r="A793" s="1">
        <v>43298</v>
      </c>
      <c r="B793">
        <v>43905179</v>
      </c>
      <c r="C793">
        <v>842</v>
      </c>
      <c r="D793" t="s">
        <v>26</v>
      </c>
      <c r="E793">
        <v>12</v>
      </c>
      <c r="F793" t="s">
        <v>27</v>
      </c>
      <c r="G793">
        <v>77120</v>
      </c>
      <c r="H793" t="s">
        <v>28</v>
      </c>
      <c r="I793" t="s">
        <v>29</v>
      </c>
      <c r="J793" t="s">
        <v>30</v>
      </c>
      <c r="L793" t="s">
        <v>31</v>
      </c>
      <c r="M793" s="2">
        <v>4549980046388</v>
      </c>
      <c r="N793">
        <v>1</v>
      </c>
      <c r="O793">
        <f>COUNTIFS($A$2:$A$1206,"="&amp;A793,$C$2:$C$1206,"="&amp;C793,$M$2:$M$1206,"="&amp;M793)</f>
        <v>3</v>
      </c>
      <c r="P793">
        <f>COUNTIFS($B$2:$B$1206,"="&amp;B793,$M$2:$M$1206,"="&amp;M793)</f>
        <v>1</v>
      </c>
      <c r="Q793">
        <f>SUMIFS($N$2:$N$1206,$B$2:$B$1206,"="&amp;B793,$M$2:$M$1206,"="&amp;M793)</f>
        <v>1</v>
      </c>
      <c r="R793">
        <f>VLOOKUP(A793&amp;C793&amp;M793,販売数計!$A$2:$E$174,5,FALSE)</f>
        <v>3</v>
      </c>
      <c r="S793">
        <f t="shared" si="12"/>
        <v>0</v>
      </c>
    </row>
    <row r="794" spans="1:19" x14ac:dyDescent="0.2">
      <c r="A794" s="1">
        <v>43298</v>
      </c>
      <c r="B794">
        <v>43905191</v>
      </c>
      <c r="C794">
        <v>842</v>
      </c>
      <c r="D794" t="s">
        <v>26</v>
      </c>
      <c r="E794">
        <v>21</v>
      </c>
      <c r="F794" t="s">
        <v>15</v>
      </c>
      <c r="G794">
        <v>181010</v>
      </c>
      <c r="H794" t="s">
        <v>16</v>
      </c>
      <c r="I794" t="s">
        <v>17</v>
      </c>
      <c r="J794" t="s">
        <v>18</v>
      </c>
      <c r="K794" t="s">
        <v>19</v>
      </c>
      <c r="L794" t="s">
        <v>20</v>
      </c>
      <c r="M794" s="2">
        <v>842776102461</v>
      </c>
      <c r="N794">
        <v>1</v>
      </c>
      <c r="O794">
        <f>COUNTIFS($A$2:$A$1206,"="&amp;A794,$C$2:$C$1206,"="&amp;C794,$M$2:$M$1206,"="&amp;M794)</f>
        <v>87</v>
      </c>
      <c r="P794">
        <f>COUNTIFS($B$2:$B$1206,"="&amp;B794,$M$2:$M$1206,"="&amp;M794)</f>
        <v>1</v>
      </c>
      <c r="Q794">
        <f>SUMIFS($N$2:$N$1206,$B$2:$B$1206,"="&amp;B794,$M$2:$M$1206,"="&amp;M794)</f>
        <v>1</v>
      </c>
      <c r="R794">
        <f>VLOOKUP(A794&amp;C794&amp;M794,販売数計!$A$2:$E$174,5,FALSE)</f>
        <v>83</v>
      </c>
      <c r="S794">
        <f t="shared" si="12"/>
        <v>0</v>
      </c>
    </row>
    <row r="795" spans="1:19" x14ac:dyDescent="0.2">
      <c r="A795" s="1">
        <v>43298</v>
      </c>
      <c r="B795">
        <v>43905469</v>
      </c>
      <c r="C795">
        <v>842</v>
      </c>
      <c r="D795" t="s">
        <v>26</v>
      </c>
      <c r="E795">
        <v>21</v>
      </c>
      <c r="F795" t="s">
        <v>15</v>
      </c>
      <c r="G795">
        <v>181010</v>
      </c>
      <c r="H795" t="s">
        <v>16</v>
      </c>
      <c r="I795" t="s">
        <v>17</v>
      </c>
      <c r="J795" t="s">
        <v>18</v>
      </c>
      <c r="K795" t="s">
        <v>19</v>
      </c>
      <c r="L795" t="s">
        <v>20</v>
      </c>
      <c r="M795" s="2">
        <v>842776102461</v>
      </c>
      <c r="N795">
        <v>1</v>
      </c>
      <c r="O795">
        <f>COUNTIFS($A$2:$A$1206,"="&amp;A795,$C$2:$C$1206,"="&amp;C795,$M$2:$M$1206,"="&amp;M795)</f>
        <v>87</v>
      </c>
      <c r="P795">
        <f>COUNTIFS($B$2:$B$1206,"="&amp;B795,$M$2:$M$1206,"="&amp;M795)</f>
        <v>1</v>
      </c>
      <c r="Q795">
        <f>SUMIFS($N$2:$N$1206,$B$2:$B$1206,"="&amp;B795,$M$2:$M$1206,"="&amp;M795)</f>
        <v>1</v>
      </c>
      <c r="R795">
        <f>VLOOKUP(A795&amp;C795&amp;M795,販売数計!$A$2:$E$174,5,FALSE)</f>
        <v>83</v>
      </c>
      <c r="S795">
        <f t="shared" si="12"/>
        <v>0</v>
      </c>
    </row>
    <row r="796" spans="1:19" x14ac:dyDescent="0.2">
      <c r="A796" s="1">
        <v>43298</v>
      </c>
      <c r="B796">
        <v>43905547</v>
      </c>
      <c r="C796">
        <v>842</v>
      </c>
      <c r="D796" t="s">
        <v>26</v>
      </c>
      <c r="E796">
        <v>21</v>
      </c>
      <c r="F796" t="s">
        <v>15</v>
      </c>
      <c r="G796">
        <v>181010</v>
      </c>
      <c r="H796" t="s">
        <v>16</v>
      </c>
      <c r="I796" t="s">
        <v>17</v>
      </c>
      <c r="J796" t="s">
        <v>18</v>
      </c>
      <c r="K796" t="s">
        <v>19</v>
      </c>
      <c r="L796" t="s">
        <v>20</v>
      </c>
      <c r="M796" s="2">
        <v>842776102461</v>
      </c>
      <c r="N796">
        <v>1</v>
      </c>
      <c r="O796">
        <f>COUNTIFS($A$2:$A$1206,"="&amp;A796,$C$2:$C$1206,"="&amp;C796,$M$2:$M$1206,"="&amp;M796)</f>
        <v>87</v>
      </c>
      <c r="P796">
        <f>COUNTIFS($B$2:$B$1206,"="&amp;B796,$M$2:$M$1206,"="&amp;M796)</f>
        <v>1</v>
      </c>
      <c r="Q796">
        <f>SUMIFS($N$2:$N$1206,$B$2:$B$1206,"="&amp;B796,$M$2:$M$1206,"="&amp;M796)</f>
        <v>1</v>
      </c>
      <c r="R796">
        <f>VLOOKUP(A796&amp;C796&amp;M796,販売数計!$A$2:$E$174,5,FALSE)</f>
        <v>83</v>
      </c>
      <c r="S796">
        <f t="shared" si="12"/>
        <v>0</v>
      </c>
    </row>
    <row r="797" spans="1:19" x14ac:dyDescent="0.2">
      <c r="A797" s="1">
        <v>43298</v>
      </c>
      <c r="B797">
        <v>43905801</v>
      </c>
      <c r="C797">
        <v>842</v>
      </c>
      <c r="D797" t="s">
        <v>26</v>
      </c>
      <c r="E797">
        <v>21</v>
      </c>
      <c r="F797" t="s">
        <v>15</v>
      </c>
      <c r="G797">
        <v>181010</v>
      </c>
      <c r="H797" t="s">
        <v>16</v>
      </c>
      <c r="I797" t="s">
        <v>17</v>
      </c>
      <c r="J797" t="s">
        <v>18</v>
      </c>
      <c r="K797" t="s">
        <v>19</v>
      </c>
      <c r="L797" t="s">
        <v>20</v>
      </c>
      <c r="M797" s="2">
        <v>842776102461</v>
      </c>
      <c r="N797">
        <v>1</v>
      </c>
      <c r="O797">
        <f>COUNTIFS($A$2:$A$1206,"="&amp;A797,$C$2:$C$1206,"="&amp;C797,$M$2:$M$1206,"="&amp;M797)</f>
        <v>87</v>
      </c>
      <c r="P797">
        <f>COUNTIFS($B$2:$B$1206,"="&amp;B797,$M$2:$M$1206,"="&amp;M797)</f>
        <v>1</v>
      </c>
      <c r="Q797">
        <f>SUMIFS($N$2:$N$1206,$B$2:$B$1206,"="&amp;B797,$M$2:$M$1206,"="&amp;M797)</f>
        <v>1</v>
      </c>
      <c r="R797">
        <f>VLOOKUP(A797&amp;C797&amp;M797,販売数計!$A$2:$E$174,5,FALSE)</f>
        <v>83</v>
      </c>
      <c r="S797">
        <f t="shared" si="12"/>
        <v>0</v>
      </c>
    </row>
    <row r="798" spans="1:19" x14ac:dyDescent="0.2">
      <c r="A798" s="1">
        <v>43298</v>
      </c>
      <c r="B798">
        <v>43905829</v>
      </c>
      <c r="C798">
        <v>842</v>
      </c>
      <c r="D798" t="s">
        <v>26</v>
      </c>
      <c r="E798">
        <v>21</v>
      </c>
      <c r="F798" t="s">
        <v>15</v>
      </c>
      <c r="G798">
        <v>181010</v>
      </c>
      <c r="H798" t="s">
        <v>16</v>
      </c>
      <c r="I798" t="s">
        <v>17</v>
      </c>
      <c r="J798" t="s">
        <v>18</v>
      </c>
      <c r="K798" t="s">
        <v>19</v>
      </c>
      <c r="L798" t="s">
        <v>20</v>
      </c>
      <c r="M798" s="2">
        <v>842776102461</v>
      </c>
      <c r="N798">
        <v>1</v>
      </c>
      <c r="O798">
        <f>COUNTIFS($A$2:$A$1206,"="&amp;A798,$C$2:$C$1206,"="&amp;C798,$M$2:$M$1206,"="&amp;M798)</f>
        <v>87</v>
      </c>
      <c r="P798">
        <f>COUNTIFS($B$2:$B$1206,"="&amp;B798,$M$2:$M$1206,"="&amp;M798)</f>
        <v>1</v>
      </c>
      <c r="Q798">
        <f>SUMIFS($N$2:$N$1206,$B$2:$B$1206,"="&amp;B798,$M$2:$M$1206,"="&amp;M798)</f>
        <v>1</v>
      </c>
      <c r="R798">
        <f>VLOOKUP(A798&amp;C798&amp;M798,販売数計!$A$2:$E$174,5,FALSE)</f>
        <v>83</v>
      </c>
      <c r="S798">
        <f t="shared" si="12"/>
        <v>0</v>
      </c>
    </row>
    <row r="799" spans="1:19" x14ac:dyDescent="0.2">
      <c r="A799" s="1">
        <v>43298</v>
      </c>
      <c r="B799">
        <v>43905849</v>
      </c>
      <c r="C799">
        <v>842</v>
      </c>
      <c r="D799" t="s">
        <v>26</v>
      </c>
      <c r="E799">
        <v>21</v>
      </c>
      <c r="F799" t="s">
        <v>15</v>
      </c>
      <c r="G799">
        <v>181010</v>
      </c>
      <c r="H799" t="s">
        <v>16</v>
      </c>
      <c r="I799" t="s">
        <v>17</v>
      </c>
      <c r="J799" t="s">
        <v>18</v>
      </c>
      <c r="K799" t="s">
        <v>19</v>
      </c>
      <c r="L799" t="s">
        <v>20</v>
      </c>
      <c r="M799" s="2">
        <v>842776102461</v>
      </c>
      <c r="N799">
        <v>1</v>
      </c>
      <c r="O799">
        <f>COUNTIFS($A$2:$A$1206,"="&amp;A799,$C$2:$C$1206,"="&amp;C799,$M$2:$M$1206,"="&amp;M799)</f>
        <v>87</v>
      </c>
      <c r="P799">
        <f>COUNTIFS($B$2:$B$1206,"="&amp;B799,$M$2:$M$1206,"="&amp;M799)</f>
        <v>1</v>
      </c>
      <c r="Q799">
        <f>SUMIFS($N$2:$N$1206,$B$2:$B$1206,"="&amp;B799,$M$2:$M$1206,"="&amp;M799)</f>
        <v>1</v>
      </c>
      <c r="R799">
        <f>VLOOKUP(A799&amp;C799&amp;M799,販売数計!$A$2:$E$174,5,FALSE)</f>
        <v>83</v>
      </c>
      <c r="S799">
        <f t="shared" si="12"/>
        <v>0</v>
      </c>
    </row>
    <row r="800" spans="1:19" x14ac:dyDescent="0.2">
      <c r="A800" s="1">
        <v>43298</v>
      </c>
      <c r="B800">
        <v>43905958</v>
      </c>
      <c r="C800">
        <v>842</v>
      </c>
      <c r="D800" t="s">
        <v>26</v>
      </c>
      <c r="E800">
        <v>21</v>
      </c>
      <c r="F800" t="s">
        <v>15</v>
      </c>
      <c r="G800">
        <v>181010</v>
      </c>
      <c r="H800" t="s">
        <v>16</v>
      </c>
      <c r="I800" t="s">
        <v>17</v>
      </c>
      <c r="J800" t="s">
        <v>18</v>
      </c>
      <c r="K800" t="s">
        <v>19</v>
      </c>
      <c r="L800" t="s">
        <v>20</v>
      </c>
      <c r="M800" s="2">
        <v>842776102461</v>
      </c>
      <c r="N800">
        <v>1</v>
      </c>
      <c r="O800">
        <f>COUNTIFS($A$2:$A$1206,"="&amp;A800,$C$2:$C$1206,"="&amp;C800,$M$2:$M$1206,"="&amp;M800)</f>
        <v>87</v>
      </c>
      <c r="P800">
        <f>COUNTIFS($B$2:$B$1206,"="&amp;B800,$M$2:$M$1206,"="&amp;M800)</f>
        <v>1</v>
      </c>
      <c r="Q800">
        <f>SUMIFS($N$2:$N$1206,$B$2:$B$1206,"="&amp;B800,$M$2:$M$1206,"="&amp;M800)</f>
        <v>1</v>
      </c>
      <c r="R800">
        <f>VLOOKUP(A800&amp;C800&amp;M800,販売数計!$A$2:$E$174,5,FALSE)</f>
        <v>83</v>
      </c>
      <c r="S800">
        <f t="shared" si="12"/>
        <v>0</v>
      </c>
    </row>
    <row r="801" spans="1:19" x14ac:dyDescent="0.2">
      <c r="A801" s="1">
        <v>43298</v>
      </c>
      <c r="B801">
        <v>43906044</v>
      </c>
      <c r="C801">
        <v>842</v>
      </c>
      <c r="D801" t="s">
        <v>26</v>
      </c>
      <c r="E801">
        <v>21</v>
      </c>
      <c r="F801" t="s">
        <v>15</v>
      </c>
      <c r="G801">
        <v>181010</v>
      </c>
      <c r="H801" t="s">
        <v>16</v>
      </c>
      <c r="I801" t="s">
        <v>17</v>
      </c>
      <c r="J801" t="s">
        <v>18</v>
      </c>
      <c r="K801" t="s">
        <v>19</v>
      </c>
      <c r="L801" t="s">
        <v>20</v>
      </c>
      <c r="M801" s="2">
        <v>842776102461</v>
      </c>
      <c r="N801">
        <v>1</v>
      </c>
      <c r="O801">
        <f>COUNTIFS($A$2:$A$1206,"="&amp;A801,$C$2:$C$1206,"="&amp;C801,$M$2:$M$1206,"="&amp;M801)</f>
        <v>87</v>
      </c>
      <c r="P801">
        <f>COUNTIFS($B$2:$B$1206,"="&amp;B801,$M$2:$M$1206,"="&amp;M801)</f>
        <v>1</v>
      </c>
      <c r="Q801">
        <f>SUMIFS($N$2:$N$1206,$B$2:$B$1206,"="&amp;B801,$M$2:$M$1206,"="&amp;M801)</f>
        <v>1</v>
      </c>
      <c r="R801">
        <f>VLOOKUP(A801&amp;C801&amp;M801,販売数計!$A$2:$E$174,5,FALSE)</f>
        <v>83</v>
      </c>
      <c r="S801">
        <f t="shared" si="12"/>
        <v>0</v>
      </c>
    </row>
    <row r="802" spans="1:19" x14ac:dyDescent="0.2">
      <c r="A802" s="1">
        <v>43298</v>
      </c>
      <c r="B802">
        <v>43906171</v>
      </c>
      <c r="C802">
        <v>842</v>
      </c>
      <c r="D802" t="s">
        <v>26</v>
      </c>
      <c r="E802">
        <v>21</v>
      </c>
      <c r="F802" t="s">
        <v>15</v>
      </c>
      <c r="G802">
        <v>181010</v>
      </c>
      <c r="H802" t="s">
        <v>16</v>
      </c>
      <c r="I802" t="s">
        <v>17</v>
      </c>
      <c r="J802" t="s">
        <v>18</v>
      </c>
      <c r="K802" t="s">
        <v>19</v>
      </c>
      <c r="L802" t="s">
        <v>20</v>
      </c>
      <c r="M802" s="2">
        <v>842776102461</v>
      </c>
      <c r="N802">
        <v>1</v>
      </c>
      <c r="O802">
        <f>COUNTIFS($A$2:$A$1206,"="&amp;A802,$C$2:$C$1206,"="&amp;C802,$M$2:$M$1206,"="&amp;M802)</f>
        <v>87</v>
      </c>
      <c r="P802">
        <f>COUNTIFS($B$2:$B$1206,"="&amp;B802,$M$2:$M$1206,"="&amp;M802)</f>
        <v>1</v>
      </c>
      <c r="Q802">
        <f>SUMIFS($N$2:$N$1206,$B$2:$B$1206,"="&amp;B802,$M$2:$M$1206,"="&amp;M802)</f>
        <v>1</v>
      </c>
      <c r="R802">
        <f>VLOOKUP(A802&amp;C802&amp;M802,販売数計!$A$2:$E$174,5,FALSE)</f>
        <v>83</v>
      </c>
      <c r="S802">
        <f t="shared" si="12"/>
        <v>0</v>
      </c>
    </row>
    <row r="803" spans="1:19" x14ac:dyDescent="0.2">
      <c r="A803" s="1">
        <v>43298</v>
      </c>
      <c r="B803">
        <v>43906584</v>
      </c>
      <c r="C803">
        <v>842</v>
      </c>
      <c r="D803" t="s">
        <v>26</v>
      </c>
      <c r="E803">
        <v>21</v>
      </c>
      <c r="F803" t="s">
        <v>15</v>
      </c>
      <c r="G803">
        <v>181010</v>
      </c>
      <c r="H803" t="s">
        <v>16</v>
      </c>
      <c r="I803" t="s">
        <v>17</v>
      </c>
      <c r="J803" t="s">
        <v>18</v>
      </c>
      <c r="K803" t="s">
        <v>19</v>
      </c>
      <c r="L803" t="s">
        <v>20</v>
      </c>
      <c r="M803" s="2">
        <v>842776102461</v>
      </c>
      <c r="N803">
        <v>1</v>
      </c>
      <c r="O803">
        <f>COUNTIFS($A$2:$A$1206,"="&amp;A803,$C$2:$C$1206,"="&amp;C803,$M$2:$M$1206,"="&amp;M803)</f>
        <v>87</v>
      </c>
      <c r="P803">
        <f>COUNTIFS($B$2:$B$1206,"="&amp;B803,$M$2:$M$1206,"="&amp;M803)</f>
        <v>1</v>
      </c>
      <c r="Q803">
        <f>SUMIFS($N$2:$N$1206,$B$2:$B$1206,"="&amp;B803,$M$2:$M$1206,"="&amp;M803)</f>
        <v>1</v>
      </c>
      <c r="R803">
        <f>VLOOKUP(A803&amp;C803&amp;M803,販売数計!$A$2:$E$174,5,FALSE)</f>
        <v>83</v>
      </c>
      <c r="S803">
        <f t="shared" si="12"/>
        <v>0</v>
      </c>
    </row>
    <row r="804" spans="1:19" x14ac:dyDescent="0.2">
      <c r="A804" s="1">
        <v>43298</v>
      </c>
      <c r="B804">
        <v>43906638</v>
      </c>
      <c r="C804">
        <v>842</v>
      </c>
      <c r="D804" t="s">
        <v>26</v>
      </c>
      <c r="E804">
        <v>21</v>
      </c>
      <c r="F804" t="s">
        <v>15</v>
      </c>
      <c r="G804">
        <v>181010</v>
      </c>
      <c r="H804" t="s">
        <v>16</v>
      </c>
      <c r="I804" t="s">
        <v>17</v>
      </c>
      <c r="J804" t="s">
        <v>18</v>
      </c>
      <c r="K804" t="s">
        <v>19</v>
      </c>
      <c r="L804" t="s">
        <v>20</v>
      </c>
      <c r="M804" s="2">
        <v>842776102461</v>
      </c>
      <c r="N804">
        <v>1</v>
      </c>
      <c r="O804">
        <f>COUNTIFS($A$2:$A$1206,"="&amp;A804,$C$2:$C$1206,"="&amp;C804,$M$2:$M$1206,"="&amp;M804)</f>
        <v>87</v>
      </c>
      <c r="P804">
        <f>COUNTIFS($B$2:$B$1206,"="&amp;B804,$M$2:$M$1206,"="&amp;M804)</f>
        <v>1</v>
      </c>
      <c r="Q804">
        <f>SUMIFS($N$2:$N$1206,$B$2:$B$1206,"="&amp;B804,$M$2:$M$1206,"="&amp;M804)</f>
        <v>1</v>
      </c>
      <c r="R804">
        <f>VLOOKUP(A804&amp;C804&amp;M804,販売数計!$A$2:$E$174,5,FALSE)</f>
        <v>83</v>
      </c>
      <c r="S804">
        <f t="shared" si="12"/>
        <v>0</v>
      </c>
    </row>
    <row r="805" spans="1:19" x14ac:dyDescent="0.2">
      <c r="A805" s="1">
        <v>43298</v>
      </c>
      <c r="B805">
        <v>43906648</v>
      </c>
      <c r="C805">
        <v>842</v>
      </c>
      <c r="D805" t="s">
        <v>26</v>
      </c>
      <c r="E805">
        <v>21</v>
      </c>
      <c r="F805" t="s">
        <v>15</v>
      </c>
      <c r="G805">
        <v>181010</v>
      </c>
      <c r="H805" t="s">
        <v>16</v>
      </c>
      <c r="I805" t="s">
        <v>17</v>
      </c>
      <c r="J805" t="s">
        <v>18</v>
      </c>
      <c r="K805" t="s">
        <v>19</v>
      </c>
      <c r="L805" t="s">
        <v>20</v>
      </c>
      <c r="M805" s="2">
        <v>842776102461</v>
      </c>
      <c r="N805">
        <v>1</v>
      </c>
      <c r="O805">
        <f>COUNTIFS($A$2:$A$1206,"="&amp;A805,$C$2:$C$1206,"="&amp;C805,$M$2:$M$1206,"="&amp;M805)</f>
        <v>87</v>
      </c>
      <c r="P805">
        <f>COUNTIFS($B$2:$B$1206,"="&amp;B805,$M$2:$M$1206,"="&amp;M805)</f>
        <v>1</v>
      </c>
      <c r="Q805">
        <f>SUMIFS($N$2:$N$1206,$B$2:$B$1206,"="&amp;B805,$M$2:$M$1206,"="&amp;M805)</f>
        <v>1</v>
      </c>
      <c r="R805">
        <f>VLOOKUP(A805&amp;C805&amp;M805,販売数計!$A$2:$E$174,5,FALSE)</f>
        <v>83</v>
      </c>
      <c r="S805">
        <f t="shared" si="12"/>
        <v>0</v>
      </c>
    </row>
    <row r="806" spans="1:19" x14ac:dyDescent="0.2">
      <c r="A806" s="1">
        <v>43298</v>
      </c>
      <c r="B806">
        <v>43906734</v>
      </c>
      <c r="C806">
        <v>842</v>
      </c>
      <c r="D806" t="s">
        <v>26</v>
      </c>
      <c r="E806">
        <v>21</v>
      </c>
      <c r="F806" t="s">
        <v>15</v>
      </c>
      <c r="G806">
        <v>181010</v>
      </c>
      <c r="H806" t="s">
        <v>16</v>
      </c>
      <c r="I806" t="s">
        <v>17</v>
      </c>
      <c r="J806" t="s">
        <v>18</v>
      </c>
      <c r="K806" t="s">
        <v>19</v>
      </c>
      <c r="L806" t="s">
        <v>20</v>
      </c>
      <c r="M806" s="2">
        <v>842776102461</v>
      </c>
      <c r="N806">
        <v>1</v>
      </c>
      <c r="O806">
        <f>COUNTIFS($A$2:$A$1206,"="&amp;A806,$C$2:$C$1206,"="&amp;C806,$M$2:$M$1206,"="&amp;M806)</f>
        <v>87</v>
      </c>
      <c r="P806">
        <f>COUNTIFS($B$2:$B$1206,"="&amp;B806,$M$2:$M$1206,"="&amp;M806)</f>
        <v>1</v>
      </c>
      <c r="Q806">
        <f>SUMIFS($N$2:$N$1206,$B$2:$B$1206,"="&amp;B806,$M$2:$M$1206,"="&amp;M806)</f>
        <v>1</v>
      </c>
      <c r="R806">
        <f>VLOOKUP(A806&amp;C806&amp;M806,販売数計!$A$2:$E$174,5,FALSE)</f>
        <v>83</v>
      </c>
      <c r="S806">
        <f t="shared" si="12"/>
        <v>0</v>
      </c>
    </row>
    <row r="807" spans="1:19" x14ac:dyDescent="0.2">
      <c r="A807" s="1">
        <v>43298</v>
      </c>
      <c r="B807">
        <v>43906866</v>
      </c>
      <c r="C807">
        <v>842</v>
      </c>
      <c r="D807" t="s">
        <v>26</v>
      </c>
      <c r="E807">
        <v>21</v>
      </c>
      <c r="F807" t="s">
        <v>15</v>
      </c>
      <c r="G807">
        <v>181010</v>
      </c>
      <c r="H807" t="s">
        <v>16</v>
      </c>
      <c r="I807" t="s">
        <v>17</v>
      </c>
      <c r="J807" t="s">
        <v>18</v>
      </c>
      <c r="K807" t="s">
        <v>19</v>
      </c>
      <c r="L807" t="s">
        <v>20</v>
      </c>
      <c r="M807" s="2">
        <v>842776102461</v>
      </c>
      <c r="N807">
        <v>1</v>
      </c>
      <c r="O807">
        <f>COUNTIFS($A$2:$A$1206,"="&amp;A807,$C$2:$C$1206,"="&amp;C807,$M$2:$M$1206,"="&amp;M807)</f>
        <v>87</v>
      </c>
      <c r="P807">
        <f>COUNTIFS($B$2:$B$1206,"="&amp;B807,$M$2:$M$1206,"="&amp;M807)</f>
        <v>1</v>
      </c>
      <c r="Q807">
        <f>SUMIFS($N$2:$N$1206,$B$2:$B$1206,"="&amp;B807,$M$2:$M$1206,"="&amp;M807)</f>
        <v>1</v>
      </c>
      <c r="R807">
        <f>VLOOKUP(A807&amp;C807&amp;M807,販売数計!$A$2:$E$174,5,FALSE)</f>
        <v>83</v>
      </c>
      <c r="S807">
        <f t="shared" si="12"/>
        <v>0</v>
      </c>
    </row>
    <row r="808" spans="1:19" x14ac:dyDescent="0.2">
      <c r="A808" s="1">
        <v>43298</v>
      </c>
      <c r="B808">
        <v>43906896</v>
      </c>
      <c r="C808">
        <v>842</v>
      </c>
      <c r="D808" t="s">
        <v>26</v>
      </c>
      <c r="E808">
        <v>21</v>
      </c>
      <c r="F808" t="s">
        <v>15</v>
      </c>
      <c r="G808">
        <v>181010</v>
      </c>
      <c r="H808" t="s">
        <v>16</v>
      </c>
      <c r="I808" t="s">
        <v>17</v>
      </c>
      <c r="J808" t="s">
        <v>18</v>
      </c>
      <c r="K808" t="s">
        <v>19</v>
      </c>
      <c r="L808" t="s">
        <v>20</v>
      </c>
      <c r="M808" s="2">
        <v>842776102461</v>
      </c>
      <c r="N808">
        <v>1</v>
      </c>
      <c r="O808">
        <f>COUNTIFS($A$2:$A$1206,"="&amp;A808,$C$2:$C$1206,"="&amp;C808,$M$2:$M$1206,"="&amp;M808)</f>
        <v>87</v>
      </c>
      <c r="P808">
        <f>COUNTIFS($B$2:$B$1206,"="&amp;B808,$M$2:$M$1206,"="&amp;M808)</f>
        <v>1</v>
      </c>
      <c r="Q808">
        <f>SUMIFS($N$2:$N$1206,$B$2:$B$1206,"="&amp;B808,$M$2:$M$1206,"="&amp;M808)</f>
        <v>1</v>
      </c>
      <c r="R808">
        <f>VLOOKUP(A808&amp;C808&amp;M808,販売数計!$A$2:$E$174,5,FALSE)</f>
        <v>83</v>
      </c>
      <c r="S808">
        <f t="shared" si="12"/>
        <v>0</v>
      </c>
    </row>
    <row r="809" spans="1:19" x14ac:dyDescent="0.2">
      <c r="A809" s="1">
        <v>43298</v>
      </c>
      <c r="B809">
        <v>43907175</v>
      </c>
      <c r="C809">
        <v>842</v>
      </c>
      <c r="D809" t="s">
        <v>26</v>
      </c>
      <c r="E809">
        <v>21</v>
      </c>
      <c r="F809" t="s">
        <v>15</v>
      </c>
      <c r="G809">
        <v>181010</v>
      </c>
      <c r="H809" t="s">
        <v>16</v>
      </c>
      <c r="I809" t="s">
        <v>17</v>
      </c>
      <c r="J809" t="s">
        <v>18</v>
      </c>
      <c r="K809" t="s">
        <v>19</v>
      </c>
      <c r="L809" t="s">
        <v>20</v>
      </c>
      <c r="M809" s="2">
        <v>842776102461</v>
      </c>
      <c r="N809">
        <v>1</v>
      </c>
      <c r="O809">
        <f>COUNTIFS($A$2:$A$1206,"="&amp;A809,$C$2:$C$1206,"="&amp;C809,$M$2:$M$1206,"="&amp;M809)</f>
        <v>87</v>
      </c>
      <c r="P809">
        <f>COUNTIFS($B$2:$B$1206,"="&amp;B809,$M$2:$M$1206,"="&amp;M809)</f>
        <v>1</v>
      </c>
      <c r="Q809">
        <f>SUMIFS($N$2:$N$1206,$B$2:$B$1206,"="&amp;B809,$M$2:$M$1206,"="&amp;M809)</f>
        <v>1</v>
      </c>
      <c r="R809">
        <f>VLOOKUP(A809&amp;C809&amp;M809,販売数計!$A$2:$E$174,5,FALSE)</f>
        <v>83</v>
      </c>
      <c r="S809">
        <f t="shared" si="12"/>
        <v>0</v>
      </c>
    </row>
    <row r="810" spans="1:19" x14ac:dyDescent="0.2">
      <c r="A810" s="1">
        <v>43298</v>
      </c>
      <c r="B810">
        <v>43907222</v>
      </c>
      <c r="C810">
        <v>842</v>
      </c>
      <c r="D810" t="s">
        <v>26</v>
      </c>
      <c r="E810">
        <v>21</v>
      </c>
      <c r="F810" t="s">
        <v>15</v>
      </c>
      <c r="G810">
        <v>181010</v>
      </c>
      <c r="H810" t="s">
        <v>16</v>
      </c>
      <c r="I810" t="s">
        <v>17</v>
      </c>
      <c r="J810" t="s">
        <v>18</v>
      </c>
      <c r="K810" t="s">
        <v>19</v>
      </c>
      <c r="L810" t="s">
        <v>20</v>
      </c>
      <c r="M810" s="2">
        <v>842776102461</v>
      </c>
      <c r="N810">
        <v>1</v>
      </c>
      <c r="O810">
        <f>COUNTIFS($A$2:$A$1206,"="&amp;A810,$C$2:$C$1206,"="&amp;C810,$M$2:$M$1206,"="&amp;M810)</f>
        <v>87</v>
      </c>
      <c r="P810">
        <f>COUNTIFS($B$2:$B$1206,"="&amp;B810,$M$2:$M$1206,"="&amp;M810)</f>
        <v>1</v>
      </c>
      <c r="Q810">
        <f>SUMIFS($N$2:$N$1206,$B$2:$B$1206,"="&amp;B810,$M$2:$M$1206,"="&amp;M810)</f>
        <v>1</v>
      </c>
      <c r="R810">
        <f>VLOOKUP(A810&amp;C810&amp;M810,販売数計!$A$2:$E$174,5,FALSE)</f>
        <v>83</v>
      </c>
      <c r="S810">
        <f t="shared" si="12"/>
        <v>0</v>
      </c>
    </row>
    <row r="811" spans="1:19" x14ac:dyDescent="0.2">
      <c r="A811" s="1">
        <v>43298</v>
      </c>
      <c r="B811">
        <v>43907252</v>
      </c>
      <c r="C811">
        <v>842</v>
      </c>
      <c r="D811" t="s">
        <v>26</v>
      </c>
      <c r="E811">
        <v>21</v>
      </c>
      <c r="F811" t="s">
        <v>15</v>
      </c>
      <c r="G811">
        <v>181010</v>
      </c>
      <c r="H811" t="s">
        <v>16</v>
      </c>
      <c r="I811" t="s">
        <v>17</v>
      </c>
      <c r="J811" t="s">
        <v>18</v>
      </c>
      <c r="K811" t="s">
        <v>19</v>
      </c>
      <c r="L811" t="s">
        <v>20</v>
      </c>
      <c r="M811" s="2">
        <v>842776102461</v>
      </c>
      <c r="N811">
        <v>1</v>
      </c>
      <c r="O811">
        <f>COUNTIFS($A$2:$A$1206,"="&amp;A811,$C$2:$C$1206,"="&amp;C811,$M$2:$M$1206,"="&amp;M811)</f>
        <v>87</v>
      </c>
      <c r="P811">
        <f>COUNTIFS($B$2:$B$1206,"="&amp;B811,$M$2:$M$1206,"="&amp;M811)</f>
        <v>1</v>
      </c>
      <c r="Q811">
        <f>SUMIFS($N$2:$N$1206,$B$2:$B$1206,"="&amp;B811,$M$2:$M$1206,"="&amp;M811)</f>
        <v>1</v>
      </c>
      <c r="R811">
        <f>VLOOKUP(A811&amp;C811&amp;M811,販売数計!$A$2:$E$174,5,FALSE)</f>
        <v>83</v>
      </c>
      <c r="S811">
        <f t="shared" si="12"/>
        <v>0</v>
      </c>
    </row>
    <row r="812" spans="1:19" x14ac:dyDescent="0.2">
      <c r="A812" s="1">
        <v>43299</v>
      </c>
      <c r="B812">
        <v>43876748</v>
      </c>
      <c r="C812">
        <v>94</v>
      </c>
      <c r="D812" t="s">
        <v>14</v>
      </c>
      <c r="E812">
        <v>21</v>
      </c>
      <c r="F812" t="s">
        <v>15</v>
      </c>
      <c r="G812">
        <v>181010</v>
      </c>
      <c r="H812" t="s">
        <v>16</v>
      </c>
      <c r="I812" t="s">
        <v>17</v>
      </c>
      <c r="J812" t="s">
        <v>18</v>
      </c>
      <c r="K812" t="s">
        <v>19</v>
      </c>
      <c r="L812" t="s">
        <v>20</v>
      </c>
      <c r="M812" s="2">
        <v>842776102461</v>
      </c>
      <c r="N812">
        <v>-1</v>
      </c>
      <c r="O812">
        <f>COUNTIFS($A$2:$A$1206,"="&amp;A812,$C$2:$C$1206,"="&amp;C812,$M$2:$M$1206,"="&amp;M812)</f>
        <v>19</v>
      </c>
      <c r="P812">
        <f>COUNTIFS($B$2:$B$1206,"="&amp;B812,$M$2:$M$1206,"="&amp;M812)</f>
        <v>2</v>
      </c>
      <c r="Q812">
        <f>SUMIFS($N$2:$N$1206,$B$2:$B$1206,"="&amp;B812,$M$2:$M$1206,"="&amp;M812)</f>
        <v>0</v>
      </c>
      <c r="R812">
        <f>VLOOKUP(A812&amp;C812&amp;M812,販売数計!$A$2:$E$174,5,FALSE)</f>
        <v>17</v>
      </c>
      <c r="S812">
        <f t="shared" si="12"/>
        <v>1</v>
      </c>
    </row>
    <row r="813" spans="1:19" x14ac:dyDescent="0.2">
      <c r="A813" s="1">
        <v>43299</v>
      </c>
      <c r="B813">
        <v>43894749</v>
      </c>
      <c r="C813">
        <v>94</v>
      </c>
      <c r="D813" t="s">
        <v>14</v>
      </c>
      <c r="E813">
        <v>21</v>
      </c>
      <c r="F813" t="s">
        <v>15</v>
      </c>
      <c r="G813">
        <v>181010</v>
      </c>
      <c r="H813" t="s">
        <v>16</v>
      </c>
      <c r="I813" t="s">
        <v>17</v>
      </c>
      <c r="J813" t="s">
        <v>18</v>
      </c>
      <c r="K813" t="s">
        <v>19</v>
      </c>
      <c r="L813" t="s">
        <v>20</v>
      </c>
      <c r="M813" s="2">
        <v>842776102461</v>
      </c>
      <c r="N813">
        <v>1</v>
      </c>
      <c r="O813">
        <f>COUNTIFS($A$2:$A$1206,"="&amp;A813,$C$2:$C$1206,"="&amp;C813,$M$2:$M$1206,"="&amp;M813)</f>
        <v>19</v>
      </c>
      <c r="P813">
        <f>COUNTIFS($B$2:$B$1206,"="&amp;B813,$M$2:$M$1206,"="&amp;M813)</f>
        <v>1</v>
      </c>
      <c r="Q813">
        <f>SUMIFS($N$2:$N$1206,$B$2:$B$1206,"="&amp;B813,$M$2:$M$1206,"="&amp;M813)</f>
        <v>1</v>
      </c>
      <c r="R813">
        <f>VLOOKUP(A813&amp;C813&amp;M813,販売数計!$A$2:$E$174,5,FALSE)</f>
        <v>17</v>
      </c>
      <c r="S813">
        <f t="shared" si="12"/>
        <v>0</v>
      </c>
    </row>
    <row r="814" spans="1:19" x14ac:dyDescent="0.2">
      <c r="A814" s="1">
        <v>43299</v>
      </c>
      <c r="B814">
        <v>43903570</v>
      </c>
      <c r="C814">
        <v>94</v>
      </c>
      <c r="D814" t="s">
        <v>14</v>
      </c>
      <c r="E814">
        <v>21</v>
      </c>
      <c r="F814" t="s">
        <v>15</v>
      </c>
      <c r="G814">
        <v>181010</v>
      </c>
      <c r="H814" t="s">
        <v>16</v>
      </c>
      <c r="I814" t="s">
        <v>17</v>
      </c>
      <c r="J814" t="s">
        <v>18</v>
      </c>
      <c r="K814" t="s">
        <v>19</v>
      </c>
      <c r="L814" t="s">
        <v>20</v>
      </c>
      <c r="M814" s="2">
        <v>842776102461</v>
      </c>
      <c r="N814">
        <v>1</v>
      </c>
      <c r="O814">
        <f>COUNTIFS($A$2:$A$1206,"="&amp;A814,$C$2:$C$1206,"="&amp;C814,$M$2:$M$1206,"="&amp;M814)</f>
        <v>19</v>
      </c>
      <c r="P814">
        <f>COUNTIFS($B$2:$B$1206,"="&amp;B814,$M$2:$M$1206,"="&amp;M814)</f>
        <v>1</v>
      </c>
      <c r="Q814">
        <f>SUMIFS($N$2:$N$1206,$B$2:$B$1206,"="&amp;B814,$M$2:$M$1206,"="&amp;M814)</f>
        <v>1</v>
      </c>
      <c r="R814">
        <f>VLOOKUP(A814&amp;C814&amp;M814,販売数計!$A$2:$E$174,5,FALSE)</f>
        <v>17</v>
      </c>
      <c r="S814">
        <f t="shared" si="12"/>
        <v>0</v>
      </c>
    </row>
    <row r="815" spans="1:19" x14ac:dyDescent="0.2">
      <c r="A815" s="1">
        <v>43299</v>
      </c>
      <c r="B815">
        <v>43905137</v>
      </c>
      <c r="C815">
        <v>94</v>
      </c>
      <c r="D815" t="s">
        <v>14</v>
      </c>
      <c r="E815">
        <v>21</v>
      </c>
      <c r="F815" t="s">
        <v>15</v>
      </c>
      <c r="G815">
        <v>181010</v>
      </c>
      <c r="H815" t="s">
        <v>16</v>
      </c>
      <c r="I815" t="s">
        <v>17</v>
      </c>
      <c r="J815" t="s">
        <v>18</v>
      </c>
      <c r="K815" t="s">
        <v>19</v>
      </c>
      <c r="L815" t="s">
        <v>20</v>
      </c>
      <c r="M815" s="2">
        <v>842776102461</v>
      </c>
      <c r="N815">
        <v>1</v>
      </c>
      <c r="O815">
        <f>COUNTIFS($A$2:$A$1206,"="&amp;A815,$C$2:$C$1206,"="&amp;C815,$M$2:$M$1206,"="&amp;M815)</f>
        <v>19</v>
      </c>
      <c r="P815">
        <f>COUNTIFS($B$2:$B$1206,"="&amp;B815,$M$2:$M$1206,"="&amp;M815)</f>
        <v>1</v>
      </c>
      <c r="Q815">
        <f>SUMIFS($N$2:$N$1206,$B$2:$B$1206,"="&amp;B815,$M$2:$M$1206,"="&amp;M815)</f>
        <v>1</v>
      </c>
      <c r="R815">
        <f>VLOOKUP(A815&amp;C815&amp;M815,販売数計!$A$2:$E$174,5,FALSE)</f>
        <v>17</v>
      </c>
      <c r="S815">
        <f t="shared" si="12"/>
        <v>0</v>
      </c>
    </row>
    <row r="816" spans="1:19" x14ac:dyDescent="0.2">
      <c r="A816" s="1">
        <v>43299</v>
      </c>
      <c r="B816">
        <v>43906587</v>
      </c>
      <c r="C816">
        <v>94</v>
      </c>
      <c r="D816" t="s">
        <v>14</v>
      </c>
      <c r="E816">
        <v>21</v>
      </c>
      <c r="F816" t="s">
        <v>15</v>
      </c>
      <c r="G816">
        <v>181010</v>
      </c>
      <c r="H816" t="s">
        <v>16</v>
      </c>
      <c r="I816" t="s">
        <v>17</v>
      </c>
      <c r="J816" t="s">
        <v>18</v>
      </c>
      <c r="K816" t="s">
        <v>19</v>
      </c>
      <c r="L816" t="s">
        <v>20</v>
      </c>
      <c r="M816" s="2">
        <v>842776102461</v>
      </c>
      <c r="N816">
        <v>1</v>
      </c>
      <c r="O816">
        <f>COUNTIFS($A$2:$A$1206,"="&amp;A816,$C$2:$C$1206,"="&amp;C816,$M$2:$M$1206,"="&amp;M816)</f>
        <v>19</v>
      </c>
      <c r="P816">
        <f>COUNTIFS($B$2:$B$1206,"="&amp;B816,$M$2:$M$1206,"="&amp;M816)</f>
        <v>1</v>
      </c>
      <c r="Q816">
        <f>SUMIFS($N$2:$N$1206,$B$2:$B$1206,"="&amp;B816,$M$2:$M$1206,"="&amp;M816)</f>
        <v>1</v>
      </c>
      <c r="R816">
        <f>VLOOKUP(A816&amp;C816&amp;M816,販売数計!$A$2:$E$174,5,FALSE)</f>
        <v>17</v>
      </c>
      <c r="S816">
        <f t="shared" si="12"/>
        <v>0</v>
      </c>
    </row>
    <row r="817" spans="1:19" x14ac:dyDescent="0.2">
      <c r="A817" s="1">
        <v>43299</v>
      </c>
      <c r="B817">
        <v>43907278</v>
      </c>
      <c r="C817">
        <v>94</v>
      </c>
      <c r="D817" t="s">
        <v>14</v>
      </c>
      <c r="E817">
        <v>21</v>
      </c>
      <c r="F817" t="s">
        <v>15</v>
      </c>
      <c r="G817">
        <v>181010</v>
      </c>
      <c r="H817" t="s">
        <v>16</v>
      </c>
      <c r="I817" t="s">
        <v>17</v>
      </c>
      <c r="J817" t="s">
        <v>18</v>
      </c>
      <c r="K817" t="s">
        <v>19</v>
      </c>
      <c r="L817" t="s">
        <v>20</v>
      </c>
      <c r="M817" s="2">
        <v>842776102461</v>
      </c>
      <c r="N817">
        <v>1</v>
      </c>
      <c r="O817">
        <f>COUNTIFS($A$2:$A$1206,"="&amp;A817,$C$2:$C$1206,"="&amp;C817,$M$2:$M$1206,"="&amp;M817)</f>
        <v>19</v>
      </c>
      <c r="P817">
        <f>COUNTIFS($B$2:$B$1206,"="&amp;B817,$M$2:$M$1206,"="&amp;M817)</f>
        <v>1</v>
      </c>
      <c r="Q817">
        <f>SUMIFS($N$2:$N$1206,$B$2:$B$1206,"="&amp;B817,$M$2:$M$1206,"="&amp;M817)</f>
        <v>1</v>
      </c>
      <c r="R817">
        <f>VLOOKUP(A817&amp;C817&amp;M817,販売数計!$A$2:$E$174,5,FALSE)</f>
        <v>17</v>
      </c>
      <c r="S817">
        <f t="shared" si="12"/>
        <v>0</v>
      </c>
    </row>
    <row r="818" spans="1:19" x14ac:dyDescent="0.2">
      <c r="A818" s="1">
        <v>43299</v>
      </c>
      <c r="B818">
        <v>43907364</v>
      </c>
      <c r="C818">
        <v>94</v>
      </c>
      <c r="D818" t="s">
        <v>14</v>
      </c>
      <c r="E818">
        <v>21</v>
      </c>
      <c r="F818" t="s">
        <v>15</v>
      </c>
      <c r="G818">
        <v>181010</v>
      </c>
      <c r="H818" t="s">
        <v>16</v>
      </c>
      <c r="I818" t="s">
        <v>17</v>
      </c>
      <c r="J818" t="s">
        <v>18</v>
      </c>
      <c r="K818" t="s">
        <v>19</v>
      </c>
      <c r="L818" t="s">
        <v>20</v>
      </c>
      <c r="M818" s="2">
        <v>842776102461</v>
      </c>
      <c r="N818">
        <v>1</v>
      </c>
      <c r="O818">
        <f>COUNTIFS($A$2:$A$1206,"="&amp;A818,$C$2:$C$1206,"="&amp;C818,$M$2:$M$1206,"="&amp;M818)</f>
        <v>19</v>
      </c>
      <c r="P818">
        <f>COUNTIFS($B$2:$B$1206,"="&amp;B818,$M$2:$M$1206,"="&amp;M818)</f>
        <v>1</v>
      </c>
      <c r="Q818">
        <f>SUMIFS($N$2:$N$1206,$B$2:$B$1206,"="&amp;B818,$M$2:$M$1206,"="&amp;M818)</f>
        <v>1</v>
      </c>
      <c r="R818">
        <f>VLOOKUP(A818&amp;C818&amp;M818,販売数計!$A$2:$E$174,5,FALSE)</f>
        <v>17</v>
      </c>
      <c r="S818">
        <f t="shared" si="12"/>
        <v>0</v>
      </c>
    </row>
    <row r="819" spans="1:19" x14ac:dyDescent="0.2">
      <c r="A819" s="1">
        <v>43299</v>
      </c>
      <c r="B819">
        <v>43907456</v>
      </c>
      <c r="C819">
        <v>94</v>
      </c>
      <c r="D819" t="s">
        <v>14</v>
      </c>
      <c r="E819">
        <v>21</v>
      </c>
      <c r="F819" t="s">
        <v>15</v>
      </c>
      <c r="G819">
        <v>181010</v>
      </c>
      <c r="H819" t="s">
        <v>16</v>
      </c>
      <c r="I819" t="s">
        <v>17</v>
      </c>
      <c r="J819" t="s">
        <v>18</v>
      </c>
      <c r="K819" t="s">
        <v>19</v>
      </c>
      <c r="L819" t="s">
        <v>20</v>
      </c>
      <c r="M819" s="2">
        <v>842776102461</v>
      </c>
      <c r="N819">
        <v>1</v>
      </c>
      <c r="O819">
        <f>COUNTIFS($A$2:$A$1206,"="&amp;A819,$C$2:$C$1206,"="&amp;C819,$M$2:$M$1206,"="&amp;M819)</f>
        <v>19</v>
      </c>
      <c r="P819">
        <f>COUNTIFS($B$2:$B$1206,"="&amp;B819,$M$2:$M$1206,"="&amp;M819)</f>
        <v>1</v>
      </c>
      <c r="Q819">
        <f>SUMIFS($N$2:$N$1206,$B$2:$B$1206,"="&amp;B819,$M$2:$M$1206,"="&amp;M819)</f>
        <v>1</v>
      </c>
      <c r="R819">
        <f>VLOOKUP(A819&amp;C819&amp;M819,販売数計!$A$2:$E$174,5,FALSE)</f>
        <v>17</v>
      </c>
      <c r="S819">
        <f t="shared" si="12"/>
        <v>0</v>
      </c>
    </row>
    <row r="820" spans="1:19" x14ac:dyDescent="0.2">
      <c r="A820" s="1">
        <v>43299</v>
      </c>
      <c r="B820">
        <v>43907461</v>
      </c>
      <c r="C820">
        <v>94</v>
      </c>
      <c r="D820" t="s">
        <v>14</v>
      </c>
      <c r="E820">
        <v>21</v>
      </c>
      <c r="F820" t="s">
        <v>15</v>
      </c>
      <c r="G820">
        <v>181010</v>
      </c>
      <c r="H820" t="s">
        <v>16</v>
      </c>
      <c r="I820" t="s">
        <v>17</v>
      </c>
      <c r="J820" t="s">
        <v>18</v>
      </c>
      <c r="K820" t="s">
        <v>19</v>
      </c>
      <c r="L820" t="s">
        <v>20</v>
      </c>
      <c r="M820" s="2">
        <v>842776102461</v>
      </c>
      <c r="N820">
        <v>1</v>
      </c>
      <c r="O820">
        <f>COUNTIFS($A$2:$A$1206,"="&amp;A820,$C$2:$C$1206,"="&amp;C820,$M$2:$M$1206,"="&amp;M820)</f>
        <v>19</v>
      </c>
      <c r="P820">
        <f>COUNTIFS($B$2:$B$1206,"="&amp;B820,$M$2:$M$1206,"="&amp;M820)</f>
        <v>1</v>
      </c>
      <c r="Q820">
        <f>SUMIFS($N$2:$N$1206,$B$2:$B$1206,"="&amp;B820,$M$2:$M$1206,"="&amp;M820)</f>
        <v>1</v>
      </c>
      <c r="R820">
        <f>VLOOKUP(A820&amp;C820&amp;M820,販売数計!$A$2:$E$174,5,FALSE)</f>
        <v>17</v>
      </c>
      <c r="S820">
        <f t="shared" si="12"/>
        <v>0</v>
      </c>
    </row>
    <row r="821" spans="1:19" x14ac:dyDescent="0.2">
      <c r="A821" s="1">
        <v>43299</v>
      </c>
      <c r="B821">
        <v>43907503</v>
      </c>
      <c r="C821">
        <v>94</v>
      </c>
      <c r="D821" t="s">
        <v>14</v>
      </c>
      <c r="E821">
        <v>21</v>
      </c>
      <c r="F821" t="s">
        <v>15</v>
      </c>
      <c r="G821">
        <v>181010</v>
      </c>
      <c r="H821" t="s">
        <v>16</v>
      </c>
      <c r="I821" t="s">
        <v>17</v>
      </c>
      <c r="J821" t="s">
        <v>18</v>
      </c>
      <c r="K821" t="s">
        <v>19</v>
      </c>
      <c r="L821" t="s">
        <v>20</v>
      </c>
      <c r="M821" s="2">
        <v>842776102461</v>
      </c>
      <c r="N821">
        <v>1</v>
      </c>
      <c r="O821">
        <f>COUNTIFS($A$2:$A$1206,"="&amp;A821,$C$2:$C$1206,"="&amp;C821,$M$2:$M$1206,"="&amp;M821)</f>
        <v>19</v>
      </c>
      <c r="P821">
        <f>COUNTIFS($B$2:$B$1206,"="&amp;B821,$M$2:$M$1206,"="&amp;M821)</f>
        <v>1</v>
      </c>
      <c r="Q821">
        <f>SUMIFS($N$2:$N$1206,$B$2:$B$1206,"="&amp;B821,$M$2:$M$1206,"="&amp;M821)</f>
        <v>1</v>
      </c>
      <c r="R821">
        <f>VLOOKUP(A821&amp;C821&amp;M821,販売数計!$A$2:$E$174,5,FALSE)</f>
        <v>17</v>
      </c>
      <c r="S821">
        <f t="shared" si="12"/>
        <v>0</v>
      </c>
    </row>
    <row r="822" spans="1:19" x14ac:dyDescent="0.2">
      <c r="A822" s="1">
        <v>43299</v>
      </c>
      <c r="B822">
        <v>43907505</v>
      </c>
      <c r="C822">
        <v>94</v>
      </c>
      <c r="D822" t="s">
        <v>14</v>
      </c>
      <c r="E822">
        <v>21</v>
      </c>
      <c r="F822" t="s">
        <v>15</v>
      </c>
      <c r="G822">
        <v>181010</v>
      </c>
      <c r="H822" t="s">
        <v>16</v>
      </c>
      <c r="I822" t="s">
        <v>17</v>
      </c>
      <c r="J822" t="s">
        <v>18</v>
      </c>
      <c r="K822" t="s">
        <v>19</v>
      </c>
      <c r="L822" t="s">
        <v>20</v>
      </c>
      <c r="M822" s="2">
        <v>842776102461</v>
      </c>
      <c r="N822">
        <v>1</v>
      </c>
      <c r="O822">
        <f>COUNTIFS($A$2:$A$1206,"="&amp;A822,$C$2:$C$1206,"="&amp;C822,$M$2:$M$1206,"="&amp;M822)</f>
        <v>19</v>
      </c>
      <c r="P822">
        <f>COUNTIFS($B$2:$B$1206,"="&amp;B822,$M$2:$M$1206,"="&amp;M822)</f>
        <v>1</v>
      </c>
      <c r="Q822">
        <f>SUMIFS($N$2:$N$1206,$B$2:$B$1206,"="&amp;B822,$M$2:$M$1206,"="&amp;M822)</f>
        <v>1</v>
      </c>
      <c r="R822">
        <f>VLOOKUP(A822&amp;C822&amp;M822,販売数計!$A$2:$E$174,5,FALSE)</f>
        <v>17</v>
      </c>
      <c r="S822">
        <f t="shared" si="12"/>
        <v>0</v>
      </c>
    </row>
    <row r="823" spans="1:19" x14ac:dyDescent="0.2">
      <c r="A823" s="1">
        <v>43299</v>
      </c>
      <c r="B823">
        <v>43907550</v>
      </c>
      <c r="C823">
        <v>94</v>
      </c>
      <c r="D823" t="s">
        <v>14</v>
      </c>
      <c r="E823">
        <v>21</v>
      </c>
      <c r="F823" t="s">
        <v>15</v>
      </c>
      <c r="G823">
        <v>181010</v>
      </c>
      <c r="H823" t="s">
        <v>16</v>
      </c>
      <c r="I823" t="s">
        <v>17</v>
      </c>
      <c r="J823" t="s">
        <v>18</v>
      </c>
      <c r="K823" t="s">
        <v>19</v>
      </c>
      <c r="L823" t="s">
        <v>20</v>
      </c>
      <c r="M823" s="2">
        <v>842776102461</v>
      </c>
      <c r="N823">
        <v>1</v>
      </c>
      <c r="O823">
        <f>COUNTIFS($A$2:$A$1206,"="&amp;A823,$C$2:$C$1206,"="&amp;C823,$M$2:$M$1206,"="&amp;M823)</f>
        <v>19</v>
      </c>
      <c r="P823">
        <f>COUNTIFS($B$2:$B$1206,"="&amp;B823,$M$2:$M$1206,"="&amp;M823)</f>
        <v>1</v>
      </c>
      <c r="Q823">
        <f>SUMIFS($N$2:$N$1206,$B$2:$B$1206,"="&amp;B823,$M$2:$M$1206,"="&amp;M823)</f>
        <v>1</v>
      </c>
      <c r="R823">
        <f>VLOOKUP(A823&amp;C823&amp;M823,販売数計!$A$2:$E$174,5,FALSE)</f>
        <v>17</v>
      </c>
      <c r="S823">
        <f t="shared" si="12"/>
        <v>0</v>
      </c>
    </row>
    <row r="824" spans="1:19" x14ac:dyDescent="0.2">
      <c r="A824" s="1">
        <v>43299</v>
      </c>
      <c r="B824">
        <v>43907556</v>
      </c>
      <c r="C824">
        <v>94</v>
      </c>
      <c r="D824" t="s">
        <v>14</v>
      </c>
      <c r="E824">
        <v>21</v>
      </c>
      <c r="F824" t="s">
        <v>15</v>
      </c>
      <c r="G824">
        <v>181010</v>
      </c>
      <c r="H824" t="s">
        <v>16</v>
      </c>
      <c r="I824" t="s">
        <v>17</v>
      </c>
      <c r="J824" t="s">
        <v>18</v>
      </c>
      <c r="K824" t="s">
        <v>19</v>
      </c>
      <c r="L824" t="s">
        <v>20</v>
      </c>
      <c r="M824" s="2">
        <v>842776102461</v>
      </c>
      <c r="N824">
        <v>1</v>
      </c>
      <c r="O824">
        <f>COUNTIFS($A$2:$A$1206,"="&amp;A824,$C$2:$C$1206,"="&amp;C824,$M$2:$M$1206,"="&amp;M824)</f>
        <v>19</v>
      </c>
      <c r="P824">
        <f>COUNTIFS($B$2:$B$1206,"="&amp;B824,$M$2:$M$1206,"="&amp;M824)</f>
        <v>1</v>
      </c>
      <c r="Q824">
        <f>SUMIFS($N$2:$N$1206,$B$2:$B$1206,"="&amp;B824,$M$2:$M$1206,"="&amp;M824)</f>
        <v>1</v>
      </c>
      <c r="R824">
        <f>VLOOKUP(A824&amp;C824&amp;M824,販売数計!$A$2:$E$174,5,FALSE)</f>
        <v>17</v>
      </c>
      <c r="S824">
        <f t="shared" si="12"/>
        <v>0</v>
      </c>
    </row>
    <row r="825" spans="1:19" x14ac:dyDescent="0.2">
      <c r="A825" s="1">
        <v>43299</v>
      </c>
      <c r="B825">
        <v>43907656</v>
      </c>
      <c r="C825">
        <v>94</v>
      </c>
      <c r="D825" t="s">
        <v>14</v>
      </c>
      <c r="E825">
        <v>21</v>
      </c>
      <c r="F825" t="s">
        <v>15</v>
      </c>
      <c r="G825">
        <v>181010</v>
      </c>
      <c r="H825" t="s">
        <v>16</v>
      </c>
      <c r="I825" t="s">
        <v>17</v>
      </c>
      <c r="J825" t="s">
        <v>18</v>
      </c>
      <c r="K825" t="s">
        <v>19</v>
      </c>
      <c r="L825" t="s">
        <v>20</v>
      </c>
      <c r="M825" s="2">
        <v>842776102461</v>
      </c>
      <c r="N825">
        <v>1</v>
      </c>
      <c r="O825">
        <f>COUNTIFS($A$2:$A$1206,"="&amp;A825,$C$2:$C$1206,"="&amp;C825,$M$2:$M$1206,"="&amp;M825)</f>
        <v>19</v>
      </c>
      <c r="P825">
        <f>COUNTIFS($B$2:$B$1206,"="&amp;B825,$M$2:$M$1206,"="&amp;M825)</f>
        <v>1</v>
      </c>
      <c r="Q825">
        <f>SUMIFS($N$2:$N$1206,$B$2:$B$1206,"="&amp;B825,$M$2:$M$1206,"="&amp;M825)</f>
        <v>1</v>
      </c>
      <c r="R825">
        <f>VLOOKUP(A825&amp;C825&amp;M825,販売数計!$A$2:$E$174,5,FALSE)</f>
        <v>17</v>
      </c>
      <c r="S825">
        <f t="shared" si="12"/>
        <v>0</v>
      </c>
    </row>
    <row r="826" spans="1:19" x14ac:dyDescent="0.2">
      <c r="A826" s="1">
        <v>43299</v>
      </c>
      <c r="B826">
        <v>43907658</v>
      </c>
      <c r="C826">
        <v>94</v>
      </c>
      <c r="D826" t="s">
        <v>14</v>
      </c>
      <c r="E826">
        <v>21</v>
      </c>
      <c r="F826" t="s">
        <v>15</v>
      </c>
      <c r="G826">
        <v>181010</v>
      </c>
      <c r="H826" t="s">
        <v>16</v>
      </c>
      <c r="I826" t="s">
        <v>17</v>
      </c>
      <c r="J826" t="s">
        <v>18</v>
      </c>
      <c r="K826" t="s">
        <v>19</v>
      </c>
      <c r="L826" t="s">
        <v>20</v>
      </c>
      <c r="M826" s="2">
        <v>842776102461</v>
      </c>
      <c r="N826">
        <v>1</v>
      </c>
      <c r="O826">
        <f>COUNTIFS($A$2:$A$1206,"="&amp;A826,$C$2:$C$1206,"="&amp;C826,$M$2:$M$1206,"="&amp;M826)</f>
        <v>19</v>
      </c>
      <c r="P826">
        <f>COUNTIFS($B$2:$B$1206,"="&amp;B826,$M$2:$M$1206,"="&amp;M826)</f>
        <v>1</v>
      </c>
      <c r="Q826">
        <f>SUMIFS($N$2:$N$1206,$B$2:$B$1206,"="&amp;B826,$M$2:$M$1206,"="&amp;M826)</f>
        <v>1</v>
      </c>
      <c r="R826">
        <f>VLOOKUP(A826&amp;C826&amp;M826,販売数計!$A$2:$E$174,5,FALSE)</f>
        <v>17</v>
      </c>
      <c r="S826">
        <f t="shared" si="12"/>
        <v>0</v>
      </c>
    </row>
    <row r="827" spans="1:19" x14ac:dyDescent="0.2">
      <c r="A827" s="1">
        <v>43299</v>
      </c>
      <c r="B827">
        <v>43907666</v>
      </c>
      <c r="C827">
        <v>94</v>
      </c>
      <c r="D827" t="s">
        <v>14</v>
      </c>
      <c r="E827">
        <v>21</v>
      </c>
      <c r="F827" t="s">
        <v>15</v>
      </c>
      <c r="G827">
        <v>181010</v>
      </c>
      <c r="H827" t="s">
        <v>16</v>
      </c>
      <c r="I827" t="s">
        <v>17</v>
      </c>
      <c r="J827" t="s">
        <v>18</v>
      </c>
      <c r="K827" t="s">
        <v>19</v>
      </c>
      <c r="L827" t="s">
        <v>20</v>
      </c>
      <c r="M827" s="2">
        <v>842776102461</v>
      </c>
      <c r="N827">
        <v>1</v>
      </c>
      <c r="O827">
        <f>COUNTIFS($A$2:$A$1206,"="&amp;A827,$C$2:$C$1206,"="&amp;C827,$M$2:$M$1206,"="&amp;M827)</f>
        <v>19</v>
      </c>
      <c r="P827">
        <f>COUNTIFS($B$2:$B$1206,"="&amp;B827,$M$2:$M$1206,"="&amp;M827)</f>
        <v>1</v>
      </c>
      <c r="Q827">
        <f>SUMIFS($N$2:$N$1206,$B$2:$B$1206,"="&amp;B827,$M$2:$M$1206,"="&amp;M827)</f>
        <v>1</v>
      </c>
      <c r="R827">
        <f>VLOOKUP(A827&amp;C827&amp;M827,販売数計!$A$2:$E$174,5,FALSE)</f>
        <v>17</v>
      </c>
      <c r="S827">
        <f t="shared" si="12"/>
        <v>0</v>
      </c>
    </row>
    <row r="828" spans="1:19" x14ac:dyDescent="0.2">
      <c r="A828" s="1">
        <v>43299</v>
      </c>
      <c r="B828">
        <v>43907698</v>
      </c>
      <c r="C828">
        <v>94</v>
      </c>
      <c r="D828" t="s">
        <v>14</v>
      </c>
      <c r="E828">
        <v>21</v>
      </c>
      <c r="F828" t="s">
        <v>15</v>
      </c>
      <c r="G828">
        <v>181010</v>
      </c>
      <c r="H828" t="s">
        <v>16</v>
      </c>
      <c r="I828" t="s">
        <v>17</v>
      </c>
      <c r="J828" t="s">
        <v>18</v>
      </c>
      <c r="K828" t="s">
        <v>19</v>
      </c>
      <c r="L828" t="s">
        <v>20</v>
      </c>
      <c r="M828" s="2">
        <v>842776102461</v>
      </c>
      <c r="N828">
        <v>1</v>
      </c>
      <c r="O828">
        <f>COUNTIFS($A$2:$A$1206,"="&amp;A828,$C$2:$C$1206,"="&amp;C828,$M$2:$M$1206,"="&amp;M828)</f>
        <v>19</v>
      </c>
      <c r="P828">
        <f>COUNTIFS($B$2:$B$1206,"="&amp;B828,$M$2:$M$1206,"="&amp;M828)</f>
        <v>1</v>
      </c>
      <c r="Q828">
        <f>SUMIFS($N$2:$N$1206,$B$2:$B$1206,"="&amp;B828,$M$2:$M$1206,"="&amp;M828)</f>
        <v>1</v>
      </c>
      <c r="R828">
        <f>VLOOKUP(A828&amp;C828&amp;M828,販売数計!$A$2:$E$174,5,FALSE)</f>
        <v>17</v>
      </c>
      <c r="S828">
        <f t="shared" si="12"/>
        <v>0</v>
      </c>
    </row>
    <row r="829" spans="1:19" x14ac:dyDescent="0.2">
      <c r="A829" s="1">
        <v>43299</v>
      </c>
      <c r="B829">
        <v>43907703</v>
      </c>
      <c r="C829">
        <v>94</v>
      </c>
      <c r="D829" t="s">
        <v>14</v>
      </c>
      <c r="E829">
        <v>21</v>
      </c>
      <c r="F829" t="s">
        <v>15</v>
      </c>
      <c r="G829">
        <v>181010</v>
      </c>
      <c r="H829" t="s">
        <v>16</v>
      </c>
      <c r="I829" t="s">
        <v>17</v>
      </c>
      <c r="J829" t="s">
        <v>18</v>
      </c>
      <c r="K829" t="s">
        <v>19</v>
      </c>
      <c r="L829" t="s">
        <v>20</v>
      </c>
      <c r="M829" s="2">
        <v>842776102461</v>
      </c>
      <c r="N829">
        <v>1</v>
      </c>
      <c r="O829">
        <f>COUNTIFS($A$2:$A$1206,"="&amp;A829,$C$2:$C$1206,"="&amp;C829,$M$2:$M$1206,"="&amp;M829)</f>
        <v>19</v>
      </c>
      <c r="P829">
        <f>COUNTIFS($B$2:$B$1206,"="&amp;B829,$M$2:$M$1206,"="&amp;M829)</f>
        <v>1</v>
      </c>
      <c r="Q829">
        <f>SUMIFS($N$2:$N$1206,$B$2:$B$1206,"="&amp;B829,$M$2:$M$1206,"="&amp;M829)</f>
        <v>1</v>
      </c>
      <c r="R829">
        <f>VLOOKUP(A829&amp;C829&amp;M829,販売数計!$A$2:$E$174,5,FALSE)</f>
        <v>17</v>
      </c>
      <c r="S829">
        <f t="shared" si="12"/>
        <v>0</v>
      </c>
    </row>
    <row r="830" spans="1:19" x14ac:dyDescent="0.2">
      <c r="A830" s="1">
        <v>43299</v>
      </c>
      <c r="B830">
        <v>43907932</v>
      </c>
      <c r="C830">
        <v>94</v>
      </c>
      <c r="D830" t="s">
        <v>14</v>
      </c>
      <c r="E830">
        <v>21</v>
      </c>
      <c r="F830" t="s">
        <v>15</v>
      </c>
      <c r="G830">
        <v>181010</v>
      </c>
      <c r="H830" t="s">
        <v>16</v>
      </c>
      <c r="I830" t="s">
        <v>17</v>
      </c>
      <c r="J830" t="s">
        <v>18</v>
      </c>
      <c r="K830" t="s">
        <v>19</v>
      </c>
      <c r="L830" t="s">
        <v>20</v>
      </c>
      <c r="M830" s="2">
        <v>842776102461</v>
      </c>
      <c r="N830">
        <v>1</v>
      </c>
      <c r="O830">
        <f>COUNTIFS($A$2:$A$1206,"="&amp;A830,$C$2:$C$1206,"="&amp;C830,$M$2:$M$1206,"="&amp;M830)</f>
        <v>19</v>
      </c>
      <c r="P830">
        <f>COUNTIFS($B$2:$B$1206,"="&amp;B830,$M$2:$M$1206,"="&amp;M830)</f>
        <v>1</v>
      </c>
      <c r="Q830">
        <f>SUMIFS($N$2:$N$1206,$B$2:$B$1206,"="&amp;B830,$M$2:$M$1206,"="&amp;M830)</f>
        <v>1</v>
      </c>
      <c r="R830">
        <f>VLOOKUP(A830&amp;C830&amp;M830,販売数計!$A$2:$E$174,5,FALSE)</f>
        <v>17</v>
      </c>
      <c r="S830">
        <f t="shared" si="12"/>
        <v>0</v>
      </c>
    </row>
    <row r="831" spans="1:19" x14ac:dyDescent="0.2">
      <c r="A831" s="1">
        <v>43299</v>
      </c>
      <c r="B831">
        <v>43908007</v>
      </c>
      <c r="C831">
        <v>94</v>
      </c>
      <c r="D831" t="s">
        <v>14</v>
      </c>
      <c r="E831">
        <v>32</v>
      </c>
      <c r="F831" t="s">
        <v>21</v>
      </c>
      <c r="G831">
        <v>253230</v>
      </c>
      <c r="H831" t="s">
        <v>22</v>
      </c>
      <c r="I831" t="s">
        <v>23</v>
      </c>
      <c r="J831" t="s">
        <v>24</v>
      </c>
      <c r="L831" t="s">
        <v>25</v>
      </c>
      <c r="M831" s="2">
        <v>4550084118970</v>
      </c>
      <c r="N831">
        <v>1</v>
      </c>
      <c r="O831">
        <f>COUNTIFS($A$2:$A$1206,"="&amp;A831,$C$2:$C$1206,"="&amp;C831,$M$2:$M$1206,"="&amp;M831)</f>
        <v>5</v>
      </c>
      <c r="P831">
        <f>COUNTIFS($B$2:$B$1206,"="&amp;B831,$M$2:$M$1206,"="&amp;M831)</f>
        <v>1</v>
      </c>
      <c r="Q831">
        <f>SUMIFS($N$2:$N$1206,$B$2:$B$1206,"="&amp;B831,$M$2:$M$1206,"="&amp;M831)</f>
        <v>1</v>
      </c>
      <c r="R831">
        <f>VLOOKUP(A831&amp;C831&amp;M831,販売数計!$A$2:$E$174,5,FALSE)</f>
        <v>5</v>
      </c>
      <c r="S831">
        <f t="shared" si="12"/>
        <v>0</v>
      </c>
    </row>
    <row r="832" spans="1:19" x14ac:dyDescent="0.2">
      <c r="A832" s="1">
        <v>43299</v>
      </c>
      <c r="B832">
        <v>43908020</v>
      </c>
      <c r="C832">
        <v>94</v>
      </c>
      <c r="D832" t="s">
        <v>14</v>
      </c>
      <c r="E832">
        <v>32</v>
      </c>
      <c r="F832" t="s">
        <v>21</v>
      </c>
      <c r="G832">
        <v>253230</v>
      </c>
      <c r="H832" t="s">
        <v>22</v>
      </c>
      <c r="I832" t="s">
        <v>23</v>
      </c>
      <c r="J832" t="s">
        <v>24</v>
      </c>
      <c r="L832" t="s">
        <v>25</v>
      </c>
      <c r="M832" s="2">
        <v>4550084118970</v>
      </c>
      <c r="N832">
        <v>1</v>
      </c>
      <c r="O832">
        <f>COUNTIFS($A$2:$A$1206,"="&amp;A832,$C$2:$C$1206,"="&amp;C832,$M$2:$M$1206,"="&amp;M832)</f>
        <v>5</v>
      </c>
      <c r="P832">
        <f>COUNTIFS($B$2:$B$1206,"="&amp;B832,$M$2:$M$1206,"="&amp;M832)</f>
        <v>1</v>
      </c>
      <c r="Q832">
        <f>SUMIFS($N$2:$N$1206,$B$2:$B$1206,"="&amp;B832,$M$2:$M$1206,"="&amp;M832)</f>
        <v>1</v>
      </c>
      <c r="R832">
        <f>VLOOKUP(A832&amp;C832&amp;M832,販売数計!$A$2:$E$174,5,FALSE)</f>
        <v>5</v>
      </c>
      <c r="S832">
        <f t="shared" si="12"/>
        <v>0</v>
      </c>
    </row>
    <row r="833" spans="1:19" x14ac:dyDescent="0.2">
      <c r="A833" s="1">
        <v>43299</v>
      </c>
      <c r="B833">
        <v>43908729</v>
      </c>
      <c r="C833">
        <v>94</v>
      </c>
      <c r="D833" t="s">
        <v>14</v>
      </c>
      <c r="E833">
        <v>12</v>
      </c>
      <c r="F833" t="s">
        <v>27</v>
      </c>
      <c r="G833">
        <v>77120</v>
      </c>
      <c r="H833" t="s">
        <v>28</v>
      </c>
      <c r="I833" t="s">
        <v>29</v>
      </c>
      <c r="J833" t="s">
        <v>30</v>
      </c>
      <c r="L833" t="s">
        <v>31</v>
      </c>
      <c r="M833" s="2">
        <v>4549980046388</v>
      </c>
      <c r="N833">
        <v>1</v>
      </c>
      <c r="O833">
        <f>COUNTIFS($A$2:$A$1206,"="&amp;A833,$C$2:$C$1206,"="&amp;C833,$M$2:$M$1206,"="&amp;M833)</f>
        <v>1</v>
      </c>
      <c r="P833">
        <f>COUNTIFS($B$2:$B$1206,"="&amp;B833,$M$2:$M$1206,"="&amp;M833)</f>
        <v>1</v>
      </c>
      <c r="Q833">
        <f>SUMIFS($N$2:$N$1206,$B$2:$B$1206,"="&amp;B833,$M$2:$M$1206,"="&amp;M833)</f>
        <v>1</v>
      </c>
      <c r="R833">
        <f>VLOOKUP(A833&amp;C833&amp;M833,販売数計!$A$2:$E$174,5,FALSE)</f>
        <v>1</v>
      </c>
      <c r="S833">
        <f t="shared" si="12"/>
        <v>0</v>
      </c>
    </row>
    <row r="834" spans="1:19" x14ac:dyDescent="0.2">
      <c r="A834" s="1">
        <v>43299</v>
      </c>
      <c r="B834">
        <v>43912734</v>
      </c>
      <c r="C834">
        <v>94</v>
      </c>
      <c r="D834" t="s">
        <v>14</v>
      </c>
      <c r="E834">
        <v>32</v>
      </c>
      <c r="F834" t="s">
        <v>21</v>
      </c>
      <c r="G834">
        <v>253230</v>
      </c>
      <c r="H834" t="s">
        <v>22</v>
      </c>
      <c r="I834" t="s">
        <v>23</v>
      </c>
      <c r="J834" t="s">
        <v>24</v>
      </c>
      <c r="L834" t="s">
        <v>25</v>
      </c>
      <c r="M834" s="2">
        <v>4550084118970</v>
      </c>
      <c r="N834">
        <v>1</v>
      </c>
      <c r="O834">
        <f>COUNTIFS($A$2:$A$1206,"="&amp;A834,$C$2:$C$1206,"="&amp;C834,$M$2:$M$1206,"="&amp;M834)</f>
        <v>5</v>
      </c>
      <c r="P834">
        <f>COUNTIFS($B$2:$B$1206,"="&amp;B834,$M$2:$M$1206,"="&amp;M834)</f>
        <v>1</v>
      </c>
      <c r="Q834">
        <f>SUMIFS($N$2:$N$1206,$B$2:$B$1206,"="&amp;B834,$M$2:$M$1206,"="&amp;M834)</f>
        <v>1</v>
      </c>
      <c r="R834">
        <f>VLOOKUP(A834&amp;C834&amp;M834,販売数計!$A$2:$E$174,5,FALSE)</f>
        <v>5</v>
      </c>
      <c r="S834">
        <f t="shared" si="12"/>
        <v>0</v>
      </c>
    </row>
    <row r="835" spans="1:19" x14ac:dyDescent="0.2">
      <c r="A835" s="1">
        <v>43299</v>
      </c>
      <c r="B835">
        <v>43914397</v>
      </c>
      <c r="C835">
        <v>94</v>
      </c>
      <c r="D835" t="s">
        <v>14</v>
      </c>
      <c r="E835">
        <v>32</v>
      </c>
      <c r="F835" t="s">
        <v>21</v>
      </c>
      <c r="G835">
        <v>253230</v>
      </c>
      <c r="H835" t="s">
        <v>22</v>
      </c>
      <c r="I835" t="s">
        <v>23</v>
      </c>
      <c r="J835" t="s">
        <v>24</v>
      </c>
      <c r="L835" t="s">
        <v>25</v>
      </c>
      <c r="M835" s="2">
        <v>4550084118970</v>
      </c>
      <c r="N835">
        <v>1</v>
      </c>
      <c r="O835">
        <f>COUNTIFS($A$2:$A$1206,"="&amp;A835,$C$2:$C$1206,"="&amp;C835,$M$2:$M$1206,"="&amp;M835)</f>
        <v>5</v>
      </c>
      <c r="P835">
        <f>COUNTIFS($B$2:$B$1206,"="&amp;B835,$M$2:$M$1206,"="&amp;M835)</f>
        <v>1</v>
      </c>
      <c r="Q835">
        <f>SUMIFS($N$2:$N$1206,$B$2:$B$1206,"="&amp;B835,$M$2:$M$1206,"="&amp;M835)</f>
        <v>1</v>
      </c>
      <c r="R835">
        <f>VLOOKUP(A835&amp;C835&amp;M835,販売数計!$A$2:$E$174,5,FALSE)</f>
        <v>5</v>
      </c>
      <c r="S835">
        <f t="shared" ref="S835:S898" si="13">IF(P835&gt;=2,1,IF(N835&lt;0,1,0))</f>
        <v>0</v>
      </c>
    </row>
    <row r="836" spans="1:19" x14ac:dyDescent="0.2">
      <c r="A836" s="1">
        <v>43299</v>
      </c>
      <c r="B836">
        <v>43915297</v>
      </c>
      <c r="C836">
        <v>94</v>
      </c>
      <c r="D836" t="s">
        <v>14</v>
      </c>
      <c r="E836">
        <v>32</v>
      </c>
      <c r="F836" t="s">
        <v>21</v>
      </c>
      <c r="G836">
        <v>253230</v>
      </c>
      <c r="H836" t="s">
        <v>22</v>
      </c>
      <c r="I836" t="s">
        <v>23</v>
      </c>
      <c r="J836" t="s">
        <v>24</v>
      </c>
      <c r="L836" t="s">
        <v>25</v>
      </c>
      <c r="M836" s="2">
        <v>4550084118970</v>
      </c>
      <c r="N836">
        <v>1</v>
      </c>
      <c r="O836">
        <f>COUNTIFS($A$2:$A$1206,"="&amp;A836,$C$2:$C$1206,"="&amp;C836,$M$2:$M$1206,"="&amp;M836)</f>
        <v>5</v>
      </c>
      <c r="P836">
        <f>COUNTIFS($B$2:$B$1206,"="&amp;B836,$M$2:$M$1206,"="&amp;M836)</f>
        <v>1</v>
      </c>
      <c r="Q836">
        <f>SUMIFS($N$2:$N$1206,$B$2:$B$1206,"="&amp;B836,$M$2:$M$1206,"="&amp;M836)</f>
        <v>1</v>
      </c>
      <c r="R836">
        <f>VLOOKUP(A836&amp;C836&amp;M836,販売数計!$A$2:$E$174,5,FALSE)</f>
        <v>5</v>
      </c>
      <c r="S836">
        <f t="shared" si="13"/>
        <v>0</v>
      </c>
    </row>
    <row r="837" spans="1:19" x14ac:dyDescent="0.2">
      <c r="A837" s="1">
        <v>43299</v>
      </c>
      <c r="B837">
        <v>43899157</v>
      </c>
      <c r="C837">
        <v>842</v>
      </c>
      <c r="D837" t="s">
        <v>26</v>
      </c>
      <c r="E837">
        <v>21</v>
      </c>
      <c r="F837" t="s">
        <v>15</v>
      </c>
      <c r="G837">
        <v>181010</v>
      </c>
      <c r="H837" t="s">
        <v>16</v>
      </c>
      <c r="I837" t="s">
        <v>17</v>
      </c>
      <c r="J837" t="s">
        <v>18</v>
      </c>
      <c r="K837" t="s">
        <v>19</v>
      </c>
      <c r="L837" t="s">
        <v>20</v>
      </c>
      <c r="M837" s="2">
        <v>842776102461</v>
      </c>
      <c r="N837">
        <v>1</v>
      </c>
      <c r="O837">
        <f>COUNTIFS($A$2:$A$1206,"="&amp;A837,$C$2:$C$1206,"="&amp;C837,$M$2:$M$1206,"="&amp;M837)</f>
        <v>13</v>
      </c>
      <c r="P837">
        <f>COUNTIFS($B$2:$B$1206,"="&amp;B837,$M$2:$M$1206,"="&amp;M837)</f>
        <v>1</v>
      </c>
      <c r="Q837">
        <f>SUMIFS($N$2:$N$1206,$B$2:$B$1206,"="&amp;B837,$M$2:$M$1206,"="&amp;M837)</f>
        <v>1</v>
      </c>
      <c r="R837">
        <f>VLOOKUP(A837&amp;C837&amp;M837,販売数計!$A$2:$E$174,5,FALSE)</f>
        <v>11</v>
      </c>
      <c r="S837">
        <f t="shared" si="13"/>
        <v>0</v>
      </c>
    </row>
    <row r="838" spans="1:19" x14ac:dyDescent="0.2">
      <c r="A838" s="1">
        <v>43299</v>
      </c>
      <c r="B838">
        <v>43901923</v>
      </c>
      <c r="C838">
        <v>842</v>
      </c>
      <c r="D838" t="s">
        <v>26</v>
      </c>
      <c r="E838">
        <v>21</v>
      </c>
      <c r="F838" t="s">
        <v>15</v>
      </c>
      <c r="G838">
        <v>181010</v>
      </c>
      <c r="H838" t="s">
        <v>16</v>
      </c>
      <c r="I838" t="s">
        <v>17</v>
      </c>
      <c r="J838" t="s">
        <v>18</v>
      </c>
      <c r="K838" t="s">
        <v>19</v>
      </c>
      <c r="L838" t="s">
        <v>20</v>
      </c>
      <c r="M838" s="2">
        <v>842776102461</v>
      </c>
      <c r="N838">
        <v>1</v>
      </c>
      <c r="O838">
        <f>COUNTIFS($A$2:$A$1206,"="&amp;A838,$C$2:$C$1206,"="&amp;C838,$M$2:$M$1206,"="&amp;M838)</f>
        <v>13</v>
      </c>
      <c r="P838">
        <f>COUNTIFS($B$2:$B$1206,"="&amp;B838,$M$2:$M$1206,"="&amp;M838)</f>
        <v>1</v>
      </c>
      <c r="Q838">
        <f>SUMIFS($N$2:$N$1206,$B$2:$B$1206,"="&amp;B838,$M$2:$M$1206,"="&amp;M838)</f>
        <v>1</v>
      </c>
      <c r="R838">
        <f>VLOOKUP(A838&amp;C838&amp;M838,販売数計!$A$2:$E$174,5,FALSE)</f>
        <v>11</v>
      </c>
      <c r="S838">
        <f t="shared" si="13"/>
        <v>0</v>
      </c>
    </row>
    <row r="839" spans="1:19" x14ac:dyDescent="0.2">
      <c r="A839" s="1">
        <v>43299</v>
      </c>
      <c r="B839">
        <v>43906095</v>
      </c>
      <c r="C839">
        <v>842</v>
      </c>
      <c r="D839" t="s">
        <v>26</v>
      </c>
      <c r="E839">
        <v>21</v>
      </c>
      <c r="F839" t="s">
        <v>15</v>
      </c>
      <c r="G839">
        <v>181010</v>
      </c>
      <c r="H839" t="s">
        <v>16</v>
      </c>
      <c r="I839" t="s">
        <v>17</v>
      </c>
      <c r="J839" t="s">
        <v>18</v>
      </c>
      <c r="K839" t="s">
        <v>19</v>
      </c>
      <c r="L839" t="s">
        <v>20</v>
      </c>
      <c r="M839" s="2">
        <v>842776102461</v>
      </c>
      <c r="N839">
        <v>1</v>
      </c>
      <c r="O839">
        <f>COUNTIFS($A$2:$A$1206,"="&amp;A839,$C$2:$C$1206,"="&amp;C839,$M$2:$M$1206,"="&amp;M839)</f>
        <v>13</v>
      </c>
      <c r="P839">
        <f>COUNTIFS($B$2:$B$1206,"="&amp;B839,$M$2:$M$1206,"="&amp;M839)</f>
        <v>1</v>
      </c>
      <c r="Q839">
        <f>SUMIFS($N$2:$N$1206,$B$2:$B$1206,"="&amp;B839,$M$2:$M$1206,"="&amp;M839)</f>
        <v>1</v>
      </c>
      <c r="R839">
        <f>VLOOKUP(A839&amp;C839&amp;M839,販売数計!$A$2:$E$174,5,FALSE)</f>
        <v>11</v>
      </c>
      <c r="S839">
        <f t="shared" si="13"/>
        <v>0</v>
      </c>
    </row>
    <row r="840" spans="1:19" x14ac:dyDescent="0.2">
      <c r="A840" s="1">
        <v>43299</v>
      </c>
      <c r="B840">
        <v>43906372</v>
      </c>
      <c r="C840">
        <v>842</v>
      </c>
      <c r="D840" t="s">
        <v>26</v>
      </c>
      <c r="E840">
        <v>21</v>
      </c>
      <c r="F840" t="s">
        <v>15</v>
      </c>
      <c r="G840">
        <v>181010</v>
      </c>
      <c r="H840" t="s">
        <v>16</v>
      </c>
      <c r="I840" t="s">
        <v>17</v>
      </c>
      <c r="J840" t="s">
        <v>18</v>
      </c>
      <c r="K840" t="s">
        <v>19</v>
      </c>
      <c r="L840" t="s">
        <v>20</v>
      </c>
      <c r="M840" s="2">
        <v>842776102461</v>
      </c>
      <c r="N840">
        <v>1</v>
      </c>
      <c r="O840">
        <f>COUNTIFS($A$2:$A$1206,"="&amp;A840,$C$2:$C$1206,"="&amp;C840,$M$2:$M$1206,"="&amp;M840)</f>
        <v>13</v>
      </c>
      <c r="P840">
        <f>COUNTIFS($B$2:$B$1206,"="&amp;B840,$M$2:$M$1206,"="&amp;M840)</f>
        <v>1</v>
      </c>
      <c r="Q840">
        <f>SUMIFS($N$2:$N$1206,$B$2:$B$1206,"="&amp;B840,$M$2:$M$1206,"="&amp;M840)</f>
        <v>1</v>
      </c>
      <c r="R840">
        <f>VLOOKUP(A840&amp;C840&amp;M840,販売数計!$A$2:$E$174,5,FALSE)</f>
        <v>11</v>
      </c>
      <c r="S840">
        <f t="shared" si="13"/>
        <v>0</v>
      </c>
    </row>
    <row r="841" spans="1:19" x14ac:dyDescent="0.2">
      <c r="A841" s="1">
        <v>43299</v>
      </c>
      <c r="B841">
        <v>43906727</v>
      </c>
      <c r="C841">
        <v>842</v>
      </c>
      <c r="D841" t="s">
        <v>26</v>
      </c>
      <c r="E841">
        <v>21</v>
      </c>
      <c r="F841" t="s">
        <v>15</v>
      </c>
      <c r="G841">
        <v>181010</v>
      </c>
      <c r="H841" t="s">
        <v>16</v>
      </c>
      <c r="I841" t="s">
        <v>17</v>
      </c>
      <c r="J841" t="s">
        <v>18</v>
      </c>
      <c r="K841" t="s">
        <v>19</v>
      </c>
      <c r="L841" t="s">
        <v>20</v>
      </c>
      <c r="M841" s="2">
        <v>842776102461</v>
      </c>
      <c r="N841">
        <v>1</v>
      </c>
      <c r="O841">
        <f>COUNTIFS($A$2:$A$1206,"="&amp;A841,$C$2:$C$1206,"="&amp;C841,$M$2:$M$1206,"="&amp;M841)</f>
        <v>13</v>
      </c>
      <c r="P841">
        <f>COUNTIFS($B$2:$B$1206,"="&amp;B841,$M$2:$M$1206,"="&amp;M841)</f>
        <v>1</v>
      </c>
      <c r="Q841">
        <f>SUMIFS($N$2:$N$1206,$B$2:$B$1206,"="&amp;B841,$M$2:$M$1206,"="&amp;M841)</f>
        <v>1</v>
      </c>
      <c r="R841">
        <f>VLOOKUP(A841&amp;C841&amp;M841,販売数計!$A$2:$E$174,5,FALSE)</f>
        <v>11</v>
      </c>
      <c r="S841">
        <f t="shared" si="13"/>
        <v>0</v>
      </c>
    </row>
    <row r="842" spans="1:19" x14ac:dyDescent="0.2">
      <c r="A842" s="1">
        <v>43299</v>
      </c>
      <c r="B842">
        <v>43907487</v>
      </c>
      <c r="C842">
        <v>842</v>
      </c>
      <c r="D842" t="s">
        <v>26</v>
      </c>
      <c r="E842">
        <v>21</v>
      </c>
      <c r="F842" t="s">
        <v>15</v>
      </c>
      <c r="G842">
        <v>181010</v>
      </c>
      <c r="H842" t="s">
        <v>16</v>
      </c>
      <c r="I842" t="s">
        <v>17</v>
      </c>
      <c r="J842" t="s">
        <v>18</v>
      </c>
      <c r="K842" t="s">
        <v>19</v>
      </c>
      <c r="L842" t="s">
        <v>20</v>
      </c>
      <c r="M842" s="2">
        <v>842776102461</v>
      </c>
      <c r="N842">
        <v>1</v>
      </c>
      <c r="O842">
        <f>COUNTIFS($A$2:$A$1206,"="&amp;A842,$C$2:$C$1206,"="&amp;C842,$M$2:$M$1206,"="&amp;M842)</f>
        <v>13</v>
      </c>
      <c r="P842">
        <f>COUNTIFS($B$2:$B$1206,"="&amp;B842,$M$2:$M$1206,"="&amp;M842)</f>
        <v>1</v>
      </c>
      <c r="Q842">
        <f>SUMIFS($N$2:$N$1206,$B$2:$B$1206,"="&amp;B842,$M$2:$M$1206,"="&amp;M842)</f>
        <v>1</v>
      </c>
      <c r="R842">
        <f>VLOOKUP(A842&amp;C842&amp;M842,販売数計!$A$2:$E$174,5,FALSE)</f>
        <v>11</v>
      </c>
      <c r="S842">
        <f t="shared" si="13"/>
        <v>0</v>
      </c>
    </row>
    <row r="843" spans="1:19" x14ac:dyDescent="0.2">
      <c r="A843" s="1">
        <v>43299</v>
      </c>
      <c r="B843">
        <v>43907513</v>
      </c>
      <c r="C843">
        <v>842</v>
      </c>
      <c r="D843" t="s">
        <v>26</v>
      </c>
      <c r="E843">
        <v>21</v>
      </c>
      <c r="F843" t="s">
        <v>15</v>
      </c>
      <c r="G843">
        <v>181010</v>
      </c>
      <c r="H843" t="s">
        <v>16</v>
      </c>
      <c r="I843" t="s">
        <v>17</v>
      </c>
      <c r="J843" t="s">
        <v>18</v>
      </c>
      <c r="K843" t="s">
        <v>19</v>
      </c>
      <c r="L843" t="s">
        <v>20</v>
      </c>
      <c r="M843" s="2">
        <v>842776102461</v>
      </c>
      <c r="N843">
        <v>1</v>
      </c>
      <c r="O843">
        <f>COUNTIFS($A$2:$A$1206,"="&amp;A843,$C$2:$C$1206,"="&amp;C843,$M$2:$M$1206,"="&amp;M843)</f>
        <v>13</v>
      </c>
      <c r="P843">
        <f>COUNTIFS($B$2:$B$1206,"="&amp;B843,$M$2:$M$1206,"="&amp;M843)</f>
        <v>1</v>
      </c>
      <c r="Q843">
        <f>SUMIFS($N$2:$N$1206,$B$2:$B$1206,"="&amp;B843,$M$2:$M$1206,"="&amp;M843)</f>
        <v>1</v>
      </c>
      <c r="R843">
        <f>VLOOKUP(A843&amp;C843&amp;M843,販売数計!$A$2:$E$174,5,FALSE)</f>
        <v>11</v>
      </c>
      <c r="S843">
        <f t="shared" si="13"/>
        <v>0</v>
      </c>
    </row>
    <row r="844" spans="1:19" x14ac:dyDescent="0.2">
      <c r="A844" s="1">
        <v>43299</v>
      </c>
      <c r="B844">
        <v>43907609</v>
      </c>
      <c r="C844">
        <v>842</v>
      </c>
      <c r="D844" t="s">
        <v>26</v>
      </c>
      <c r="E844">
        <v>21</v>
      </c>
      <c r="F844" t="s">
        <v>15</v>
      </c>
      <c r="G844">
        <v>181010</v>
      </c>
      <c r="H844" t="s">
        <v>16</v>
      </c>
      <c r="I844" t="s">
        <v>17</v>
      </c>
      <c r="J844" t="s">
        <v>18</v>
      </c>
      <c r="K844" t="s">
        <v>19</v>
      </c>
      <c r="L844" t="s">
        <v>20</v>
      </c>
      <c r="M844" s="2">
        <v>842776102461</v>
      </c>
      <c r="N844">
        <v>1</v>
      </c>
      <c r="O844">
        <f>COUNTIFS($A$2:$A$1206,"="&amp;A844,$C$2:$C$1206,"="&amp;C844,$M$2:$M$1206,"="&amp;M844)</f>
        <v>13</v>
      </c>
      <c r="P844">
        <f>COUNTIFS($B$2:$B$1206,"="&amp;B844,$M$2:$M$1206,"="&amp;M844)</f>
        <v>1</v>
      </c>
      <c r="Q844">
        <f>SUMIFS($N$2:$N$1206,$B$2:$B$1206,"="&amp;B844,$M$2:$M$1206,"="&amp;M844)</f>
        <v>1</v>
      </c>
      <c r="R844">
        <f>VLOOKUP(A844&amp;C844&amp;M844,販売数計!$A$2:$E$174,5,FALSE)</f>
        <v>11</v>
      </c>
      <c r="S844">
        <f t="shared" si="13"/>
        <v>0</v>
      </c>
    </row>
    <row r="845" spans="1:19" x14ac:dyDescent="0.2">
      <c r="A845" s="1">
        <v>43299</v>
      </c>
      <c r="B845">
        <v>43907662</v>
      </c>
      <c r="C845">
        <v>842</v>
      </c>
      <c r="D845" t="s">
        <v>26</v>
      </c>
      <c r="E845">
        <v>21</v>
      </c>
      <c r="F845" t="s">
        <v>15</v>
      </c>
      <c r="G845">
        <v>181010</v>
      </c>
      <c r="H845" t="s">
        <v>16</v>
      </c>
      <c r="I845" t="s">
        <v>17</v>
      </c>
      <c r="J845" t="s">
        <v>18</v>
      </c>
      <c r="K845" t="s">
        <v>19</v>
      </c>
      <c r="L845" t="s">
        <v>20</v>
      </c>
      <c r="M845" s="2">
        <v>842776102461</v>
      </c>
      <c r="N845">
        <v>1</v>
      </c>
      <c r="O845">
        <f>COUNTIFS($A$2:$A$1206,"="&amp;A845,$C$2:$C$1206,"="&amp;C845,$M$2:$M$1206,"="&amp;M845)</f>
        <v>13</v>
      </c>
      <c r="P845">
        <f>COUNTIFS($B$2:$B$1206,"="&amp;B845,$M$2:$M$1206,"="&amp;M845)</f>
        <v>1</v>
      </c>
      <c r="Q845">
        <f>SUMIFS($N$2:$N$1206,$B$2:$B$1206,"="&amp;B845,$M$2:$M$1206,"="&amp;M845)</f>
        <v>1</v>
      </c>
      <c r="R845">
        <f>VLOOKUP(A845&amp;C845&amp;M845,販売数計!$A$2:$E$174,5,FALSE)</f>
        <v>11</v>
      </c>
      <c r="S845">
        <f t="shared" si="13"/>
        <v>0</v>
      </c>
    </row>
    <row r="846" spans="1:19" x14ac:dyDescent="0.2">
      <c r="A846" s="1">
        <v>43299</v>
      </c>
      <c r="B846">
        <v>43907708</v>
      </c>
      <c r="C846">
        <v>842</v>
      </c>
      <c r="D846" t="s">
        <v>26</v>
      </c>
      <c r="E846">
        <v>21</v>
      </c>
      <c r="F846" t="s">
        <v>15</v>
      </c>
      <c r="G846">
        <v>181010</v>
      </c>
      <c r="H846" t="s">
        <v>16</v>
      </c>
      <c r="I846" t="s">
        <v>17</v>
      </c>
      <c r="J846" t="s">
        <v>18</v>
      </c>
      <c r="K846" t="s">
        <v>19</v>
      </c>
      <c r="L846" t="s">
        <v>20</v>
      </c>
      <c r="M846" s="2">
        <v>842776102461</v>
      </c>
      <c r="N846">
        <v>-1</v>
      </c>
      <c r="O846">
        <f>COUNTIFS($A$2:$A$1206,"="&amp;A846,$C$2:$C$1206,"="&amp;C846,$M$2:$M$1206,"="&amp;M846)</f>
        <v>13</v>
      </c>
      <c r="P846">
        <f>COUNTIFS($B$2:$B$1206,"="&amp;B846,$M$2:$M$1206,"="&amp;M846)</f>
        <v>2</v>
      </c>
      <c r="Q846">
        <f>SUMIFS($N$2:$N$1206,$B$2:$B$1206,"="&amp;B846,$M$2:$M$1206,"="&amp;M846)</f>
        <v>0</v>
      </c>
      <c r="R846">
        <f>VLOOKUP(A846&amp;C846&amp;M846,販売数計!$A$2:$E$174,5,FALSE)</f>
        <v>11</v>
      </c>
      <c r="S846">
        <f t="shared" si="13"/>
        <v>1</v>
      </c>
    </row>
    <row r="847" spans="1:19" x14ac:dyDescent="0.2">
      <c r="A847" s="1">
        <v>43299</v>
      </c>
      <c r="B847">
        <v>43907708</v>
      </c>
      <c r="C847">
        <v>842</v>
      </c>
      <c r="D847" t="s">
        <v>26</v>
      </c>
      <c r="E847">
        <v>21</v>
      </c>
      <c r="F847" t="s">
        <v>15</v>
      </c>
      <c r="G847">
        <v>181010</v>
      </c>
      <c r="H847" t="s">
        <v>16</v>
      </c>
      <c r="I847" t="s">
        <v>17</v>
      </c>
      <c r="J847" t="s">
        <v>18</v>
      </c>
      <c r="K847" t="s">
        <v>19</v>
      </c>
      <c r="L847" t="s">
        <v>20</v>
      </c>
      <c r="M847" s="2">
        <v>842776102461</v>
      </c>
      <c r="N847">
        <v>1</v>
      </c>
      <c r="O847">
        <f>COUNTIFS($A$2:$A$1206,"="&amp;A847,$C$2:$C$1206,"="&amp;C847,$M$2:$M$1206,"="&amp;M847)</f>
        <v>13</v>
      </c>
      <c r="P847">
        <f>COUNTIFS($B$2:$B$1206,"="&amp;B847,$M$2:$M$1206,"="&amp;M847)</f>
        <v>2</v>
      </c>
      <c r="Q847">
        <f>SUMIFS($N$2:$N$1206,$B$2:$B$1206,"="&amp;B847,$M$2:$M$1206,"="&amp;M847)</f>
        <v>0</v>
      </c>
      <c r="R847">
        <f>VLOOKUP(A847&amp;C847&amp;M847,販売数計!$A$2:$E$174,5,FALSE)</f>
        <v>11</v>
      </c>
      <c r="S847">
        <f t="shared" si="13"/>
        <v>1</v>
      </c>
    </row>
    <row r="848" spans="1:19" x14ac:dyDescent="0.2">
      <c r="A848" s="1">
        <v>43299</v>
      </c>
      <c r="B848">
        <v>43908073</v>
      </c>
      <c r="C848">
        <v>842</v>
      </c>
      <c r="D848" t="s">
        <v>26</v>
      </c>
      <c r="E848">
        <v>21</v>
      </c>
      <c r="F848" t="s">
        <v>15</v>
      </c>
      <c r="G848">
        <v>181010</v>
      </c>
      <c r="H848" t="s">
        <v>16</v>
      </c>
      <c r="I848" t="s">
        <v>17</v>
      </c>
      <c r="J848" t="s">
        <v>18</v>
      </c>
      <c r="K848" t="s">
        <v>19</v>
      </c>
      <c r="L848" t="s">
        <v>20</v>
      </c>
      <c r="M848" s="2">
        <v>842776102461</v>
      </c>
      <c r="N848">
        <v>1</v>
      </c>
      <c r="O848">
        <f>COUNTIFS($A$2:$A$1206,"="&amp;A848,$C$2:$C$1206,"="&amp;C848,$M$2:$M$1206,"="&amp;M848)</f>
        <v>13</v>
      </c>
      <c r="P848">
        <f>COUNTIFS($B$2:$B$1206,"="&amp;B848,$M$2:$M$1206,"="&amp;M848)</f>
        <v>1</v>
      </c>
      <c r="Q848">
        <f>SUMIFS($N$2:$N$1206,$B$2:$B$1206,"="&amp;B848,$M$2:$M$1206,"="&amp;M848)</f>
        <v>1</v>
      </c>
      <c r="R848">
        <f>VLOOKUP(A848&amp;C848&amp;M848,販売数計!$A$2:$E$174,5,FALSE)</f>
        <v>11</v>
      </c>
      <c r="S848">
        <f t="shared" si="13"/>
        <v>0</v>
      </c>
    </row>
    <row r="849" spans="1:19" x14ac:dyDescent="0.2">
      <c r="A849" s="1">
        <v>43299</v>
      </c>
      <c r="B849">
        <v>43911441</v>
      </c>
      <c r="C849">
        <v>842</v>
      </c>
      <c r="D849" t="s">
        <v>26</v>
      </c>
      <c r="E849">
        <v>32</v>
      </c>
      <c r="F849" t="s">
        <v>21</v>
      </c>
      <c r="G849">
        <v>253230</v>
      </c>
      <c r="H849" t="s">
        <v>22</v>
      </c>
      <c r="I849" t="s">
        <v>23</v>
      </c>
      <c r="J849" t="s">
        <v>24</v>
      </c>
      <c r="L849" t="s">
        <v>25</v>
      </c>
      <c r="M849" s="2">
        <v>4550084118970</v>
      </c>
      <c r="N849">
        <v>1</v>
      </c>
      <c r="O849">
        <f>COUNTIFS($A$2:$A$1206,"="&amp;A849,$C$2:$C$1206,"="&amp;C849,$M$2:$M$1206,"="&amp;M849)</f>
        <v>3</v>
      </c>
      <c r="P849">
        <f>COUNTIFS($B$2:$B$1206,"="&amp;B849,$M$2:$M$1206,"="&amp;M849)</f>
        <v>1</v>
      </c>
      <c r="Q849">
        <f>SUMIFS($N$2:$N$1206,$B$2:$B$1206,"="&amp;B849,$M$2:$M$1206,"="&amp;M849)</f>
        <v>1</v>
      </c>
      <c r="R849">
        <f>VLOOKUP(A849&amp;C849&amp;M849,販売数計!$A$2:$E$174,5,FALSE)</f>
        <v>3</v>
      </c>
      <c r="S849">
        <f t="shared" si="13"/>
        <v>0</v>
      </c>
    </row>
    <row r="850" spans="1:19" x14ac:dyDescent="0.2">
      <c r="A850" s="1">
        <v>43299</v>
      </c>
      <c r="B850">
        <v>43914521</v>
      </c>
      <c r="C850">
        <v>842</v>
      </c>
      <c r="D850" t="s">
        <v>26</v>
      </c>
      <c r="E850">
        <v>21</v>
      </c>
      <c r="F850" t="s">
        <v>15</v>
      </c>
      <c r="G850">
        <v>181010</v>
      </c>
      <c r="H850" t="s">
        <v>16</v>
      </c>
      <c r="I850" t="s">
        <v>17</v>
      </c>
      <c r="J850" t="s">
        <v>18</v>
      </c>
      <c r="K850" t="s">
        <v>19</v>
      </c>
      <c r="L850" t="s">
        <v>20</v>
      </c>
      <c r="M850" s="2">
        <v>842776102461</v>
      </c>
      <c r="N850">
        <v>1</v>
      </c>
      <c r="O850">
        <f>COUNTIFS($A$2:$A$1206,"="&amp;A850,$C$2:$C$1206,"="&amp;C850,$M$2:$M$1206,"="&amp;M850)</f>
        <v>13</v>
      </c>
      <c r="P850">
        <f>COUNTIFS($B$2:$B$1206,"="&amp;B850,$M$2:$M$1206,"="&amp;M850)</f>
        <v>1</v>
      </c>
      <c r="Q850">
        <f>SUMIFS($N$2:$N$1206,$B$2:$B$1206,"="&amp;B850,$M$2:$M$1206,"="&amp;M850)</f>
        <v>1</v>
      </c>
      <c r="R850">
        <f>VLOOKUP(A850&amp;C850&amp;M850,販売数計!$A$2:$E$174,5,FALSE)</f>
        <v>11</v>
      </c>
      <c r="S850">
        <f t="shared" si="13"/>
        <v>0</v>
      </c>
    </row>
    <row r="851" spans="1:19" x14ac:dyDescent="0.2">
      <c r="A851" s="1">
        <v>43299</v>
      </c>
      <c r="B851">
        <v>43915367</v>
      </c>
      <c r="C851">
        <v>842</v>
      </c>
      <c r="D851" t="s">
        <v>26</v>
      </c>
      <c r="E851">
        <v>32</v>
      </c>
      <c r="F851" t="s">
        <v>21</v>
      </c>
      <c r="G851">
        <v>253230</v>
      </c>
      <c r="H851" t="s">
        <v>22</v>
      </c>
      <c r="I851" t="s">
        <v>23</v>
      </c>
      <c r="J851" t="s">
        <v>24</v>
      </c>
      <c r="L851" t="s">
        <v>25</v>
      </c>
      <c r="M851" s="2">
        <v>4550084118970</v>
      </c>
      <c r="N851">
        <v>1</v>
      </c>
      <c r="O851">
        <f>COUNTIFS($A$2:$A$1206,"="&amp;A851,$C$2:$C$1206,"="&amp;C851,$M$2:$M$1206,"="&amp;M851)</f>
        <v>3</v>
      </c>
      <c r="P851">
        <f>COUNTIFS($B$2:$B$1206,"="&amp;B851,$M$2:$M$1206,"="&amp;M851)</f>
        <v>1</v>
      </c>
      <c r="Q851">
        <f>SUMIFS($N$2:$N$1206,$B$2:$B$1206,"="&amp;B851,$M$2:$M$1206,"="&amp;M851)</f>
        <v>1</v>
      </c>
      <c r="R851">
        <f>VLOOKUP(A851&amp;C851&amp;M851,販売数計!$A$2:$E$174,5,FALSE)</f>
        <v>3</v>
      </c>
      <c r="S851">
        <f t="shared" si="13"/>
        <v>0</v>
      </c>
    </row>
    <row r="852" spans="1:19" x14ac:dyDescent="0.2">
      <c r="A852" s="1">
        <v>43299</v>
      </c>
      <c r="B852">
        <v>43916660</v>
      </c>
      <c r="C852">
        <v>842</v>
      </c>
      <c r="D852" t="s">
        <v>26</v>
      </c>
      <c r="E852">
        <v>32</v>
      </c>
      <c r="F852" t="s">
        <v>21</v>
      </c>
      <c r="G852">
        <v>253230</v>
      </c>
      <c r="H852" t="s">
        <v>22</v>
      </c>
      <c r="I852" t="s">
        <v>23</v>
      </c>
      <c r="J852" t="s">
        <v>24</v>
      </c>
      <c r="L852" t="s">
        <v>25</v>
      </c>
      <c r="M852" s="2">
        <v>4550084118970</v>
      </c>
      <c r="N852">
        <v>1</v>
      </c>
      <c r="O852">
        <f>COUNTIFS($A$2:$A$1206,"="&amp;A852,$C$2:$C$1206,"="&amp;C852,$M$2:$M$1206,"="&amp;M852)</f>
        <v>3</v>
      </c>
      <c r="P852">
        <f>COUNTIFS($B$2:$B$1206,"="&amp;B852,$M$2:$M$1206,"="&amp;M852)</f>
        <v>1</v>
      </c>
      <c r="Q852">
        <f>SUMIFS($N$2:$N$1206,$B$2:$B$1206,"="&amp;B852,$M$2:$M$1206,"="&amp;M852)</f>
        <v>1</v>
      </c>
      <c r="R852">
        <f>VLOOKUP(A852&amp;C852&amp;M852,販売数計!$A$2:$E$174,5,FALSE)</f>
        <v>3</v>
      </c>
      <c r="S852">
        <f t="shared" si="13"/>
        <v>0</v>
      </c>
    </row>
    <row r="853" spans="1:19" x14ac:dyDescent="0.2">
      <c r="A853" s="1">
        <v>43300</v>
      </c>
      <c r="B853">
        <v>43888398</v>
      </c>
      <c r="C853">
        <v>94</v>
      </c>
      <c r="D853" t="s">
        <v>14</v>
      </c>
      <c r="E853">
        <v>12</v>
      </c>
      <c r="F853" t="s">
        <v>27</v>
      </c>
      <c r="G853">
        <v>77120</v>
      </c>
      <c r="H853" t="s">
        <v>28</v>
      </c>
      <c r="I853" t="s">
        <v>29</v>
      </c>
      <c r="J853" t="s">
        <v>30</v>
      </c>
      <c r="L853" t="s">
        <v>31</v>
      </c>
      <c r="M853" s="2">
        <v>4549980046388</v>
      </c>
      <c r="N853">
        <v>1</v>
      </c>
      <c r="O853">
        <f>COUNTIFS($A$2:$A$1206,"="&amp;A853,$C$2:$C$1206,"="&amp;C853,$M$2:$M$1206,"="&amp;M853)</f>
        <v>2</v>
      </c>
      <c r="P853">
        <f>COUNTIFS($B$2:$B$1206,"="&amp;B853,$M$2:$M$1206,"="&amp;M853)</f>
        <v>1</v>
      </c>
      <c r="Q853">
        <f>SUMIFS($N$2:$N$1206,$B$2:$B$1206,"="&amp;B853,$M$2:$M$1206,"="&amp;M853)</f>
        <v>1</v>
      </c>
      <c r="R853">
        <f>VLOOKUP(A853&amp;C853&amp;M853,販売数計!$A$2:$E$174,5,FALSE)</f>
        <v>2</v>
      </c>
      <c r="S853">
        <f t="shared" si="13"/>
        <v>0</v>
      </c>
    </row>
    <row r="854" spans="1:19" x14ac:dyDescent="0.2">
      <c r="A854" s="1">
        <v>43300</v>
      </c>
      <c r="B854">
        <v>43896536</v>
      </c>
      <c r="C854">
        <v>94</v>
      </c>
      <c r="D854" t="s">
        <v>14</v>
      </c>
      <c r="E854">
        <v>21</v>
      </c>
      <c r="F854" t="s">
        <v>15</v>
      </c>
      <c r="G854">
        <v>181010</v>
      </c>
      <c r="H854" t="s">
        <v>16</v>
      </c>
      <c r="I854" t="s">
        <v>17</v>
      </c>
      <c r="J854" t="s">
        <v>18</v>
      </c>
      <c r="K854" t="s">
        <v>19</v>
      </c>
      <c r="L854" t="s">
        <v>20</v>
      </c>
      <c r="M854" s="2">
        <v>842776102461</v>
      </c>
      <c r="N854">
        <v>1</v>
      </c>
      <c r="O854">
        <f>COUNTIFS($A$2:$A$1206,"="&amp;A854,$C$2:$C$1206,"="&amp;C854,$M$2:$M$1206,"="&amp;M854)</f>
        <v>6</v>
      </c>
      <c r="P854">
        <f>COUNTIFS($B$2:$B$1206,"="&amp;B854,$M$2:$M$1206,"="&amp;M854)</f>
        <v>1</v>
      </c>
      <c r="Q854">
        <f>SUMIFS($N$2:$N$1206,$B$2:$B$1206,"="&amp;B854,$M$2:$M$1206,"="&amp;M854)</f>
        <v>1</v>
      </c>
      <c r="R854">
        <f>VLOOKUP(A854&amp;C854&amp;M854,販売数計!$A$2:$E$174,5,FALSE)</f>
        <v>6</v>
      </c>
      <c r="S854">
        <f t="shared" si="13"/>
        <v>0</v>
      </c>
    </row>
    <row r="855" spans="1:19" x14ac:dyDescent="0.2">
      <c r="A855" s="1">
        <v>43300</v>
      </c>
      <c r="B855">
        <v>43917919</v>
      </c>
      <c r="C855">
        <v>94</v>
      </c>
      <c r="D855" t="s">
        <v>14</v>
      </c>
      <c r="E855">
        <v>21</v>
      </c>
      <c r="F855" t="s">
        <v>15</v>
      </c>
      <c r="G855">
        <v>181010</v>
      </c>
      <c r="H855" t="s">
        <v>16</v>
      </c>
      <c r="I855" t="s">
        <v>17</v>
      </c>
      <c r="J855" t="s">
        <v>18</v>
      </c>
      <c r="K855" t="s">
        <v>19</v>
      </c>
      <c r="L855" t="s">
        <v>20</v>
      </c>
      <c r="M855" s="2">
        <v>842776102461</v>
      </c>
      <c r="N855">
        <v>1</v>
      </c>
      <c r="O855">
        <f>COUNTIFS($A$2:$A$1206,"="&amp;A855,$C$2:$C$1206,"="&amp;C855,$M$2:$M$1206,"="&amp;M855)</f>
        <v>6</v>
      </c>
      <c r="P855">
        <f>COUNTIFS($B$2:$B$1206,"="&amp;B855,$M$2:$M$1206,"="&amp;M855)</f>
        <v>1</v>
      </c>
      <c r="Q855">
        <f>SUMIFS($N$2:$N$1206,$B$2:$B$1206,"="&amp;B855,$M$2:$M$1206,"="&amp;M855)</f>
        <v>1</v>
      </c>
      <c r="R855">
        <f>VLOOKUP(A855&amp;C855&amp;M855,販売数計!$A$2:$E$174,5,FALSE)</f>
        <v>6</v>
      </c>
      <c r="S855">
        <f t="shared" si="13"/>
        <v>0</v>
      </c>
    </row>
    <row r="856" spans="1:19" x14ac:dyDescent="0.2">
      <c r="A856" s="1">
        <v>43300</v>
      </c>
      <c r="B856">
        <v>43918835</v>
      </c>
      <c r="C856">
        <v>94</v>
      </c>
      <c r="D856" t="s">
        <v>14</v>
      </c>
      <c r="E856">
        <v>1</v>
      </c>
      <c r="F856" t="s">
        <v>32</v>
      </c>
      <c r="G856">
        <v>32010</v>
      </c>
      <c r="H856" t="s">
        <v>33</v>
      </c>
      <c r="I856" t="s">
        <v>34</v>
      </c>
      <c r="J856" t="s">
        <v>35</v>
      </c>
      <c r="L856" t="s">
        <v>36</v>
      </c>
      <c r="M856" s="2">
        <v>4549292037708</v>
      </c>
      <c r="N856">
        <v>1</v>
      </c>
      <c r="O856">
        <f>COUNTIFS($A$2:$A$1206,"="&amp;A856,$C$2:$C$1206,"="&amp;C856,$M$2:$M$1206,"="&amp;M856)</f>
        <v>1</v>
      </c>
      <c r="P856">
        <f>COUNTIFS($B$2:$B$1206,"="&amp;B856,$M$2:$M$1206,"="&amp;M856)</f>
        <v>1</v>
      </c>
      <c r="Q856">
        <f>SUMIFS($N$2:$N$1206,$B$2:$B$1206,"="&amp;B856,$M$2:$M$1206,"="&amp;M856)</f>
        <v>1</v>
      </c>
      <c r="R856">
        <f>VLOOKUP(A856&amp;C856&amp;M856,販売数計!$A$2:$E$174,5,FALSE)</f>
        <v>1</v>
      </c>
      <c r="S856">
        <f t="shared" si="13"/>
        <v>0</v>
      </c>
    </row>
    <row r="857" spans="1:19" x14ac:dyDescent="0.2">
      <c r="A857" s="1">
        <v>43300</v>
      </c>
      <c r="B857">
        <v>43920422</v>
      </c>
      <c r="C857">
        <v>94</v>
      </c>
      <c r="D857" t="s">
        <v>14</v>
      </c>
      <c r="E857">
        <v>21</v>
      </c>
      <c r="F857" t="s">
        <v>15</v>
      </c>
      <c r="G857">
        <v>181010</v>
      </c>
      <c r="H857" t="s">
        <v>16</v>
      </c>
      <c r="I857" t="s">
        <v>17</v>
      </c>
      <c r="J857" t="s">
        <v>18</v>
      </c>
      <c r="K857" t="s">
        <v>19</v>
      </c>
      <c r="L857" t="s">
        <v>20</v>
      </c>
      <c r="M857" s="2">
        <v>842776102461</v>
      </c>
      <c r="N857">
        <v>1</v>
      </c>
      <c r="O857">
        <f>COUNTIFS($A$2:$A$1206,"="&amp;A857,$C$2:$C$1206,"="&amp;C857,$M$2:$M$1206,"="&amp;M857)</f>
        <v>6</v>
      </c>
      <c r="P857">
        <f>COUNTIFS($B$2:$B$1206,"="&amp;B857,$M$2:$M$1206,"="&amp;M857)</f>
        <v>1</v>
      </c>
      <c r="Q857">
        <f>SUMIFS($N$2:$N$1206,$B$2:$B$1206,"="&amp;B857,$M$2:$M$1206,"="&amp;M857)</f>
        <v>1</v>
      </c>
      <c r="R857">
        <f>VLOOKUP(A857&amp;C857&amp;M857,販売数計!$A$2:$E$174,5,FALSE)</f>
        <v>6</v>
      </c>
      <c r="S857">
        <f t="shared" si="13"/>
        <v>0</v>
      </c>
    </row>
    <row r="858" spans="1:19" x14ac:dyDescent="0.2">
      <c r="A858" s="1">
        <v>43300</v>
      </c>
      <c r="B858">
        <v>43920774</v>
      </c>
      <c r="C858">
        <v>94</v>
      </c>
      <c r="D858" t="s">
        <v>14</v>
      </c>
      <c r="E858">
        <v>12</v>
      </c>
      <c r="F858" t="s">
        <v>27</v>
      </c>
      <c r="G858">
        <v>77120</v>
      </c>
      <c r="H858" t="s">
        <v>28</v>
      </c>
      <c r="I858" t="s">
        <v>29</v>
      </c>
      <c r="J858" t="s">
        <v>30</v>
      </c>
      <c r="L858" t="s">
        <v>31</v>
      </c>
      <c r="M858" s="2">
        <v>4549980046388</v>
      </c>
      <c r="N858">
        <v>1</v>
      </c>
      <c r="O858">
        <f>COUNTIFS($A$2:$A$1206,"="&amp;A858,$C$2:$C$1206,"="&amp;C858,$M$2:$M$1206,"="&amp;M858)</f>
        <v>2</v>
      </c>
      <c r="P858">
        <f>COUNTIFS($B$2:$B$1206,"="&amp;B858,$M$2:$M$1206,"="&amp;M858)</f>
        <v>1</v>
      </c>
      <c r="Q858">
        <f>SUMIFS($N$2:$N$1206,$B$2:$B$1206,"="&amp;B858,$M$2:$M$1206,"="&amp;M858)</f>
        <v>1</v>
      </c>
      <c r="R858">
        <f>VLOOKUP(A858&amp;C858&amp;M858,販売数計!$A$2:$E$174,5,FALSE)</f>
        <v>2</v>
      </c>
      <c r="S858">
        <f t="shared" si="13"/>
        <v>0</v>
      </c>
    </row>
    <row r="859" spans="1:19" x14ac:dyDescent="0.2">
      <c r="A859" s="1">
        <v>43300</v>
      </c>
      <c r="B859">
        <v>43923206</v>
      </c>
      <c r="C859">
        <v>94</v>
      </c>
      <c r="D859" t="s">
        <v>14</v>
      </c>
      <c r="E859">
        <v>32</v>
      </c>
      <c r="F859" t="s">
        <v>21</v>
      </c>
      <c r="G859">
        <v>253230</v>
      </c>
      <c r="H859" t="s">
        <v>22</v>
      </c>
      <c r="I859" t="s">
        <v>23</v>
      </c>
      <c r="J859" t="s">
        <v>24</v>
      </c>
      <c r="L859" t="s">
        <v>25</v>
      </c>
      <c r="M859" s="2">
        <v>4550084118970</v>
      </c>
      <c r="N859">
        <v>1</v>
      </c>
      <c r="O859">
        <f>COUNTIFS($A$2:$A$1206,"="&amp;A859,$C$2:$C$1206,"="&amp;C859,$M$2:$M$1206,"="&amp;M859)</f>
        <v>3</v>
      </c>
      <c r="P859">
        <f>COUNTIFS($B$2:$B$1206,"="&amp;B859,$M$2:$M$1206,"="&amp;M859)</f>
        <v>1</v>
      </c>
      <c r="Q859">
        <f>SUMIFS($N$2:$N$1206,$B$2:$B$1206,"="&amp;B859,$M$2:$M$1206,"="&amp;M859)</f>
        <v>1</v>
      </c>
      <c r="R859">
        <f>VLOOKUP(A859&amp;C859&amp;M859,販売数計!$A$2:$E$174,5,FALSE)</f>
        <v>3</v>
      </c>
      <c r="S859">
        <f t="shared" si="13"/>
        <v>0</v>
      </c>
    </row>
    <row r="860" spans="1:19" x14ac:dyDescent="0.2">
      <c r="A860" s="1">
        <v>43300</v>
      </c>
      <c r="B860">
        <v>43923346</v>
      </c>
      <c r="C860">
        <v>94</v>
      </c>
      <c r="D860" t="s">
        <v>14</v>
      </c>
      <c r="E860">
        <v>32</v>
      </c>
      <c r="F860" t="s">
        <v>21</v>
      </c>
      <c r="G860">
        <v>253230</v>
      </c>
      <c r="H860" t="s">
        <v>22</v>
      </c>
      <c r="I860" t="s">
        <v>23</v>
      </c>
      <c r="J860" t="s">
        <v>24</v>
      </c>
      <c r="L860" t="s">
        <v>25</v>
      </c>
      <c r="M860" s="2">
        <v>4550084118970</v>
      </c>
      <c r="N860">
        <v>1</v>
      </c>
      <c r="O860">
        <f>COUNTIFS($A$2:$A$1206,"="&amp;A860,$C$2:$C$1206,"="&amp;C860,$M$2:$M$1206,"="&amp;M860)</f>
        <v>3</v>
      </c>
      <c r="P860">
        <f>COUNTIFS($B$2:$B$1206,"="&amp;B860,$M$2:$M$1206,"="&amp;M860)</f>
        <v>1</v>
      </c>
      <c r="Q860">
        <f>SUMIFS($N$2:$N$1206,$B$2:$B$1206,"="&amp;B860,$M$2:$M$1206,"="&amp;M860)</f>
        <v>1</v>
      </c>
      <c r="R860">
        <f>VLOOKUP(A860&amp;C860&amp;M860,販売数計!$A$2:$E$174,5,FALSE)</f>
        <v>3</v>
      </c>
      <c r="S860">
        <f t="shared" si="13"/>
        <v>0</v>
      </c>
    </row>
    <row r="861" spans="1:19" x14ac:dyDescent="0.2">
      <c r="A861" s="1">
        <v>43300</v>
      </c>
      <c r="B861">
        <v>43923531</v>
      </c>
      <c r="C861">
        <v>94</v>
      </c>
      <c r="D861" t="s">
        <v>14</v>
      </c>
      <c r="E861">
        <v>21</v>
      </c>
      <c r="F861" t="s">
        <v>15</v>
      </c>
      <c r="G861">
        <v>181010</v>
      </c>
      <c r="H861" t="s">
        <v>16</v>
      </c>
      <c r="I861" t="s">
        <v>17</v>
      </c>
      <c r="J861" t="s">
        <v>18</v>
      </c>
      <c r="K861" t="s">
        <v>19</v>
      </c>
      <c r="L861" t="s">
        <v>20</v>
      </c>
      <c r="M861" s="2">
        <v>842776102461</v>
      </c>
      <c r="N861">
        <v>1</v>
      </c>
      <c r="O861">
        <f>COUNTIFS($A$2:$A$1206,"="&amp;A861,$C$2:$C$1206,"="&amp;C861,$M$2:$M$1206,"="&amp;M861)</f>
        <v>6</v>
      </c>
      <c r="P861">
        <f>COUNTIFS($B$2:$B$1206,"="&amp;B861,$M$2:$M$1206,"="&amp;M861)</f>
        <v>1</v>
      </c>
      <c r="Q861">
        <f>SUMIFS($N$2:$N$1206,$B$2:$B$1206,"="&amp;B861,$M$2:$M$1206,"="&amp;M861)</f>
        <v>1</v>
      </c>
      <c r="R861">
        <f>VLOOKUP(A861&amp;C861&amp;M861,販売数計!$A$2:$E$174,5,FALSE)</f>
        <v>6</v>
      </c>
      <c r="S861">
        <f t="shared" si="13"/>
        <v>0</v>
      </c>
    </row>
    <row r="862" spans="1:19" x14ac:dyDescent="0.2">
      <c r="A862" s="1">
        <v>43300</v>
      </c>
      <c r="B862">
        <v>43923875</v>
      </c>
      <c r="C862">
        <v>94</v>
      </c>
      <c r="D862" t="s">
        <v>14</v>
      </c>
      <c r="E862">
        <v>21</v>
      </c>
      <c r="F862" t="s">
        <v>15</v>
      </c>
      <c r="G862">
        <v>181010</v>
      </c>
      <c r="H862" t="s">
        <v>16</v>
      </c>
      <c r="I862" t="s">
        <v>17</v>
      </c>
      <c r="J862" t="s">
        <v>18</v>
      </c>
      <c r="K862" t="s">
        <v>19</v>
      </c>
      <c r="L862" t="s">
        <v>20</v>
      </c>
      <c r="M862" s="2">
        <v>842776102461</v>
      </c>
      <c r="N862">
        <v>1</v>
      </c>
      <c r="O862">
        <f>COUNTIFS($A$2:$A$1206,"="&amp;A862,$C$2:$C$1206,"="&amp;C862,$M$2:$M$1206,"="&amp;M862)</f>
        <v>6</v>
      </c>
      <c r="P862">
        <f>COUNTIFS($B$2:$B$1206,"="&amp;B862,$M$2:$M$1206,"="&amp;M862)</f>
        <v>1</v>
      </c>
      <c r="Q862">
        <f>SUMIFS($N$2:$N$1206,$B$2:$B$1206,"="&amp;B862,$M$2:$M$1206,"="&amp;M862)</f>
        <v>1</v>
      </c>
      <c r="R862">
        <f>VLOOKUP(A862&amp;C862&amp;M862,販売数計!$A$2:$E$174,5,FALSE)</f>
        <v>6</v>
      </c>
      <c r="S862">
        <f t="shared" si="13"/>
        <v>0</v>
      </c>
    </row>
    <row r="863" spans="1:19" x14ac:dyDescent="0.2">
      <c r="A863" s="1">
        <v>43300</v>
      </c>
      <c r="B863">
        <v>43924696</v>
      </c>
      <c r="C863">
        <v>94</v>
      </c>
      <c r="D863" t="s">
        <v>14</v>
      </c>
      <c r="E863">
        <v>21</v>
      </c>
      <c r="F863" t="s">
        <v>15</v>
      </c>
      <c r="G863">
        <v>181010</v>
      </c>
      <c r="H863" t="s">
        <v>16</v>
      </c>
      <c r="I863" t="s">
        <v>17</v>
      </c>
      <c r="J863" t="s">
        <v>18</v>
      </c>
      <c r="K863" t="s">
        <v>19</v>
      </c>
      <c r="L863" t="s">
        <v>20</v>
      </c>
      <c r="M863" s="2">
        <v>842776102461</v>
      </c>
      <c r="N863">
        <v>1</v>
      </c>
      <c r="O863">
        <f>COUNTIFS($A$2:$A$1206,"="&amp;A863,$C$2:$C$1206,"="&amp;C863,$M$2:$M$1206,"="&amp;M863)</f>
        <v>6</v>
      </c>
      <c r="P863">
        <f>COUNTIFS($B$2:$B$1206,"="&amp;B863,$M$2:$M$1206,"="&amp;M863)</f>
        <v>1</v>
      </c>
      <c r="Q863">
        <f>SUMIFS($N$2:$N$1206,$B$2:$B$1206,"="&amp;B863,$M$2:$M$1206,"="&amp;M863)</f>
        <v>1</v>
      </c>
      <c r="R863">
        <f>VLOOKUP(A863&amp;C863&amp;M863,販売数計!$A$2:$E$174,5,FALSE)</f>
        <v>6</v>
      </c>
      <c r="S863">
        <f t="shared" si="13"/>
        <v>0</v>
      </c>
    </row>
    <row r="864" spans="1:19" x14ac:dyDescent="0.2">
      <c r="A864" s="1">
        <v>43300</v>
      </c>
      <c r="B864">
        <v>43926931</v>
      </c>
      <c r="C864">
        <v>94</v>
      </c>
      <c r="D864" t="s">
        <v>14</v>
      </c>
      <c r="E864">
        <v>32</v>
      </c>
      <c r="F864" t="s">
        <v>21</v>
      </c>
      <c r="G864">
        <v>253230</v>
      </c>
      <c r="H864" t="s">
        <v>22</v>
      </c>
      <c r="I864" t="s">
        <v>23</v>
      </c>
      <c r="J864" t="s">
        <v>24</v>
      </c>
      <c r="L864" t="s">
        <v>25</v>
      </c>
      <c r="M864" s="2">
        <v>4550084118970</v>
      </c>
      <c r="N864">
        <v>1</v>
      </c>
      <c r="O864">
        <f>COUNTIFS($A$2:$A$1206,"="&amp;A864,$C$2:$C$1206,"="&amp;C864,$M$2:$M$1206,"="&amp;M864)</f>
        <v>3</v>
      </c>
      <c r="P864">
        <f>COUNTIFS($B$2:$B$1206,"="&amp;B864,$M$2:$M$1206,"="&amp;M864)</f>
        <v>1</v>
      </c>
      <c r="Q864">
        <f>SUMIFS($N$2:$N$1206,$B$2:$B$1206,"="&amp;B864,$M$2:$M$1206,"="&amp;M864)</f>
        <v>1</v>
      </c>
      <c r="R864">
        <f>VLOOKUP(A864&amp;C864&amp;M864,販売数計!$A$2:$E$174,5,FALSE)</f>
        <v>3</v>
      </c>
      <c r="S864">
        <f t="shared" si="13"/>
        <v>0</v>
      </c>
    </row>
    <row r="865" spans="1:19" x14ac:dyDescent="0.2">
      <c r="A865" s="1">
        <v>43300</v>
      </c>
      <c r="B865">
        <v>43896720</v>
      </c>
      <c r="C865">
        <v>842</v>
      </c>
      <c r="D865" t="s">
        <v>26</v>
      </c>
      <c r="E865">
        <v>21</v>
      </c>
      <c r="F865" t="s">
        <v>15</v>
      </c>
      <c r="G865">
        <v>181010</v>
      </c>
      <c r="H865" t="s">
        <v>16</v>
      </c>
      <c r="I865" t="s">
        <v>17</v>
      </c>
      <c r="J865" t="s">
        <v>18</v>
      </c>
      <c r="K865" t="s">
        <v>19</v>
      </c>
      <c r="L865" t="s">
        <v>20</v>
      </c>
      <c r="M865" s="2">
        <v>842776102461</v>
      </c>
      <c r="N865">
        <v>1</v>
      </c>
      <c r="O865">
        <f>COUNTIFS($A$2:$A$1206,"="&amp;A865,$C$2:$C$1206,"="&amp;C865,$M$2:$M$1206,"="&amp;M865)</f>
        <v>3</v>
      </c>
      <c r="P865">
        <f>COUNTIFS($B$2:$B$1206,"="&amp;B865,$M$2:$M$1206,"="&amp;M865)</f>
        <v>1</v>
      </c>
      <c r="Q865">
        <f>SUMIFS($N$2:$N$1206,$B$2:$B$1206,"="&amp;B865,$M$2:$M$1206,"="&amp;M865)</f>
        <v>1</v>
      </c>
      <c r="R865">
        <f>VLOOKUP(A865&amp;C865&amp;M865,販売数計!$A$2:$E$174,5,FALSE)</f>
        <v>3</v>
      </c>
      <c r="S865">
        <f t="shared" si="13"/>
        <v>0</v>
      </c>
    </row>
    <row r="866" spans="1:19" x14ac:dyDescent="0.2">
      <c r="A866" s="1">
        <v>43300</v>
      </c>
      <c r="B866">
        <v>43916684</v>
      </c>
      <c r="C866">
        <v>842</v>
      </c>
      <c r="D866" t="s">
        <v>26</v>
      </c>
      <c r="E866">
        <v>12</v>
      </c>
      <c r="F866" t="s">
        <v>27</v>
      </c>
      <c r="G866">
        <v>77120</v>
      </c>
      <c r="H866" t="s">
        <v>28</v>
      </c>
      <c r="I866" t="s">
        <v>29</v>
      </c>
      <c r="J866" t="s">
        <v>30</v>
      </c>
      <c r="L866" t="s">
        <v>31</v>
      </c>
      <c r="M866" s="2">
        <v>4549980046388</v>
      </c>
      <c r="N866">
        <v>1</v>
      </c>
      <c r="O866">
        <f>COUNTIFS($A$2:$A$1206,"="&amp;A866,$C$2:$C$1206,"="&amp;C866,$M$2:$M$1206,"="&amp;M866)</f>
        <v>1</v>
      </c>
      <c r="P866">
        <f>COUNTIFS($B$2:$B$1206,"="&amp;B866,$M$2:$M$1206,"="&amp;M866)</f>
        <v>1</v>
      </c>
      <c r="Q866">
        <f>SUMIFS($N$2:$N$1206,$B$2:$B$1206,"="&amp;B866,$M$2:$M$1206,"="&amp;M866)</f>
        <v>1</v>
      </c>
      <c r="R866">
        <f>VLOOKUP(A866&amp;C866&amp;M866,販売数計!$A$2:$E$174,5,FALSE)</f>
        <v>1</v>
      </c>
      <c r="S866">
        <f t="shared" si="13"/>
        <v>0</v>
      </c>
    </row>
    <row r="867" spans="1:19" x14ac:dyDescent="0.2">
      <c r="A867" s="1">
        <v>43300</v>
      </c>
      <c r="B867">
        <v>43917026</v>
      </c>
      <c r="C867">
        <v>842</v>
      </c>
      <c r="D867" t="s">
        <v>26</v>
      </c>
      <c r="E867">
        <v>21</v>
      </c>
      <c r="F867" t="s">
        <v>15</v>
      </c>
      <c r="G867">
        <v>181010</v>
      </c>
      <c r="H867" t="s">
        <v>16</v>
      </c>
      <c r="I867" t="s">
        <v>17</v>
      </c>
      <c r="J867" t="s">
        <v>18</v>
      </c>
      <c r="K867" t="s">
        <v>19</v>
      </c>
      <c r="L867" t="s">
        <v>20</v>
      </c>
      <c r="M867" s="2">
        <v>842776102461</v>
      </c>
      <c r="N867">
        <v>1</v>
      </c>
      <c r="O867">
        <f>COUNTIFS($A$2:$A$1206,"="&amp;A867,$C$2:$C$1206,"="&amp;C867,$M$2:$M$1206,"="&amp;M867)</f>
        <v>3</v>
      </c>
      <c r="P867">
        <f>COUNTIFS($B$2:$B$1206,"="&amp;B867,$M$2:$M$1206,"="&amp;M867)</f>
        <v>1</v>
      </c>
      <c r="Q867">
        <f>SUMIFS($N$2:$N$1206,$B$2:$B$1206,"="&amp;B867,$M$2:$M$1206,"="&amp;M867)</f>
        <v>1</v>
      </c>
      <c r="R867">
        <f>VLOOKUP(A867&amp;C867&amp;M867,販売数計!$A$2:$E$174,5,FALSE)</f>
        <v>3</v>
      </c>
      <c r="S867">
        <f t="shared" si="13"/>
        <v>0</v>
      </c>
    </row>
    <row r="868" spans="1:19" x14ac:dyDescent="0.2">
      <c r="A868" s="1">
        <v>43300</v>
      </c>
      <c r="B868">
        <v>43923234</v>
      </c>
      <c r="C868">
        <v>842</v>
      </c>
      <c r="D868" t="s">
        <v>26</v>
      </c>
      <c r="E868">
        <v>32</v>
      </c>
      <c r="F868" t="s">
        <v>21</v>
      </c>
      <c r="G868">
        <v>253230</v>
      </c>
      <c r="H868" t="s">
        <v>22</v>
      </c>
      <c r="I868" t="s">
        <v>23</v>
      </c>
      <c r="J868" t="s">
        <v>24</v>
      </c>
      <c r="L868" t="s">
        <v>25</v>
      </c>
      <c r="M868" s="2">
        <v>4550084118970</v>
      </c>
      <c r="N868">
        <v>1</v>
      </c>
      <c r="O868">
        <f>COUNTIFS($A$2:$A$1206,"="&amp;A868,$C$2:$C$1206,"="&amp;C868,$M$2:$M$1206,"="&amp;M868)</f>
        <v>4</v>
      </c>
      <c r="P868">
        <f>COUNTIFS($B$2:$B$1206,"="&amp;B868,$M$2:$M$1206,"="&amp;M868)</f>
        <v>1</v>
      </c>
      <c r="Q868">
        <f>SUMIFS($N$2:$N$1206,$B$2:$B$1206,"="&amp;B868,$M$2:$M$1206,"="&amp;M868)</f>
        <v>1</v>
      </c>
      <c r="R868">
        <f>VLOOKUP(A868&amp;C868&amp;M868,販売数計!$A$2:$E$174,5,FALSE)</f>
        <v>4</v>
      </c>
      <c r="S868">
        <f t="shared" si="13"/>
        <v>0</v>
      </c>
    </row>
    <row r="869" spans="1:19" x14ac:dyDescent="0.2">
      <c r="A869" s="1">
        <v>43300</v>
      </c>
      <c r="B869">
        <v>43924407</v>
      </c>
      <c r="C869">
        <v>842</v>
      </c>
      <c r="D869" t="s">
        <v>26</v>
      </c>
      <c r="E869">
        <v>32</v>
      </c>
      <c r="F869" t="s">
        <v>21</v>
      </c>
      <c r="G869">
        <v>253230</v>
      </c>
      <c r="H869" t="s">
        <v>22</v>
      </c>
      <c r="I869" t="s">
        <v>23</v>
      </c>
      <c r="J869" t="s">
        <v>24</v>
      </c>
      <c r="L869" t="s">
        <v>25</v>
      </c>
      <c r="M869" s="2">
        <v>4550084118970</v>
      </c>
      <c r="N869">
        <v>1</v>
      </c>
      <c r="O869">
        <f>COUNTIFS($A$2:$A$1206,"="&amp;A869,$C$2:$C$1206,"="&amp;C869,$M$2:$M$1206,"="&amp;M869)</f>
        <v>4</v>
      </c>
      <c r="P869">
        <f>COUNTIFS($B$2:$B$1206,"="&amp;B869,$M$2:$M$1206,"="&amp;M869)</f>
        <v>1</v>
      </c>
      <c r="Q869">
        <f>SUMIFS($N$2:$N$1206,$B$2:$B$1206,"="&amp;B869,$M$2:$M$1206,"="&amp;M869)</f>
        <v>1</v>
      </c>
      <c r="R869">
        <f>VLOOKUP(A869&amp;C869&amp;M869,販売数計!$A$2:$E$174,5,FALSE)</f>
        <v>4</v>
      </c>
      <c r="S869">
        <f t="shared" si="13"/>
        <v>0</v>
      </c>
    </row>
    <row r="870" spans="1:19" x14ac:dyDescent="0.2">
      <c r="A870" s="1">
        <v>43300</v>
      </c>
      <c r="B870">
        <v>43924968</v>
      </c>
      <c r="C870">
        <v>842</v>
      </c>
      <c r="D870" t="s">
        <v>26</v>
      </c>
      <c r="E870">
        <v>32</v>
      </c>
      <c r="F870" t="s">
        <v>21</v>
      </c>
      <c r="G870">
        <v>253230</v>
      </c>
      <c r="H870" t="s">
        <v>22</v>
      </c>
      <c r="I870" t="s">
        <v>23</v>
      </c>
      <c r="J870" t="s">
        <v>24</v>
      </c>
      <c r="L870" t="s">
        <v>25</v>
      </c>
      <c r="M870" s="2">
        <v>4550084118970</v>
      </c>
      <c r="N870">
        <v>1</v>
      </c>
      <c r="O870">
        <f>COUNTIFS($A$2:$A$1206,"="&amp;A870,$C$2:$C$1206,"="&amp;C870,$M$2:$M$1206,"="&amp;M870)</f>
        <v>4</v>
      </c>
      <c r="P870">
        <f>COUNTIFS($B$2:$B$1206,"="&amp;B870,$M$2:$M$1206,"="&amp;M870)</f>
        <v>1</v>
      </c>
      <c r="Q870">
        <f>SUMIFS($N$2:$N$1206,$B$2:$B$1206,"="&amp;B870,$M$2:$M$1206,"="&amp;M870)</f>
        <v>1</v>
      </c>
      <c r="R870">
        <f>VLOOKUP(A870&amp;C870&amp;M870,販売数計!$A$2:$E$174,5,FALSE)</f>
        <v>4</v>
      </c>
      <c r="S870">
        <f t="shared" si="13"/>
        <v>0</v>
      </c>
    </row>
    <row r="871" spans="1:19" x14ac:dyDescent="0.2">
      <c r="A871" s="1">
        <v>43300</v>
      </c>
      <c r="B871">
        <v>43927308</v>
      </c>
      <c r="C871">
        <v>842</v>
      </c>
      <c r="D871" t="s">
        <v>26</v>
      </c>
      <c r="E871">
        <v>21</v>
      </c>
      <c r="F871" t="s">
        <v>15</v>
      </c>
      <c r="G871">
        <v>181010</v>
      </c>
      <c r="H871" t="s">
        <v>16</v>
      </c>
      <c r="I871" t="s">
        <v>17</v>
      </c>
      <c r="J871" t="s">
        <v>18</v>
      </c>
      <c r="K871" t="s">
        <v>19</v>
      </c>
      <c r="L871" t="s">
        <v>20</v>
      </c>
      <c r="M871" s="2">
        <v>842776102461</v>
      </c>
      <c r="N871">
        <v>1</v>
      </c>
      <c r="O871">
        <f>COUNTIFS($A$2:$A$1206,"="&amp;A871,$C$2:$C$1206,"="&amp;C871,$M$2:$M$1206,"="&amp;M871)</f>
        <v>3</v>
      </c>
      <c r="P871">
        <f>COUNTIFS($B$2:$B$1206,"="&amp;B871,$M$2:$M$1206,"="&amp;M871)</f>
        <v>1</v>
      </c>
      <c r="Q871">
        <f>SUMIFS($N$2:$N$1206,$B$2:$B$1206,"="&amp;B871,$M$2:$M$1206,"="&amp;M871)</f>
        <v>1</v>
      </c>
      <c r="R871">
        <f>VLOOKUP(A871&amp;C871&amp;M871,販売数計!$A$2:$E$174,5,FALSE)</f>
        <v>3</v>
      </c>
      <c r="S871">
        <f t="shared" si="13"/>
        <v>0</v>
      </c>
    </row>
    <row r="872" spans="1:19" x14ac:dyDescent="0.2">
      <c r="A872" s="1">
        <v>43300</v>
      </c>
      <c r="B872">
        <v>43927374</v>
      </c>
      <c r="C872">
        <v>842</v>
      </c>
      <c r="D872" t="s">
        <v>26</v>
      </c>
      <c r="E872">
        <v>32</v>
      </c>
      <c r="F872" t="s">
        <v>21</v>
      </c>
      <c r="G872">
        <v>253230</v>
      </c>
      <c r="H872" t="s">
        <v>22</v>
      </c>
      <c r="I872" t="s">
        <v>23</v>
      </c>
      <c r="J872" t="s">
        <v>24</v>
      </c>
      <c r="L872" t="s">
        <v>25</v>
      </c>
      <c r="M872" s="2">
        <v>4550084118970</v>
      </c>
      <c r="N872">
        <v>1</v>
      </c>
      <c r="O872">
        <f>COUNTIFS($A$2:$A$1206,"="&amp;A872,$C$2:$C$1206,"="&amp;C872,$M$2:$M$1206,"="&amp;M872)</f>
        <v>4</v>
      </c>
      <c r="P872">
        <f>COUNTIFS($B$2:$B$1206,"="&amp;B872,$M$2:$M$1206,"="&amp;M872)</f>
        <v>1</v>
      </c>
      <c r="Q872">
        <f>SUMIFS($N$2:$N$1206,$B$2:$B$1206,"="&amp;B872,$M$2:$M$1206,"="&amp;M872)</f>
        <v>1</v>
      </c>
      <c r="R872">
        <f>VLOOKUP(A872&amp;C872&amp;M872,販売数計!$A$2:$E$174,5,FALSE)</f>
        <v>4</v>
      </c>
      <c r="S872">
        <f t="shared" si="13"/>
        <v>0</v>
      </c>
    </row>
    <row r="873" spans="1:19" x14ac:dyDescent="0.2">
      <c r="A873" s="1">
        <v>43301</v>
      </c>
      <c r="B873">
        <v>43899594</v>
      </c>
      <c r="C873">
        <v>94</v>
      </c>
      <c r="D873" t="s">
        <v>14</v>
      </c>
      <c r="E873">
        <v>21</v>
      </c>
      <c r="F873" t="s">
        <v>15</v>
      </c>
      <c r="G873">
        <v>181010</v>
      </c>
      <c r="H873" t="s">
        <v>16</v>
      </c>
      <c r="I873" t="s">
        <v>17</v>
      </c>
      <c r="J873" t="s">
        <v>18</v>
      </c>
      <c r="K873" t="s">
        <v>19</v>
      </c>
      <c r="L873" t="s">
        <v>20</v>
      </c>
      <c r="M873" s="2">
        <v>842776102461</v>
      </c>
      <c r="N873">
        <v>-1</v>
      </c>
      <c r="O873">
        <f>COUNTIFS($A$2:$A$1206,"="&amp;A873,$C$2:$C$1206,"="&amp;C873,$M$2:$M$1206,"="&amp;M873)</f>
        <v>19</v>
      </c>
      <c r="P873">
        <f>COUNTIFS($B$2:$B$1206,"="&amp;B873,$M$2:$M$1206,"="&amp;M873)</f>
        <v>2</v>
      </c>
      <c r="Q873">
        <f>SUMIFS($N$2:$N$1206,$B$2:$B$1206,"="&amp;B873,$M$2:$M$1206,"="&amp;M873)</f>
        <v>0</v>
      </c>
      <c r="R873">
        <f>VLOOKUP(A873&amp;C873&amp;M873,販売数計!$A$2:$E$174,5,FALSE)</f>
        <v>7</v>
      </c>
      <c r="S873">
        <f t="shared" si="13"/>
        <v>1</v>
      </c>
    </row>
    <row r="874" spans="1:19" x14ac:dyDescent="0.2">
      <c r="A874" s="1">
        <v>43301</v>
      </c>
      <c r="B874">
        <v>43929714</v>
      </c>
      <c r="C874">
        <v>94</v>
      </c>
      <c r="D874" t="s">
        <v>14</v>
      </c>
      <c r="E874">
        <v>21</v>
      </c>
      <c r="F874" t="s">
        <v>15</v>
      </c>
      <c r="G874">
        <v>181010</v>
      </c>
      <c r="H874" t="s">
        <v>16</v>
      </c>
      <c r="I874" t="s">
        <v>17</v>
      </c>
      <c r="J874" t="s">
        <v>18</v>
      </c>
      <c r="K874" t="s">
        <v>19</v>
      </c>
      <c r="L874" t="s">
        <v>20</v>
      </c>
      <c r="M874" s="2">
        <v>842776102461</v>
      </c>
      <c r="N874">
        <v>1</v>
      </c>
      <c r="O874">
        <f>COUNTIFS($A$2:$A$1206,"="&amp;A874,$C$2:$C$1206,"="&amp;C874,$M$2:$M$1206,"="&amp;M874)</f>
        <v>19</v>
      </c>
      <c r="P874">
        <f>COUNTIFS($B$2:$B$1206,"="&amp;B874,$M$2:$M$1206,"="&amp;M874)</f>
        <v>1</v>
      </c>
      <c r="Q874">
        <f>SUMIFS($N$2:$N$1206,$B$2:$B$1206,"="&amp;B874,$M$2:$M$1206,"="&amp;M874)</f>
        <v>1</v>
      </c>
      <c r="R874">
        <f>VLOOKUP(A874&amp;C874&amp;M874,販売数計!$A$2:$E$174,5,FALSE)</f>
        <v>7</v>
      </c>
      <c r="S874">
        <f t="shared" si="13"/>
        <v>0</v>
      </c>
    </row>
    <row r="875" spans="1:19" x14ac:dyDescent="0.2">
      <c r="A875" s="1">
        <v>43301</v>
      </c>
      <c r="B875">
        <v>43930690</v>
      </c>
      <c r="C875">
        <v>94</v>
      </c>
      <c r="D875" t="s">
        <v>14</v>
      </c>
      <c r="E875">
        <v>21</v>
      </c>
      <c r="F875" t="s">
        <v>15</v>
      </c>
      <c r="G875">
        <v>181010</v>
      </c>
      <c r="H875" t="s">
        <v>16</v>
      </c>
      <c r="I875" t="s">
        <v>17</v>
      </c>
      <c r="J875" t="s">
        <v>18</v>
      </c>
      <c r="K875" t="s">
        <v>19</v>
      </c>
      <c r="L875" t="s">
        <v>20</v>
      </c>
      <c r="M875" s="2">
        <v>842776102461</v>
      </c>
      <c r="N875">
        <v>1</v>
      </c>
      <c r="O875">
        <f>COUNTIFS($A$2:$A$1206,"="&amp;A875,$C$2:$C$1206,"="&amp;C875,$M$2:$M$1206,"="&amp;M875)</f>
        <v>19</v>
      </c>
      <c r="P875">
        <f>COUNTIFS($B$2:$B$1206,"="&amp;B875,$M$2:$M$1206,"="&amp;M875)</f>
        <v>1</v>
      </c>
      <c r="Q875">
        <f>SUMIFS($N$2:$N$1206,$B$2:$B$1206,"="&amp;B875,$M$2:$M$1206,"="&amp;M875)</f>
        <v>1</v>
      </c>
      <c r="R875">
        <f>VLOOKUP(A875&amp;C875&amp;M875,販売数計!$A$2:$E$174,5,FALSE)</f>
        <v>7</v>
      </c>
      <c r="S875">
        <f t="shared" si="13"/>
        <v>0</v>
      </c>
    </row>
    <row r="876" spans="1:19" x14ac:dyDescent="0.2">
      <c r="A876" s="1">
        <v>43301</v>
      </c>
      <c r="B876">
        <v>43931037</v>
      </c>
      <c r="C876">
        <v>94</v>
      </c>
      <c r="D876" t="s">
        <v>14</v>
      </c>
      <c r="E876">
        <v>21</v>
      </c>
      <c r="F876" t="s">
        <v>15</v>
      </c>
      <c r="G876">
        <v>181010</v>
      </c>
      <c r="H876" t="s">
        <v>16</v>
      </c>
      <c r="I876" t="s">
        <v>17</v>
      </c>
      <c r="J876" t="s">
        <v>18</v>
      </c>
      <c r="K876" t="s">
        <v>19</v>
      </c>
      <c r="L876" t="s">
        <v>20</v>
      </c>
      <c r="M876" s="2">
        <v>842776102461</v>
      </c>
      <c r="N876">
        <v>1</v>
      </c>
      <c r="O876">
        <f>COUNTIFS($A$2:$A$1206,"="&amp;A876,$C$2:$C$1206,"="&amp;C876,$M$2:$M$1206,"="&amp;M876)</f>
        <v>19</v>
      </c>
      <c r="P876">
        <f>COUNTIFS($B$2:$B$1206,"="&amp;B876,$M$2:$M$1206,"="&amp;M876)</f>
        <v>1</v>
      </c>
      <c r="Q876">
        <f>SUMIFS($N$2:$N$1206,$B$2:$B$1206,"="&amp;B876,$M$2:$M$1206,"="&amp;M876)</f>
        <v>1</v>
      </c>
      <c r="R876">
        <f>VLOOKUP(A876&amp;C876&amp;M876,販売数計!$A$2:$E$174,5,FALSE)</f>
        <v>7</v>
      </c>
      <c r="S876">
        <f t="shared" si="13"/>
        <v>0</v>
      </c>
    </row>
    <row r="877" spans="1:19" x14ac:dyDescent="0.2">
      <c r="A877" s="1">
        <v>43301</v>
      </c>
      <c r="B877">
        <v>43931350</v>
      </c>
      <c r="C877">
        <v>94</v>
      </c>
      <c r="D877" t="s">
        <v>14</v>
      </c>
      <c r="E877">
        <v>21</v>
      </c>
      <c r="F877" t="s">
        <v>15</v>
      </c>
      <c r="G877">
        <v>181010</v>
      </c>
      <c r="H877" t="s">
        <v>16</v>
      </c>
      <c r="I877" t="s">
        <v>17</v>
      </c>
      <c r="J877" t="s">
        <v>18</v>
      </c>
      <c r="K877" t="s">
        <v>19</v>
      </c>
      <c r="L877" t="s">
        <v>20</v>
      </c>
      <c r="M877" s="2">
        <v>842776102461</v>
      </c>
      <c r="N877">
        <v>1</v>
      </c>
      <c r="O877">
        <f>COUNTIFS($A$2:$A$1206,"="&amp;A877,$C$2:$C$1206,"="&amp;C877,$M$2:$M$1206,"="&amp;M877)</f>
        <v>19</v>
      </c>
      <c r="P877">
        <f>COUNTIFS($B$2:$B$1206,"="&amp;B877,$M$2:$M$1206,"="&amp;M877)</f>
        <v>1</v>
      </c>
      <c r="Q877">
        <f>SUMIFS($N$2:$N$1206,$B$2:$B$1206,"="&amp;B877,$M$2:$M$1206,"="&amp;M877)</f>
        <v>1</v>
      </c>
      <c r="R877">
        <f>VLOOKUP(A877&amp;C877&amp;M877,販売数計!$A$2:$E$174,5,FALSE)</f>
        <v>7</v>
      </c>
      <c r="S877">
        <f t="shared" si="13"/>
        <v>0</v>
      </c>
    </row>
    <row r="878" spans="1:19" x14ac:dyDescent="0.2">
      <c r="A878" s="1">
        <v>43301</v>
      </c>
      <c r="B878">
        <v>43931539</v>
      </c>
      <c r="C878">
        <v>94</v>
      </c>
      <c r="D878" t="s">
        <v>14</v>
      </c>
      <c r="E878">
        <v>32</v>
      </c>
      <c r="F878" t="s">
        <v>21</v>
      </c>
      <c r="G878">
        <v>253230</v>
      </c>
      <c r="H878" t="s">
        <v>22</v>
      </c>
      <c r="I878" t="s">
        <v>23</v>
      </c>
      <c r="J878" t="s">
        <v>24</v>
      </c>
      <c r="L878" t="s">
        <v>25</v>
      </c>
      <c r="M878" s="2">
        <v>4550084118970</v>
      </c>
      <c r="N878">
        <v>1</v>
      </c>
      <c r="O878">
        <f>COUNTIFS($A$2:$A$1206,"="&amp;A878,$C$2:$C$1206,"="&amp;C878,$M$2:$M$1206,"="&amp;M878)</f>
        <v>4</v>
      </c>
      <c r="P878">
        <f>COUNTIFS($B$2:$B$1206,"="&amp;B878,$M$2:$M$1206,"="&amp;M878)</f>
        <v>1</v>
      </c>
      <c r="Q878">
        <f>SUMIFS($N$2:$N$1206,$B$2:$B$1206,"="&amp;B878,$M$2:$M$1206,"="&amp;M878)</f>
        <v>1</v>
      </c>
      <c r="R878">
        <f>VLOOKUP(A878&amp;C878&amp;M878,販売数計!$A$2:$E$174,5,FALSE)</f>
        <v>4</v>
      </c>
      <c r="S878">
        <f t="shared" si="13"/>
        <v>0</v>
      </c>
    </row>
    <row r="879" spans="1:19" x14ac:dyDescent="0.2">
      <c r="A879" s="1">
        <v>43301</v>
      </c>
      <c r="B879">
        <v>43932165</v>
      </c>
      <c r="C879">
        <v>94</v>
      </c>
      <c r="D879" t="s">
        <v>14</v>
      </c>
      <c r="E879">
        <v>21</v>
      </c>
      <c r="F879" t="s">
        <v>15</v>
      </c>
      <c r="G879">
        <v>181010</v>
      </c>
      <c r="H879" t="s">
        <v>16</v>
      </c>
      <c r="I879" t="s">
        <v>17</v>
      </c>
      <c r="J879" t="s">
        <v>18</v>
      </c>
      <c r="K879" t="s">
        <v>19</v>
      </c>
      <c r="L879" t="s">
        <v>20</v>
      </c>
      <c r="M879" s="2">
        <v>842776102461</v>
      </c>
      <c r="N879">
        <v>1</v>
      </c>
      <c r="O879">
        <f>COUNTIFS($A$2:$A$1206,"="&amp;A879,$C$2:$C$1206,"="&amp;C879,$M$2:$M$1206,"="&amp;M879)</f>
        <v>19</v>
      </c>
      <c r="P879">
        <f>COUNTIFS($B$2:$B$1206,"="&amp;B879,$M$2:$M$1206,"="&amp;M879)</f>
        <v>1</v>
      </c>
      <c r="Q879">
        <f>SUMIFS($N$2:$N$1206,$B$2:$B$1206,"="&amp;B879,$M$2:$M$1206,"="&amp;M879)</f>
        <v>1</v>
      </c>
      <c r="R879">
        <f>VLOOKUP(A879&amp;C879&amp;M879,販売数計!$A$2:$E$174,5,FALSE)</f>
        <v>7</v>
      </c>
      <c r="S879">
        <f t="shared" si="13"/>
        <v>0</v>
      </c>
    </row>
    <row r="880" spans="1:19" x14ac:dyDescent="0.2">
      <c r="A880" s="1">
        <v>43301</v>
      </c>
      <c r="B880">
        <v>43933795</v>
      </c>
      <c r="C880">
        <v>94</v>
      </c>
      <c r="D880" t="s">
        <v>14</v>
      </c>
      <c r="E880">
        <v>32</v>
      </c>
      <c r="F880" t="s">
        <v>21</v>
      </c>
      <c r="G880">
        <v>253230</v>
      </c>
      <c r="H880" t="s">
        <v>22</v>
      </c>
      <c r="I880" t="s">
        <v>23</v>
      </c>
      <c r="J880" t="s">
        <v>24</v>
      </c>
      <c r="L880" t="s">
        <v>25</v>
      </c>
      <c r="M880" s="2">
        <v>4550084118970</v>
      </c>
      <c r="N880">
        <v>1</v>
      </c>
      <c r="O880">
        <f>COUNTIFS($A$2:$A$1206,"="&amp;A880,$C$2:$C$1206,"="&amp;C880,$M$2:$M$1206,"="&amp;M880)</f>
        <v>4</v>
      </c>
      <c r="P880">
        <f>COUNTIFS($B$2:$B$1206,"="&amp;B880,$M$2:$M$1206,"="&amp;M880)</f>
        <v>1</v>
      </c>
      <c r="Q880">
        <f>SUMIFS($N$2:$N$1206,$B$2:$B$1206,"="&amp;B880,$M$2:$M$1206,"="&amp;M880)</f>
        <v>1</v>
      </c>
      <c r="R880">
        <f>VLOOKUP(A880&amp;C880&amp;M880,販売数計!$A$2:$E$174,5,FALSE)</f>
        <v>4</v>
      </c>
      <c r="S880">
        <f t="shared" si="13"/>
        <v>0</v>
      </c>
    </row>
    <row r="881" spans="1:19" x14ac:dyDescent="0.2">
      <c r="A881" s="1">
        <v>43301</v>
      </c>
      <c r="B881">
        <v>43933808</v>
      </c>
      <c r="C881">
        <v>94</v>
      </c>
      <c r="D881" t="s">
        <v>14</v>
      </c>
      <c r="E881">
        <v>44</v>
      </c>
      <c r="F881" t="s">
        <v>37</v>
      </c>
      <c r="G881">
        <v>393015</v>
      </c>
      <c r="H881" t="s">
        <v>38</v>
      </c>
      <c r="I881" t="s">
        <v>39</v>
      </c>
      <c r="J881" t="s">
        <v>40</v>
      </c>
      <c r="K881" t="s">
        <v>41</v>
      </c>
      <c r="L881" t="s">
        <v>42</v>
      </c>
      <c r="M881" s="2">
        <v>4514953727427</v>
      </c>
      <c r="N881">
        <v>2</v>
      </c>
      <c r="O881">
        <f>COUNTIFS($A$2:$A$1206,"="&amp;A881,$C$2:$C$1206,"="&amp;C881,$M$2:$M$1206,"="&amp;M881)</f>
        <v>2</v>
      </c>
      <c r="P881">
        <f>COUNTIFS($B$2:$B$1206,"="&amp;B881,$M$2:$M$1206,"="&amp;M881)</f>
        <v>1</v>
      </c>
      <c r="Q881">
        <f>SUMIFS($N$2:$N$1206,$B$2:$B$1206,"="&amp;B881,$M$2:$M$1206,"="&amp;M881)</f>
        <v>2</v>
      </c>
      <c r="R881">
        <f>VLOOKUP(A881&amp;C881&amp;M881,販売数計!$A$2:$E$174,5,FALSE)</f>
        <v>102</v>
      </c>
      <c r="S881">
        <f t="shared" si="13"/>
        <v>0</v>
      </c>
    </row>
    <row r="882" spans="1:19" x14ac:dyDescent="0.2">
      <c r="A882" s="1">
        <v>43301</v>
      </c>
      <c r="B882">
        <v>43934196</v>
      </c>
      <c r="C882">
        <v>94</v>
      </c>
      <c r="D882" t="s">
        <v>14</v>
      </c>
      <c r="E882">
        <v>21</v>
      </c>
      <c r="F882" t="s">
        <v>15</v>
      </c>
      <c r="G882">
        <v>181010</v>
      </c>
      <c r="H882" t="s">
        <v>16</v>
      </c>
      <c r="I882" t="s">
        <v>17</v>
      </c>
      <c r="J882" t="s">
        <v>18</v>
      </c>
      <c r="K882" t="s">
        <v>19</v>
      </c>
      <c r="L882" t="s">
        <v>20</v>
      </c>
      <c r="M882" s="2">
        <v>842776102461</v>
      </c>
      <c r="N882">
        <v>-1</v>
      </c>
      <c r="O882">
        <f>COUNTIFS($A$2:$A$1206,"="&amp;A882,$C$2:$C$1206,"="&amp;C882,$M$2:$M$1206,"="&amp;M882)</f>
        <v>19</v>
      </c>
      <c r="P882">
        <f>COUNTIFS($B$2:$B$1206,"="&amp;B882,$M$2:$M$1206,"="&amp;M882)</f>
        <v>2</v>
      </c>
      <c r="Q882">
        <f>SUMIFS($N$2:$N$1206,$B$2:$B$1206,"="&amp;B882,$M$2:$M$1206,"="&amp;M882)</f>
        <v>0</v>
      </c>
      <c r="R882">
        <f>VLOOKUP(A882&amp;C882&amp;M882,販売数計!$A$2:$E$174,5,FALSE)</f>
        <v>7</v>
      </c>
      <c r="S882">
        <f t="shared" si="13"/>
        <v>1</v>
      </c>
    </row>
    <row r="883" spans="1:19" x14ac:dyDescent="0.2">
      <c r="A883" s="1">
        <v>43301</v>
      </c>
      <c r="B883">
        <v>43934196</v>
      </c>
      <c r="C883">
        <v>94</v>
      </c>
      <c r="D883" t="s">
        <v>14</v>
      </c>
      <c r="E883">
        <v>21</v>
      </c>
      <c r="F883" t="s">
        <v>15</v>
      </c>
      <c r="G883">
        <v>181010</v>
      </c>
      <c r="H883" t="s">
        <v>16</v>
      </c>
      <c r="I883" t="s">
        <v>17</v>
      </c>
      <c r="J883" t="s">
        <v>18</v>
      </c>
      <c r="K883" t="s">
        <v>19</v>
      </c>
      <c r="L883" t="s">
        <v>20</v>
      </c>
      <c r="M883" s="2">
        <v>842776102461</v>
      </c>
      <c r="N883">
        <v>1</v>
      </c>
      <c r="O883">
        <f>COUNTIFS($A$2:$A$1206,"="&amp;A883,$C$2:$C$1206,"="&amp;C883,$M$2:$M$1206,"="&amp;M883)</f>
        <v>19</v>
      </c>
      <c r="P883">
        <f>COUNTIFS($B$2:$B$1206,"="&amp;B883,$M$2:$M$1206,"="&amp;M883)</f>
        <v>2</v>
      </c>
      <c r="Q883">
        <f>SUMIFS($N$2:$N$1206,$B$2:$B$1206,"="&amp;B883,$M$2:$M$1206,"="&amp;M883)</f>
        <v>0</v>
      </c>
      <c r="R883">
        <f>VLOOKUP(A883&amp;C883&amp;M883,販売数計!$A$2:$E$174,5,FALSE)</f>
        <v>7</v>
      </c>
      <c r="S883">
        <f t="shared" si="13"/>
        <v>1</v>
      </c>
    </row>
    <row r="884" spans="1:19" x14ac:dyDescent="0.2">
      <c r="A884" s="1">
        <v>43301</v>
      </c>
      <c r="B884">
        <v>43934543</v>
      </c>
      <c r="C884">
        <v>94</v>
      </c>
      <c r="D884" t="s">
        <v>14</v>
      </c>
      <c r="E884">
        <v>21</v>
      </c>
      <c r="F884" t="s">
        <v>15</v>
      </c>
      <c r="G884">
        <v>181010</v>
      </c>
      <c r="H884" t="s">
        <v>16</v>
      </c>
      <c r="I884" t="s">
        <v>17</v>
      </c>
      <c r="J884" t="s">
        <v>18</v>
      </c>
      <c r="K884" t="s">
        <v>19</v>
      </c>
      <c r="L884" t="s">
        <v>20</v>
      </c>
      <c r="M884" s="2">
        <v>842776102461</v>
      </c>
      <c r="N884">
        <v>-1</v>
      </c>
      <c r="O884">
        <f>COUNTIFS($A$2:$A$1206,"="&amp;A884,$C$2:$C$1206,"="&amp;C884,$M$2:$M$1206,"="&amp;M884)</f>
        <v>19</v>
      </c>
      <c r="P884">
        <f>COUNTIFS($B$2:$B$1206,"="&amp;B884,$M$2:$M$1206,"="&amp;M884)</f>
        <v>2</v>
      </c>
      <c r="Q884">
        <f>SUMIFS($N$2:$N$1206,$B$2:$B$1206,"="&amp;B884,$M$2:$M$1206,"="&amp;M884)</f>
        <v>0</v>
      </c>
      <c r="R884">
        <f>VLOOKUP(A884&amp;C884&amp;M884,販売数計!$A$2:$E$174,5,FALSE)</f>
        <v>7</v>
      </c>
      <c r="S884">
        <f t="shared" si="13"/>
        <v>1</v>
      </c>
    </row>
    <row r="885" spans="1:19" x14ac:dyDescent="0.2">
      <c r="A885" s="1">
        <v>43301</v>
      </c>
      <c r="B885">
        <v>43934543</v>
      </c>
      <c r="C885">
        <v>94</v>
      </c>
      <c r="D885" t="s">
        <v>14</v>
      </c>
      <c r="E885">
        <v>21</v>
      </c>
      <c r="F885" t="s">
        <v>15</v>
      </c>
      <c r="G885">
        <v>181010</v>
      </c>
      <c r="H885" t="s">
        <v>16</v>
      </c>
      <c r="I885" t="s">
        <v>17</v>
      </c>
      <c r="J885" t="s">
        <v>18</v>
      </c>
      <c r="K885" t="s">
        <v>19</v>
      </c>
      <c r="L885" t="s">
        <v>20</v>
      </c>
      <c r="M885" s="2">
        <v>842776102461</v>
      </c>
      <c r="N885">
        <v>1</v>
      </c>
      <c r="O885">
        <f>COUNTIFS($A$2:$A$1206,"="&amp;A885,$C$2:$C$1206,"="&amp;C885,$M$2:$M$1206,"="&amp;M885)</f>
        <v>19</v>
      </c>
      <c r="P885">
        <f>COUNTIFS($B$2:$B$1206,"="&amp;B885,$M$2:$M$1206,"="&amp;M885)</f>
        <v>2</v>
      </c>
      <c r="Q885">
        <f>SUMIFS($N$2:$N$1206,$B$2:$B$1206,"="&amp;B885,$M$2:$M$1206,"="&amp;M885)</f>
        <v>0</v>
      </c>
      <c r="R885">
        <f>VLOOKUP(A885&amp;C885&amp;M885,販売数計!$A$2:$E$174,5,FALSE)</f>
        <v>7</v>
      </c>
      <c r="S885">
        <f t="shared" si="13"/>
        <v>1</v>
      </c>
    </row>
    <row r="886" spans="1:19" x14ac:dyDescent="0.2">
      <c r="A886" s="1">
        <v>43301</v>
      </c>
      <c r="B886">
        <v>43934551</v>
      </c>
      <c r="C886">
        <v>94</v>
      </c>
      <c r="D886" t="s">
        <v>14</v>
      </c>
      <c r="E886">
        <v>44</v>
      </c>
      <c r="F886" t="s">
        <v>37</v>
      </c>
      <c r="G886">
        <v>393015</v>
      </c>
      <c r="H886" t="s">
        <v>38</v>
      </c>
      <c r="I886" t="s">
        <v>39</v>
      </c>
      <c r="J886" t="s">
        <v>40</v>
      </c>
      <c r="K886" t="s">
        <v>41</v>
      </c>
      <c r="L886" t="s">
        <v>42</v>
      </c>
      <c r="M886" s="2">
        <v>4514953727427</v>
      </c>
      <c r="N886">
        <v>100</v>
      </c>
      <c r="O886">
        <f>COUNTIFS($A$2:$A$1206,"="&amp;A886,$C$2:$C$1206,"="&amp;C886,$M$2:$M$1206,"="&amp;M886)</f>
        <v>2</v>
      </c>
      <c r="P886">
        <f>COUNTIFS($B$2:$B$1206,"="&amp;B886,$M$2:$M$1206,"="&amp;M886)</f>
        <v>1</v>
      </c>
      <c r="Q886">
        <f>SUMIFS($N$2:$N$1206,$B$2:$B$1206,"="&amp;B886,$M$2:$M$1206,"="&amp;M886)</f>
        <v>100</v>
      </c>
      <c r="R886">
        <f>VLOOKUP(A886&amp;C886&amp;M886,販売数計!$A$2:$E$174,5,FALSE)</f>
        <v>102</v>
      </c>
      <c r="S886">
        <f t="shared" si="13"/>
        <v>0</v>
      </c>
    </row>
    <row r="887" spans="1:19" x14ac:dyDescent="0.2">
      <c r="A887" s="1">
        <v>43301</v>
      </c>
      <c r="B887">
        <v>43935233</v>
      </c>
      <c r="C887">
        <v>94</v>
      </c>
      <c r="D887" t="s">
        <v>14</v>
      </c>
      <c r="E887">
        <v>21</v>
      </c>
      <c r="F887" t="s">
        <v>15</v>
      </c>
      <c r="G887">
        <v>181010</v>
      </c>
      <c r="H887" t="s">
        <v>16</v>
      </c>
      <c r="I887" t="s">
        <v>17</v>
      </c>
      <c r="J887" t="s">
        <v>18</v>
      </c>
      <c r="K887" t="s">
        <v>19</v>
      </c>
      <c r="L887" t="s">
        <v>20</v>
      </c>
      <c r="M887" s="2">
        <v>842776102461</v>
      </c>
      <c r="N887">
        <v>-1</v>
      </c>
      <c r="O887">
        <f>COUNTIFS($A$2:$A$1206,"="&amp;A887,$C$2:$C$1206,"="&amp;C887,$M$2:$M$1206,"="&amp;M887)</f>
        <v>19</v>
      </c>
      <c r="P887">
        <f>COUNTIFS($B$2:$B$1206,"="&amp;B887,$M$2:$M$1206,"="&amp;M887)</f>
        <v>2</v>
      </c>
      <c r="Q887">
        <f>SUMIFS($N$2:$N$1206,$B$2:$B$1206,"="&amp;B887,$M$2:$M$1206,"="&amp;M887)</f>
        <v>0</v>
      </c>
      <c r="R887">
        <f>VLOOKUP(A887&amp;C887&amp;M887,販売数計!$A$2:$E$174,5,FALSE)</f>
        <v>7</v>
      </c>
      <c r="S887">
        <f t="shared" si="13"/>
        <v>1</v>
      </c>
    </row>
    <row r="888" spans="1:19" x14ac:dyDescent="0.2">
      <c r="A888" s="1">
        <v>43301</v>
      </c>
      <c r="B888">
        <v>43935233</v>
      </c>
      <c r="C888">
        <v>94</v>
      </c>
      <c r="D888" t="s">
        <v>14</v>
      </c>
      <c r="E888">
        <v>21</v>
      </c>
      <c r="F888" t="s">
        <v>15</v>
      </c>
      <c r="G888">
        <v>181010</v>
      </c>
      <c r="H888" t="s">
        <v>16</v>
      </c>
      <c r="I888" t="s">
        <v>17</v>
      </c>
      <c r="J888" t="s">
        <v>18</v>
      </c>
      <c r="K888" t="s">
        <v>19</v>
      </c>
      <c r="L888" t="s">
        <v>20</v>
      </c>
      <c r="M888" s="2">
        <v>842776102461</v>
      </c>
      <c r="N888">
        <v>1</v>
      </c>
      <c r="O888">
        <f>COUNTIFS($A$2:$A$1206,"="&amp;A888,$C$2:$C$1206,"="&amp;C888,$M$2:$M$1206,"="&amp;M888)</f>
        <v>19</v>
      </c>
      <c r="P888">
        <f>COUNTIFS($B$2:$B$1206,"="&amp;B888,$M$2:$M$1206,"="&amp;M888)</f>
        <v>2</v>
      </c>
      <c r="Q888">
        <f>SUMIFS($N$2:$N$1206,$B$2:$B$1206,"="&amp;B888,$M$2:$M$1206,"="&amp;M888)</f>
        <v>0</v>
      </c>
      <c r="R888">
        <f>VLOOKUP(A888&amp;C888&amp;M888,販売数計!$A$2:$E$174,5,FALSE)</f>
        <v>7</v>
      </c>
      <c r="S888">
        <f t="shared" si="13"/>
        <v>1</v>
      </c>
    </row>
    <row r="889" spans="1:19" x14ac:dyDescent="0.2">
      <c r="A889" s="1">
        <v>43301</v>
      </c>
      <c r="B889">
        <v>43935511</v>
      </c>
      <c r="C889">
        <v>94</v>
      </c>
      <c r="D889" t="s">
        <v>14</v>
      </c>
      <c r="E889">
        <v>21</v>
      </c>
      <c r="F889" t="s">
        <v>15</v>
      </c>
      <c r="G889">
        <v>181010</v>
      </c>
      <c r="H889" t="s">
        <v>16</v>
      </c>
      <c r="I889" t="s">
        <v>17</v>
      </c>
      <c r="J889" t="s">
        <v>18</v>
      </c>
      <c r="K889" t="s">
        <v>19</v>
      </c>
      <c r="L889" t="s">
        <v>20</v>
      </c>
      <c r="M889" s="2">
        <v>842776102461</v>
      </c>
      <c r="N889">
        <v>1</v>
      </c>
      <c r="O889">
        <f>COUNTIFS($A$2:$A$1206,"="&amp;A889,$C$2:$C$1206,"="&amp;C889,$M$2:$M$1206,"="&amp;M889)</f>
        <v>19</v>
      </c>
      <c r="P889">
        <f>COUNTIFS($B$2:$B$1206,"="&amp;B889,$M$2:$M$1206,"="&amp;M889)</f>
        <v>1</v>
      </c>
      <c r="Q889">
        <f>SUMIFS($N$2:$N$1206,$B$2:$B$1206,"="&amp;B889,$M$2:$M$1206,"="&amp;M889)</f>
        <v>1</v>
      </c>
      <c r="R889">
        <f>VLOOKUP(A889&amp;C889&amp;M889,販売数計!$A$2:$E$174,5,FALSE)</f>
        <v>7</v>
      </c>
      <c r="S889">
        <f t="shared" si="13"/>
        <v>0</v>
      </c>
    </row>
    <row r="890" spans="1:19" x14ac:dyDescent="0.2">
      <c r="A890" s="1">
        <v>43301</v>
      </c>
      <c r="B890">
        <v>43935914</v>
      </c>
      <c r="C890">
        <v>94</v>
      </c>
      <c r="D890" t="s">
        <v>14</v>
      </c>
      <c r="E890">
        <v>21</v>
      </c>
      <c r="F890" t="s">
        <v>15</v>
      </c>
      <c r="G890">
        <v>181010</v>
      </c>
      <c r="H890" t="s">
        <v>16</v>
      </c>
      <c r="I890" t="s">
        <v>17</v>
      </c>
      <c r="J890" t="s">
        <v>18</v>
      </c>
      <c r="K890" t="s">
        <v>19</v>
      </c>
      <c r="L890" t="s">
        <v>20</v>
      </c>
      <c r="M890" s="2">
        <v>842776102461</v>
      </c>
      <c r="N890">
        <v>-1</v>
      </c>
      <c r="O890">
        <f>COUNTIFS($A$2:$A$1206,"="&amp;A890,$C$2:$C$1206,"="&amp;C890,$M$2:$M$1206,"="&amp;M890)</f>
        <v>19</v>
      </c>
      <c r="P890">
        <f>COUNTIFS($B$2:$B$1206,"="&amp;B890,$M$2:$M$1206,"="&amp;M890)</f>
        <v>2</v>
      </c>
      <c r="Q890">
        <f>SUMIFS($N$2:$N$1206,$B$2:$B$1206,"="&amp;B890,$M$2:$M$1206,"="&amp;M890)</f>
        <v>0</v>
      </c>
      <c r="R890">
        <f>VLOOKUP(A890&amp;C890&amp;M890,販売数計!$A$2:$E$174,5,FALSE)</f>
        <v>7</v>
      </c>
      <c r="S890">
        <f t="shared" si="13"/>
        <v>1</v>
      </c>
    </row>
    <row r="891" spans="1:19" x14ac:dyDescent="0.2">
      <c r="A891" s="1">
        <v>43301</v>
      </c>
      <c r="B891">
        <v>43935914</v>
      </c>
      <c r="C891">
        <v>94</v>
      </c>
      <c r="D891" t="s">
        <v>14</v>
      </c>
      <c r="E891">
        <v>21</v>
      </c>
      <c r="F891" t="s">
        <v>15</v>
      </c>
      <c r="G891">
        <v>181010</v>
      </c>
      <c r="H891" t="s">
        <v>16</v>
      </c>
      <c r="I891" t="s">
        <v>17</v>
      </c>
      <c r="J891" t="s">
        <v>18</v>
      </c>
      <c r="K891" t="s">
        <v>19</v>
      </c>
      <c r="L891" t="s">
        <v>20</v>
      </c>
      <c r="M891" s="2">
        <v>842776102461</v>
      </c>
      <c r="N891">
        <v>1</v>
      </c>
      <c r="O891">
        <f>COUNTIFS($A$2:$A$1206,"="&amp;A891,$C$2:$C$1206,"="&amp;C891,$M$2:$M$1206,"="&amp;M891)</f>
        <v>19</v>
      </c>
      <c r="P891">
        <f>COUNTIFS($B$2:$B$1206,"="&amp;B891,$M$2:$M$1206,"="&amp;M891)</f>
        <v>2</v>
      </c>
      <c r="Q891">
        <f>SUMIFS($N$2:$N$1206,$B$2:$B$1206,"="&amp;B891,$M$2:$M$1206,"="&amp;M891)</f>
        <v>0</v>
      </c>
      <c r="R891">
        <f>VLOOKUP(A891&amp;C891&amp;M891,販売数計!$A$2:$E$174,5,FALSE)</f>
        <v>7</v>
      </c>
      <c r="S891">
        <f t="shared" si="13"/>
        <v>1</v>
      </c>
    </row>
    <row r="892" spans="1:19" x14ac:dyDescent="0.2">
      <c r="A892" s="1">
        <v>43301</v>
      </c>
      <c r="B892">
        <v>43936280</v>
      </c>
      <c r="C892">
        <v>94</v>
      </c>
      <c r="D892" t="s">
        <v>14</v>
      </c>
      <c r="E892">
        <v>21</v>
      </c>
      <c r="F892" t="s">
        <v>15</v>
      </c>
      <c r="G892">
        <v>181010</v>
      </c>
      <c r="H892" t="s">
        <v>16</v>
      </c>
      <c r="I892" t="s">
        <v>17</v>
      </c>
      <c r="J892" t="s">
        <v>18</v>
      </c>
      <c r="K892" t="s">
        <v>19</v>
      </c>
      <c r="L892" t="s">
        <v>20</v>
      </c>
      <c r="M892" s="2">
        <v>842776102461</v>
      </c>
      <c r="N892">
        <v>-1</v>
      </c>
      <c r="O892">
        <f>COUNTIFS($A$2:$A$1206,"="&amp;A892,$C$2:$C$1206,"="&amp;C892,$M$2:$M$1206,"="&amp;M892)</f>
        <v>19</v>
      </c>
      <c r="P892">
        <f>COUNTIFS($B$2:$B$1206,"="&amp;B892,$M$2:$M$1206,"="&amp;M892)</f>
        <v>2</v>
      </c>
      <c r="Q892">
        <f>SUMIFS($N$2:$N$1206,$B$2:$B$1206,"="&amp;B892,$M$2:$M$1206,"="&amp;M892)</f>
        <v>0</v>
      </c>
      <c r="R892">
        <f>VLOOKUP(A892&amp;C892&amp;M892,販売数計!$A$2:$E$174,5,FALSE)</f>
        <v>7</v>
      </c>
      <c r="S892">
        <f t="shared" si="13"/>
        <v>1</v>
      </c>
    </row>
    <row r="893" spans="1:19" x14ac:dyDescent="0.2">
      <c r="A893" s="1">
        <v>43301</v>
      </c>
      <c r="B893">
        <v>43936280</v>
      </c>
      <c r="C893">
        <v>94</v>
      </c>
      <c r="D893" t="s">
        <v>14</v>
      </c>
      <c r="E893">
        <v>21</v>
      </c>
      <c r="F893" t="s">
        <v>15</v>
      </c>
      <c r="G893">
        <v>181010</v>
      </c>
      <c r="H893" t="s">
        <v>16</v>
      </c>
      <c r="I893" t="s">
        <v>17</v>
      </c>
      <c r="J893" t="s">
        <v>18</v>
      </c>
      <c r="K893" t="s">
        <v>19</v>
      </c>
      <c r="L893" t="s">
        <v>20</v>
      </c>
      <c r="M893" s="2">
        <v>842776102461</v>
      </c>
      <c r="N893">
        <v>1</v>
      </c>
      <c r="O893">
        <f>COUNTIFS($A$2:$A$1206,"="&amp;A893,$C$2:$C$1206,"="&amp;C893,$M$2:$M$1206,"="&amp;M893)</f>
        <v>19</v>
      </c>
      <c r="P893">
        <f>COUNTIFS($B$2:$B$1206,"="&amp;B893,$M$2:$M$1206,"="&amp;M893)</f>
        <v>2</v>
      </c>
      <c r="Q893">
        <f>SUMIFS($N$2:$N$1206,$B$2:$B$1206,"="&amp;B893,$M$2:$M$1206,"="&amp;M893)</f>
        <v>0</v>
      </c>
      <c r="R893">
        <f>VLOOKUP(A893&amp;C893&amp;M893,販売数計!$A$2:$E$174,5,FALSE)</f>
        <v>7</v>
      </c>
      <c r="S893">
        <f t="shared" si="13"/>
        <v>1</v>
      </c>
    </row>
    <row r="894" spans="1:19" x14ac:dyDescent="0.2">
      <c r="A894" s="1">
        <v>43301</v>
      </c>
      <c r="B894">
        <v>43936545</v>
      </c>
      <c r="C894">
        <v>94</v>
      </c>
      <c r="D894" t="s">
        <v>14</v>
      </c>
      <c r="E894">
        <v>32</v>
      </c>
      <c r="F894" t="s">
        <v>21</v>
      </c>
      <c r="G894">
        <v>253230</v>
      </c>
      <c r="H894" t="s">
        <v>22</v>
      </c>
      <c r="I894" t="s">
        <v>23</v>
      </c>
      <c r="J894" t="s">
        <v>24</v>
      </c>
      <c r="L894" t="s">
        <v>25</v>
      </c>
      <c r="M894" s="2">
        <v>4550084118970</v>
      </c>
      <c r="N894">
        <v>1</v>
      </c>
      <c r="O894">
        <f>COUNTIFS($A$2:$A$1206,"="&amp;A894,$C$2:$C$1206,"="&amp;C894,$M$2:$M$1206,"="&amp;M894)</f>
        <v>4</v>
      </c>
      <c r="P894">
        <f>COUNTIFS($B$2:$B$1206,"="&amp;B894,$M$2:$M$1206,"="&amp;M894)</f>
        <v>1</v>
      </c>
      <c r="Q894">
        <f>SUMIFS($N$2:$N$1206,$B$2:$B$1206,"="&amp;B894,$M$2:$M$1206,"="&amp;M894)</f>
        <v>1</v>
      </c>
      <c r="R894">
        <f>VLOOKUP(A894&amp;C894&amp;M894,販売数計!$A$2:$E$174,5,FALSE)</f>
        <v>4</v>
      </c>
      <c r="S894">
        <f t="shared" si="13"/>
        <v>0</v>
      </c>
    </row>
    <row r="895" spans="1:19" x14ac:dyDescent="0.2">
      <c r="A895" s="1">
        <v>43301</v>
      </c>
      <c r="B895">
        <v>43937605</v>
      </c>
      <c r="C895">
        <v>94</v>
      </c>
      <c r="D895" t="s">
        <v>14</v>
      </c>
      <c r="E895">
        <v>21</v>
      </c>
      <c r="F895" t="s">
        <v>15</v>
      </c>
      <c r="G895">
        <v>181010</v>
      </c>
      <c r="H895" t="s">
        <v>16</v>
      </c>
      <c r="I895" t="s">
        <v>17</v>
      </c>
      <c r="J895" t="s">
        <v>18</v>
      </c>
      <c r="K895" t="s">
        <v>19</v>
      </c>
      <c r="L895" t="s">
        <v>20</v>
      </c>
      <c r="M895" s="2">
        <v>842776102461</v>
      </c>
      <c r="N895">
        <v>1</v>
      </c>
      <c r="O895">
        <f>COUNTIFS($A$2:$A$1206,"="&amp;A895,$C$2:$C$1206,"="&amp;C895,$M$2:$M$1206,"="&amp;M895)</f>
        <v>19</v>
      </c>
      <c r="P895">
        <f>COUNTIFS($B$2:$B$1206,"="&amp;B895,$M$2:$M$1206,"="&amp;M895)</f>
        <v>1</v>
      </c>
      <c r="Q895">
        <f>SUMIFS($N$2:$N$1206,$B$2:$B$1206,"="&amp;B895,$M$2:$M$1206,"="&amp;M895)</f>
        <v>1</v>
      </c>
      <c r="R895">
        <f>VLOOKUP(A895&amp;C895&amp;M895,販売数計!$A$2:$E$174,5,FALSE)</f>
        <v>7</v>
      </c>
      <c r="S895">
        <f t="shared" si="13"/>
        <v>0</v>
      </c>
    </row>
    <row r="896" spans="1:19" x14ac:dyDescent="0.2">
      <c r="A896" s="1">
        <v>43301</v>
      </c>
      <c r="B896">
        <v>43939993</v>
      </c>
      <c r="C896">
        <v>94</v>
      </c>
      <c r="D896" t="s">
        <v>14</v>
      </c>
      <c r="E896">
        <v>21</v>
      </c>
      <c r="F896" t="s">
        <v>15</v>
      </c>
      <c r="G896">
        <v>181010</v>
      </c>
      <c r="H896" t="s">
        <v>16</v>
      </c>
      <c r="I896" t="s">
        <v>17</v>
      </c>
      <c r="J896" t="s">
        <v>18</v>
      </c>
      <c r="K896" t="s">
        <v>19</v>
      </c>
      <c r="L896" t="s">
        <v>20</v>
      </c>
      <c r="M896" s="2">
        <v>842776102461</v>
      </c>
      <c r="N896">
        <v>1</v>
      </c>
      <c r="O896">
        <f>COUNTIFS($A$2:$A$1206,"="&amp;A896,$C$2:$C$1206,"="&amp;C896,$M$2:$M$1206,"="&amp;M896)</f>
        <v>19</v>
      </c>
      <c r="P896">
        <f>COUNTIFS($B$2:$B$1206,"="&amp;B896,$M$2:$M$1206,"="&amp;M896)</f>
        <v>1</v>
      </c>
      <c r="Q896">
        <f>SUMIFS($N$2:$N$1206,$B$2:$B$1206,"="&amp;B896,$M$2:$M$1206,"="&amp;M896)</f>
        <v>1</v>
      </c>
      <c r="R896">
        <f>VLOOKUP(A896&amp;C896&amp;M896,販売数計!$A$2:$E$174,5,FALSE)</f>
        <v>7</v>
      </c>
      <c r="S896">
        <f t="shared" si="13"/>
        <v>0</v>
      </c>
    </row>
    <row r="897" spans="1:19" x14ac:dyDescent="0.2">
      <c r="A897" s="1">
        <v>43301</v>
      </c>
      <c r="B897">
        <v>43943628</v>
      </c>
      <c r="C897">
        <v>94</v>
      </c>
      <c r="D897" t="s">
        <v>14</v>
      </c>
      <c r="E897">
        <v>32</v>
      </c>
      <c r="F897" t="s">
        <v>21</v>
      </c>
      <c r="G897">
        <v>253230</v>
      </c>
      <c r="H897" t="s">
        <v>22</v>
      </c>
      <c r="I897" t="s">
        <v>23</v>
      </c>
      <c r="J897" t="s">
        <v>24</v>
      </c>
      <c r="L897" t="s">
        <v>25</v>
      </c>
      <c r="M897" s="2">
        <v>4550084118970</v>
      </c>
      <c r="N897">
        <v>1</v>
      </c>
      <c r="O897">
        <f>COUNTIFS($A$2:$A$1206,"="&amp;A897,$C$2:$C$1206,"="&amp;C897,$M$2:$M$1206,"="&amp;M897)</f>
        <v>4</v>
      </c>
      <c r="P897">
        <f>COUNTIFS($B$2:$B$1206,"="&amp;B897,$M$2:$M$1206,"="&amp;M897)</f>
        <v>1</v>
      </c>
      <c r="Q897">
        <f>SUMIFS($N$2:$N$1206,$B$2:$B$1206,"="&amp;B897,$M$2:$M$1206,"="&amp;M897)</f>
        <v>1</v>
      </c>
      <c r="R897">
        <f>VLOOKUP(A897&amp;C897&amp;M897,販売数計!$A$2:$E$174,5,FALSE)</f>
        <v>4</v>
      </c>
      <c r="S897">
        <f t="shared" si="13"/>
        <v>0</v>
      </c>
    </row>
    <row r="898" spans="1:19" x14ac:dyDescent="0.2">
      <c r="A898" s="1">
        <v>43301</v>
      </c>
      <c r="B898">
        <v>43929467</v>
      </c>
      <c r="C898">
        <v>842</v>
      </c>
      <c r="D898" t="s">
        <v>26</v>
      </c>
      <c r="E898">
        <v>21</v>
      </c>
      <c r="F898" t="s">
        <v>15</v>
      </c>
      <c r="G898">
        <v>181010</v>
      </c>
      <c r="H898" t="s">
        <v>16</v>
      </c>
      <c r="I898" t="s">
        <v>17</v>
      </c>
      <c r="J898" t="s">
        <v>18</v>
      </c>
      <c r="K898" t="s">
        <v>19</v>
      </c>
      <c r="L898" t="s">
        <v>20</v>
      </c>
      <c r="M898" s="2">
        <v>842776102461</v>
      </c>
      <c r="N898">
        <v>1</v>
      </c>
      <c r="O898">
        <f>COUNTIFS($A$2:$A$1206,"="&amp;A898,$C$2:$C$1206,"="&amp;C898,$M$2:$M$1206,"="&amp;M898)</f>
        <v>5</v>
      </c>
      <c r="P898">
        <f>COUNTIFS($B$2:$B$1206,"="&amp;B898,$M$2:$M$1206,"="&amp;M898)</f>
        <v>1</v>
      </c>
      <c r="Q898">
        <f>SUMIFS($N$2:$N$1206,$B$2:$B$1206,"="&amp;B898,$M$2:$M$1206,"="&amp;M898)</f>
        <v>1</v>
      </c>
      <c r="R898">
        <f>VLOOKUP(A898&amp;C898&amp;M898,販売数計!$A$2:$E$174,5,FALSE)</f>
        <v>5</v>
      </c>
      <c r="S898">
        <f t="shared" si="13"/>
        <v>0</v>
      </c>
    </row>
    <row r="899" spans="1:19" x14ac:dyDescent="0.2">
      <c r="A899" s="1">
        <v>43301</v>
      </c>
      <c r="B899">
        <v>43930105</v>
      </c>
      <c r="C899">
        <v>842</v>
      </c>
      <c r="D899" t="s">
        <v>26</v>
      </c>
      <c r="E899">
        <v>21</v>
      </c>
      <c r="F899" t="s">
        <v>15</v>
      </c>
      <c r="G899">
        <v>181010</v>
      </c>
      <c r="H899" t="s">
        <v>16</v>
      </c>
      <c r="I899" t="s">
        <v>17</v>
      </c>
      <c r="J899" t="s">
        <v>18</v>
      </c>
      <c r="K899" t="s">
        <v>19</v>
      </c>
      <c r="L899" t="s">
        <v>20</v>
      </c>
      <c r="M899" s="2">
        <v>842776102461</v>
      </c>
      <c r="N899">
        <v>1</v>
      </c>
      <c r="O899">
        <f>COUNTIFS($A$2:$A$1206,"="&amp;A899,$C$2:$C$1206,"="&amp;C899,$M$2:$M$1206,"="&amp;M899)</f>
        <v>5</v>
      </c>
      <c r="P899">
        <f>COUNTIFS($B$2:$B$1206,"="&amp;B899,$M$2:$M$1206,"="&amp;M899)</f>
        <v>1</v>
      </c>
      <c r="Q899">
        <f>SUMIFS($N$2:$N$1206,$B$2:$B$1206,"="&amp;B899,$M$2:$M$1206,"="&amp;M899)</f>
        <v>1</v>
      </c>
      <c r="R899">
        <f>VLOOKUP(A899&amp;C899&amp;M899,販売数計!$A$2:$E$174,5,FALSE)</f>
        <v>5</v>
      </c>
      <c r="S899">
        <f t="shared" ref="S899:S962" si="14">IF(P899&gt;=2,1,IF(N899&lt;0,1,0))</f>
        <v>0</v>
      </c>
    </row>
    <row r="900" spans="1:19" x14ac:dyDescent="0.2">
      <c r="A900" s="1">
        <v>43301</v>
      </c>
      <c r="B900">
        <v>43932809</v>
      </c>
      <c r="C900">
        <v>842</v>
      </c>
      <c r="D900" t="s">
        <v>26</v>
      </c>
      <c r="E900">
        <v>21</v>
      </c>
      <c r="F900" t="s">
        <v>15</v>
      </c>
      <c r="G900">
        <v>181010</v>
      </c>
      <c r="H900" t="s">
        <v>16</v>
      </c>
      <c r="I900" t="s">
        <v>17</v>
      </c>
      <c r="J900" t="s">
        <v>18</v>
      </c>
      <c r="K900" t="s">
        <v>19</v>
      </c>
      <c r="L900" t="s">
        <v>20</v>
      </c>
      <c r="M900" s="2">
        <v>842776102461</v>
      </c>
      <c r="N900">
        <v>1</v>
      </c>
      <c r="O900">
        <f>COUNTIFS($A$2:$A$1206,"="&amp;A900,$C$2:$C$1206,"="&amp;C900,$M$2:$M$1206,"="&amp;M900)</f>
        <v>5</v>
      </c>
      <c r="P900">
        <f>COUNTIFS($B$2:$B$1206,"="&amp;B900,$M$2:$M$1206,"="&amp;M900)</f>
        <v>1</v>
      </c>
      <c r="Q900">
        <f>SUMIFS($N$2:$N$1206,$B$2:$B$1206,"="&amp;B900,$M$2:$M$1206,"="&amp;M900)</f>
        <v>1</v>
      </c>
      <c r="R900">
        <f>VLOOKUP(A900&amp;C900&amp;M900,販売数計!$A$2:$E$174,5,FALSE)</f>
        <v>5</v>
      </c>
      <c r="S900">
        <f t="shared" si="14"/>
        <v>0</v>
      </c>
    </row>
    <row r="901" spans="1:19" x14ac:dyDescent="0.2">
      <c r="A901" s="1">
        <v>43301</v>
      </c>
      <c r="B901">
        <v>43935334</v>
      </c>
      <c r="C901">
        <v>842</v>
      </c>
      <c r="D901" t="s">
        <v>26</v>
      </c>
      <c r="E901">
        <v>21</v>
      </c>
      <c r="F901" t="s">
        <v>15</v>
      </c>
      <c r="G901">
        <v>181010</v>
      </c>
      <c r="H901" t="s">
        <v>16</v>
      </c>
      <c r="I901" t="s">
        <v>17</v>
      </c>
      <c r="J901" t="s">
        <v>18</v>
      </c>
      <c r="K901" t="s">
        <v>19</v>
      </c>
      <c r="L901" t="s">
        <v>20</v>
      </c>
      <c r="M901" s="2">
        <v>842776102461</v>
      </c>
      <c r="N901">
        <v>1</v>
      </c>
      <c r="O901">
        <f>COUNTIFS($A$2:$A$1206,"="&amp;A901,$C$2:$C$1206,"="&amp;C901,$M$2:$M$1206,"="&amp;M901)</f>
        <v>5</v>
      </c>
      <c r="P901">
        <f>COUNTIFS($B$2:$B$1206,"="&amp;B901,$M$2:$M$1206,"="&amp;M901)</f>
        <v>1</v>
      </c>
      <c r="Q901">
        <f>SUMIFS($N$2:$N$1206,$B$2:$B$1206,"="&amp;B901,$M$2:$M$1206,"="&amp;M901)</f>
        <v>1</v>
      </c>
      <c r="R901">
        <f>VLOOKUP(A901&amp;C901&amp;M901,販売数計!$A$2:$E$174,5,FALSE)</f>
        <v>5</v>
      </c>
      <c r="S901">
        <f t="shared" si="14"/>
        <v>0</v>
      </c>
    </row>
    <row r="902" spans="1:19" x14ac:dyDescent="0.2">
      <c r="A902" s="1">
        <v>43301</v>
      </c>
      <c r="B902">
        <v>43936962</v>
      </c>
      <c r="C902">
        <v>842</v>
      </c>
      <c r="D902" t="s">
        <v>26</v>
      </c>
      <c r="E902">
        <v>21</v>
      </c>
      <c r="F902" t="s">
        <v>15</v>
      </c>
      <c r="G902">
        <v>181010</v>
      </c>
      <c r="H902" t="s">
        <v>16</v>
      </c>
      <c r="I902" t="s">
        <v>17</v>
      </c>
      <c r="J902" t="s">
        <v>18</v>
      </c>
      <c r="K902" t="s">
        <v>19</v>
      </c>
      <c r="L902" t="s">
        <v>20</v>
      </c>
      <c r="M902" s="2">
        <v>842776102461</v>
      </c>
      <c r="N902">
        <v>1</v>
      </c>
      <c r="O902">
        <f>COUNTIFS($A$2:$A$1206,"="&amp;A902,$C$2:$C$1206,"="&amp;C902,$M$2:$M$1206,"="&amp;M902)</f>
        <v>5</v>
      </c>
      <c r="P902">
        <f>COUNTIFS($B$2:$B$1206,"="&amp;B902,$M$2:$M$1206,"="&amp;M902)</f>
        <v>1</v>
      </c>
      <c r="Q902">
        <f>SUMIFS($N$2:$N$1206,$B$2:$B$1206,"="&amp;B902,$M$2:$M$1206,"="&amp;M902)</f>
        <v>1</v>
      </c>
      <c r="R902">
        <f>VLOOKUP(A902&amp;C902&amp;M902,販売数計!$A$2:$E$174,5,FALSE)</f>
        <v>5</v>
      </c>
      <c r="S902">
        <f t="shared" si="14"/>
        <v>0</v>
      </c>
    </row>
    <row r="903" spans="1:19" x14ac:dyDescent="0.2">
      <c r="A903" s="1">
        <v>43301</v>
      </c>
      <c r="B903">
        <v>43938726</v>
      </c>
      <c r="C903">
        <v>842</v>
      </c>
      <c r="D903" t="s">
        <v>26</v>
      </c>
      <c r="E903">
        <v>32</v>
      </c>
      <c r="F903" t="s">
        <v>21</v>
      </c>
      <c r="G903">
        <v>253230</v>
      </c>
      <c r="H903" t="s">
        <v>22</v>
      </c>
      <c r="I903" t="s">
        <v>23</v>
      </c>
      <c r="J903" t="s">
        <v>24</v>
      </c>
      <c r="L903" t="s">
        <v>25</v>
      </c>
      <c r="M903" s="2">
        <v>4550084118970</v>
      </c>
      <c r="N903">
        <v>1</v>
      </c>
      <c r="O903">
        <f>COUNTIFS($A$2:$A$1206,"="&amp;A903,$C$2:$C$1206,"="&amp;C903,$M$2:$M$1206,"="&amp;M903)</f>
        <v>2</v>
      </c>
      <c r="P903">
        <f>COUNTIFS($B$2:$B$1206,"="&amp;B903,$M$2:$M$1206,"="&amp;M903)</f>
        <v>1</v>
      </c>
      <c r="Q903">
        <f>SUMIFS($N$2:$N$1206,$B$2:$B$1206,"="&amp;B903,$M$2:$M$1206,"="&amp;M903)</f>
        <v>1</v>
      </c>
      <c r="R903">
        <f>VLOOKUP(A903&amp;C903&amp;M903,販売数計!$A$2:$E$174,5,FALSE)</f>
        <v>2</v>
      </c>
      <c r="S903">
        <f t="shared" si="14"/>
        <v>0</v>
      </c>
    </row>
    <row r="904" spans="1:19" x14ac:dyDescent="0.2">
      <c r="A904" s="1">
        <v>43301</v>
      </c>
      <c r="B904">
        <v>43941486</v>
      </c>
      <c r="C904">
        <v>842</v>
      </c>
      <c r="D904" t="s">
        <v>26</v>
      </c>
      <c r="E904">
        <v>32</v>
      </c>
      <c r="F904" t="s">
        <v>21</v>
      </c>
      <c r="G904">
        <v>253230</v>
      </c>
      <c r="H904" t="s">
        <v>22</v>
      </c>
      <c r="I904" t="s">
        <v>23</v>
      </c>
      <c r="J904" t="s">
        <v>24</v>
      </c>
      <c r="L904" t="s">
        <v>25</v>
      </c>
      <c r="M904" s="2">
        <v>4550084118970</v>
      </c>
      <c r="N904">
        <v>1</v>
      </c>
      <c r="O904">
        <f>COUNTIFS($A$2:$A$1206,"="&amp;A904,$C$2:$C$1206,"="&amp;C904,$M$2:$M$1206,"="&amp;M904)</f>
        <v>2</v>
      </c>
      <c r="P904">
        <f>COUNTIFS($B$2:$B$1206,"="&amp;B904,$M$2:$M$1206,"="&amp;M904)</f>
        <v>1</v>
      </c>
      <c r="Q904">
        <f>SUMIFS($N$2:$N$1206,$B$2:$B$1206,"="&amp;B904,$M$2:$M$1206,"="&amp;M904)</f>
        <v>1</v>
      </c>
      <c r="R904">
        <f>VLOOKUP(A904&amp;C904&amp;M904,販売数計!$A$2:$E$174,5,FALSE)</f>
        <v>2</v>
      </c>
      <c r="S904">
        <f t="shared" si="14"/>
        <v>0</v>
      </c>
    </row>
    <row r="905" spans="1:19" x14ac:dyDescent="0.2">
      <c r="A905" s="1">
        <v>43302</v>
      </c>
      <c r="B905">
        <v>43929739</v>
      </c>
      <c r="C905">
        <v>94</v>
      </c>
      <c r="D905" t="s">
        <v>14</v>
      </c>
      <c r="E905">
        <v>32</v>
      </c>
      <c r="F905" t="s">
        <v>21</v>
      </c>
      <c r="G905">
        <v>253230</v>
      </c>
      <c r="H905" t="s">
        <v>22</v>
      </c>
      <c r="I905" t="s">
        <v>23</v>
      </c>
      <c r="J905" t="s">
        <v>24</v>
      </c>
      <c r="L905" t="s">
        <v>25</v>
      </c>
      <c r="M905" s="2">
        <v>4550084118970</v>
      </c>
      <c r="N905">
        <v>1</v>
      </c>
      <c r="O905">
        <f>COUNTIFS($A$2:$A$1206,"="&amp;A905,$C$2:$C$1206,"="&amp;C905,$M$2:$M$1206,"="&amp;M905)</f>
        <v>6</v>
      </c>
      <c r="P905">
        <f>COUNTIFS($B$2:$B$1206,"="&amp;B905,$M$2:$M$1206,"="&amp;M905)</f>
        <v>1</v>
      </c>
      <c r="Q905">
        <f>SUMIFS($N$2:$N$1206,$B$2:$B$1206,"="&amp;B905,$M$2:$M$1206,"="&amp;M905)</f>
        <v>1</v>
      </c>
      <c r="R905">
        <f>VLOOKUP(A905&amp;C905&amp;M905,販売数計!$A$2:$E$174,5,FALSE)</f>
        <v>4</v>
      </c>
      <c r="S905">
        <f t="shared" si="14"/>
        <v>0</v>
      </c>
    </row>
    <row r="906" spans="1:19" x14ac:dyDescent="0.2">
      <c r="A906" s="1">
        <v>43302</v>
      </c>
      <c r="B906">
        <v>43943843</v>
      </c>
      <c r="C906">
        <v>94</v>
      </c>
      <c r="D906" t="s">
        <v>14</v>
      </c>
      <c r="E906">
        <v>21</v>
      </c>
      <c r="F906" t="s">
        <v>15</v>
      </c>
      <c r="G906">
        <v>181010</v>
      </c>
      <c r="H906" t="s">
        <v>16</v>
      </c>
      <c r="I906" t="s">
        <v>17</v>
      </c>
      <c r="J906" t="s">
        <v>18</v>
      </c>
      <c r="K906" t="s">
        <v>19</v>
      </c>
      <c r="L906" t="s">
        <v>20</v>
      </c>
      <c r="M906" s="2">
        <v>842776102461</v>
      </c>
      <c r="N906">
        <v>1</v>
      </c>
      <c r="O906">
        <f>COUNTIFS($A$2:$A$1206,"="&amp;A906,$C$2:$C$1206,"="&amp;C906,$M$2:$M$1206,"="&amp;M906)</f>
        <v>4</v>
      </c>
      <c r="P906">
        <f>COUNTIFS($B$2:$B$1206,"="&amp;B906,$M$2:$M$1206,"="&amp;M906)</f>
        <v>1</v>
      </c>
      <c r="Q906">
        <f>SUMIFS($N$2:$N$1206,$B$2:$B$1206,"="&amp;B906,$M$2:$M$1206,"="&amp;M906)</f>
        <v>1</v>
      </c>
      <c r="R906">
        <f>VLOOKUP(A906&amp;C906&amp;M906,販売数計!$A$2:$E$174,5,FALSE)</f>
        <v>4</v>
      </c>
      <c r="S906">
        <f t="shared" si="14"/>
        <v>0</v>
      </c>
    </row>
    <row r="907" spans="1:19" x14ac:dyDescent="0.2">
      <c r="A907" s="1">
        <v>43302</v>
      </c>
      <c r="B907">
        <v>43947608</v>
      </c>
      <c r="C907">
        <v>94</v>
      </c>
      <c r="D907" t="s">
        <v>14</v>
      </c>
      <c r="E907">
        <v>32</v>
      </c>
      <c r="F907" t="s">
        <v>21</v>
      </c>
      <c r="G907">
        <v>253230</v>
      </c>
      <c r="H907" t="s">
        <v>22</v>
      </c>
      <c r="I907" t="s">
        <v>23</v>
      </c>
      <c r="J907" t="s">
        <v>24</v>
      </c>
      <c r="L907" t="s">
        <v>25</v>
      </c>
      <c r="M907" s="2">
        <v>4550084118970</v>
      </c>
      <c r="N907">
        <v>1</v>
      </c>
      <c r="O907">
        <f>COUNTIFS($A$2:$A$1206,"="&amp;A907,$C$2:$C$1206,"="&amp;C907,$M$2:$M$1206,"="&amp;M907)</f>
        <v>6</v>
      </c>
      <c r="P907">
        <f>COUNTIFS($B$2:$B$1206,"="&amp;B907,$M$2:$M$1206,"="&amp;M907)</f>
        <v>1</v>
      </c>
      <c r="Q907">
        <f>SUMIFS($N$2:$N$1206,$B$2:$B$1206,"="&amp;B907,$M$2:$M$1206,"="&amp;M907)</f>
        <v>1</v>
      </c>
      <c r="R907">
        <f>VLOOKUP(A907&amp;C907&amp;M907,販売数計!$A$2:$E$174,5,FALSE)</f>
        <v>4</v>
      </c>
      <c r="S907">
        <f t="shared" si="14"/>
        <v>0</v>
      </c>
    </row>
    <row r="908" spans="1:19" x14ac:dyDescent="0.2">
      <c r="A908" s="1">
        <v>43302</v>
      </c>
      <c r="B908">
        <v>43947625</v>
      </c>
      <c r="C908">
        <v>94</v>
      </c>
      <c r="D908" t="s">
        <v>14</v>
      </c>
      <c r="E908">
        <v>21</v>
      </c>
      <c r="F908" t="s">
        <v>15</v>
      </c>
      <c r="G908">
        <v>181010</v>
      </c>
      <c r="H908" t="s">
        <v>16</v>
      </c>
      <c r="I908" t="s">
        <v>17</v>
      </c>
      <c r="J908" t="s">
        <v>18</v>
      </c>
      <c r="K908" t="s">
        <v>19</v>
      </c>
      <c r="L908" t="s">
        <v>20</v>
      </c>
      <c r="M908" s="2">
        <v>842776102461</v>
      </c>
      <c r="N908">
        <v>1</v>
      </c>
      <c r="O908">
        <f>COUNTIFS($A$2:$A$1206,"="&amp;A908,$C$2:$C$1206,"="&amp;C908,$M$2:$M$1206,"="&amp;M908)</f>
        <v>4</v>
      </c>
      <c r="P908">
        <f>COUNTIFS($B$2:$B$1206,"="&amp;B908,$M$2:$M$1206,"="&amp;M908)</f>
        <v>1</v>
      </c>
      <c r="Q908">
        <f>SUMIFS($N$2:$N$1206,$B$2:$B$1206,"="&amp;B908,$M$2:$M$1206,"="&amp;M908)</f>
        <v>1</v>
      </c>
      <c r="R908">
        <f>VLOOKUP(A908&amp;C908&amp;M908,販売数計!$A$2:$E$174,5,FALSE)</f>
        <v>4</v>
      </c>
      <c r="S908">
        <f t="shared" si="14"/>
        <v>0</v>
      </c>
    </row>
    <row r="909" spans="1:19" x14ac:dyDescent="0.2">
      <c r="A909" s="1">
        <v>43302</v>
      </c>
      <c r="B909">
        <v>43947822</v>
      </c>
      <c r="C909">
        <v>94</v>
      </c>
      <c r="D909" t="s">
        <v>14</v>
      </c>
      <c r="E909">
        <v>32</v>
      </c>
      <c r="F909" t="s">
        <v>21</v>
      </c>
      <c r="G909">
        <v>253230</v>
      </c>
      <c r="H909" t="s">
        <v>22</v>
      </c>
      <c r="I909" t="s">
        <v>23</v>
      </c>
      <c r="J909" t="s">
        <v>24</v>
      </c>
      <c r="L909" t="s">
        <v>25</v>
      </c>
      <c r="M909" s="2">
        <v>4550084118970</v>
      </c>
      <c r="N909">
        <v>-1</v>
      </c>
      <c r="O909">
        <f>COUNTIFS($A$2:$A$1206,"="&amp;A909,$C$2:$C$1206,"="&amp;C909,$M$2:$M$1206,"="&amp;M909)</f>
        <v>6</v>
      </c>
      <c r="P909">
        <f>COUNTIFS($B$2:$B$1206,"="&amp;B909,$M$2:$M$1206,"="&amp;M909)</f>
        <v>2</v>
      </c>
      <c r="Q909">
        <f>SUMIFS($N$2:$N$1206,$B$2:$B$1206,"="&amp;B909,$M$2:$M$1206,"="&amp;M909)</f>
        <v>0</v>
      </c>
      <c r="R909">
        <f>VLOOKUP(A909&amp;C909&amp;M909,販売数計!$A$2:$E$174,5,FALSE)</f>
        <v>4</v>
      </c>
      <c r="S909">
        <f t="shared" si="14"/>
        <v>1</v>
      </c>
    </row>
    <row r="910" spans="1:19" x14ac:dyDescent="0.2">
      <c r="A910" s="1">
        <v>43302</v>
      </c>
      <c r="B910">
        <v>43947822</v>
      </c>
      <c r="C910">
        <v>94</v>
      </c>
      <c r="D910" t="s">
        <v>14</v>
      </c>
      <c r="E910">
        <v>32</v>
      </c>
      <c r="F910" t="s">
        <v>21</v>
      </c>
      <c r="G910">
        <v>253230</v>
      </c>
      <c r="H910" t="s">
        <v>22</v>
      </c>
      <c r="I910" t="s">
        <v>23</v>
      </c>
      <c r="J910" t="s">
        <v>24</v>
      </c>
      <c r="L910" t="s">
        <v>25</v>
      </c>
      <c r="M910" s="2">
        <v>4550084118970</v>
      </c>
      <c r="N910">
        <v>1</v>
      </c>
      <c r="O910">
        <f>COUNTIFS($A$2:$A$1206,"="&amp;A910,$C$2:$C$1206,"="&amp;C910,$M$2:$M$1206,"="&amp;M910)</f>
        <v>6</v>
      </c>
      <c r="P910">
        <f>COUNTIFS($B$2:$B$1206,"="&amp;B910,$M$2:$M$1206,"="&amp;M910)</f>
        <v>2</v>
      </c>
      <c r="Q910">
        <f>SUMIFS($N$2:$N$1206,$B$2:$B$1206,"="&amp;B910,$M$2:$M$1206,"="&amp;M910)</f>
        <v>0</v>
      </c>
      <c r="R910">
        <f>VLOOKUP(A910&amp;C910&amp;M910,販売数計!$A$2:$E$174,5,FALSE)</f>
        <v>4</v>
      </c>
      <c r="S910">
        <f t="shared" si="14"/>
        <v>1</v>
      </c>
    </row>
    <row r="911" spans="1:19" x14ac:dyDescent="0.2">
      <c r="A911" s="1">
        <v>43302</v>
      </c>
      <c r="B911">
        <v>43948597</v>
      </c>
      <c r="C911">
        <v>94</v>
      </c>
      <c r="D911" t="s">
        <v>14</v>
      </c>
      <c r="E911">
        <v>12</v>
      </c>
      <c r="F911" t="s">
        <v>27</v>
      </c>
      <c r="G911">
        <v>77120</v>
      </c>
      <c r="H911" t="s">
        <v>28</v>
      </c>
      <c r="I911" t="s">
        <v>29</v>
      </c>
      <c r="J911" t="s">
        <v>30</v>
      </c>
      <c r="L911" t="s">
        <v>31</v>
      </c>
      <c r="M911" s="2">
        <v>4549980046388</v>
      </c>
      <c r="N911">
        <v>1</v>
      </c>
      <c r="O911">
        <f>COUNTIFS($A$2:$A$1206,"="&amp;A911,$C$2:$C$1206,"="&amp;C911,$M$2:$M$1206,"="&amp;M911)</f>
        <v>5</v>
      </c>
      <c r="P911">
        <f>COUNTIFS($B$2:$B$1206,"="&amp;B911,$M$2:$M$1206,"="&amp;M911)</f>
        <v>1</v>
      </c>
      <c r="Q911">
        <f>SUMIFS($N$2:$N$1206,$B$2:$B$1206,"="&amp;B911,$M$2:$M$1206,"="&amp;M911)</f>
        <v>1</v>
      </c>
      <c r="R911">
        <f>VLOOKUP(A911&amp;C911&amp;M911,販売数計!$A$2:$E$174,5,FALSE)</f>
        <v>5</v>
      </c>
      <c r="S911">
        <f t="shared" si="14"/>
        <v>0</v>
      </c>
    </row>
    <row r="912" spans="1:19" x14ac:dyDescent="0.2">
      <c r="A912" s="1">
        <v>43302</v>
      </c>
      <c r="B912">
        <v>43948696</v>
      </c>
      <c r="C912">
        <v>94</v>
      </c>
      <c r="D912" t="s">
        <v>14</v>
      </c>
      <c r="E912">
        <v>12</v>
      </c>
      <c r="F912" t="s">
        <v>27</v>
      </c>
      <c r="G912">
        <v>77120</v>
      </c>
      <c r="H912" t="s">
        <v>28</v>
      </c>
      <c r="I912" t="s">
        <v>29</v>
      </c>
      <c r="J912" t="s">
        <v>30</v>
      </c>
      <c r="L912" t="s">
        <v>31</v>
      </c>
      <c r="M912" s="2">
        <v>4549980046388</v>
      </c>
      <c r="N912">
        <v>1</v>
      </c>
      <c r="O912">
        <f>COUNTIFS($A$2:$A$1206,"="&amp;A912,$C$2:$C$1206,"="&amp;C912,$M$2:$M$1206,"="&amp;M912)</f>
        <v>5</v>
      </c>
      <c r="P912">
        <f>COUNTIFS($B$2:$B$1206,"="&amp;B912,$M$2:$M$1206,"="&amp;M912)</f>
        <v>1</v>
      </c>
      <c r="Q912">
        <f>SUMIFS($N$2:$N$1206,$B$2:$B$1206,"="&amp;B912,$M$2:$M$1206,"="&amp;M912)</f>
        <v>1</v>
      </c>
      <c r="R912">
        <f>VLOOKUP(A912&amp;C912&amp;M912,販売数計!$A$2:$E$174,5,FALSE)</f>
        <v>5</v>
      </c>
      <c r="S912">
        <f t="shared" si="14"/>
        <v>0</v>
      </c>
    </row>
    <row r="913" spans="1:19" x14ac:dyDescent="0.2">
      <c r="A913" s="1">
        <v>43302</v>
      </c>
      <c r="B913">
        <v>43949258</v>
      </c>
      <c r="C913">
        <v>94</v>
      </c>
      <c r="D913" t="s">
        <v>14</v>
      </c>
      <c r="E913">
        <v>12</v>
      </c>
      <c r="F913" t="s">
        <v>27</v>
      </c>
      <c r="G913">
        <v>77120</v>
      </c>
      <c r="H913" t="s">
        <v>28</v>
      </c>
      <c r="I913" t="s">
        <v>29</v>
      </c>
      <c r="J913" t="s">
        <v>30</v>
      </c>
      <c r="L913" t="s">
        <v>31</v>
      </c>
      <c r="M913" s="2">
        <v>4549980046388</v>
      </c>
      <c r="N913">
        <v>1</v>
      </c>
      <c r="O913">
        <f>COUNTIFS($A$2:$A$1206,"="&amp;A913,$C$2:$C$1206,"="&amp;C913,$M$2:$M$1206,"="&amp;M913)</f>
        <v>5</v>
      </c>
      <c r="P913">
        <f>COUNTIFS($B$2:$B$1206,"="&amp;B913,$M$2:$M$1206,"="&amp;M913)</f>
        <v>1</v>
      </c>
      <c r="Q913">
        <f>SUMIFS($N$2:$N$1206,$B$2:$B$1206,"="&amp;B913,$M$2:$M$1206,"="&amp;M913)</f>
        <v>1</v>
      </c>
      <c r="R913">
        <f>VLOOKUP(A913&amp;C913&amp;M913,販売数計!$A$2:$E$174,5,FALSE)</f>
        <v>5</v>
      </c>
      <c r="S913">
        <f t="shared" si="14"/>
        <v>0</v>
      </c>
    </row>
    <row r="914" spans="1:19" x14ac:dyDescent="0.2">
      <c r="A914" s="1">
        <v>43302</v>
      </c>
      <c r="B914">
        <v>43949708</v>
      </c>
      <c r="C914">
        <v>94</v>
      </c>
      <c r="D914" t="s">
        <v>14</v>
      </c>
      <c r="E914">
        <v>21</v>
      </c>
      <c r="F914" t="s">
        <v>15</v>
      </c>
      <c r="G914">
        <v>181010</v>
      </c>
      <c r="H914" t="s">
        <v>16</v>
      </c>
      <c r="I914" t="s">
        <v>17</v>
      </c>
      <c r="J914" t="s">
        <v>18</v>
      </c>
      <c r="K914" t="s">
        <v>19</v>
      </c>
      <c r="L914" t="s">
        <v>20</v>
      </c>
      <c r="M914" s="2">
        <v>842776102461</v>
      </c>
      <c r="N914">
        <v>1</v>
      </c>
      <c r="O914">
        <f>COUNTIFS($A$2:$A$1206,"="&amp;A914,$C$2:$C$1206,"="&amp;C914,$M$2:$M$1206,"="&amp;M914)</f>
        <v>4</v>
      </c>
      <c r="P914">
        <f>COUNTIFS($B$2:$B$1206,"="&amp;B914,$M$2:$M$1206,"="&amp;M914)</f>
        <v>1</v>
      </c>
      <c r="Q914">
        <f>SUMIFS($N$2:$N$1206,$B$2:$B$1206,"="&amp;B914,$M$2:$M$1206,"="&amp;M914)</f>
        <v>1</v>
      </c>
      <c r="R914">
        <f>VLOOKUP(A914&amp;C914&amp;M914,販売数計!$A$2:$E$174,5,FALSE)</f>
        <v>4</v>
      </c>
      <c r="S914">
        <f t="shared" si="14"/>
        <v>0</v>
      </c>
    </row>
    <row r="915" spans="1:19" x14ac:dyDescent="0.2">
      <c r="A915" s="1">
        <v>43302</v>
      </c>
      <c r="B915">
        <v>43950357</v>
      </c>
      <c r="C915">
        <v>94</v>
      </c>
      <c r="D915" t="s">
        <v>14</v>
      </c>
      <c r="E915">
        <v>32</v>
      </c>
      <c r="F915" t="s">
        <v>21</v>
      </c>
      <c r="G915">
        <v>253230</v>
      </c>
      <c r="H915" t="s">
        <v>22</v>
      </c>
      <c r="I915" t="s">
        <v>23</v>
      </c>
      <c r="J915" t="s">
        <v>24</v>
      </c>
      <c r="L915" t="s">
        <v>25</v>
      </c>
      <c r="M915" s="2">
        <v>4550084118970</v>
      </c>
      <c r="N915">
        <v>1</v>
      </c>
      <c r="O915">
        <f>COUNTIFS($A$2:$A$1206,"="&amp;A915,$C$2:$C$1206,"="&amp;C915,$M$2:$M$1206,"="&amp;M915)</f>
        <v>6</v>
      </c>
      <c r="P915">
        <f>COUNTIFS($B$2:$B$1206,"="&amp;B915,$M$2:$M$1206,"="&amp;M915)</f>
        <v>1</v>
      </c>
      <c r="Q915">
        <f>SUMIFS($N$2:$N$1206,$B$2:$B$1206,"="&amp;B915,$M$2:$M$1206,"="&amp;M915)</f>
        <v>1</v>
      </c>
      <c r="R915">
        <f>VLOOKUP(A915&amp;C915&amp;M915,販売数計!$A$2:$E$174,5,FALSE)</f>
        <v>4</v>
      </c>
      <c r="S915">
        <f t="shared" si="14"/>
        <v>0</v>
      </c>
    </row>
    <row r="916" spans="1:19" x14ac:dyDescent="0.2">
      <c r="A916" s="1">
        <v>43302</v>
      </c>
      <c r="B916">
        <v>43950891</v>
      </c>
      <c r="C916">
        <v>94</v>
      </c>
      <c r="D916" t="s">
        <v>14</v>
      </c>
      <c r="E916">
        <v>12</v>
      </c>
      <c r="F916" t="s">
        <v>27</v>
      </c>
      <c r="G916">
        <v>77120</v>
      </c>
      <c r="H916" t="s">
        <v>28</v>
      </c>
      <c r="I916" t="s">
        <v>29</v>
      </c>
      <c r="J916" t="s">
        <v>30</v>
      </c>
      <c r="L916" t="s">
        <v>31</v>
      </c>
      <c r="M916" s="2">
        <v>4549980046388</v>
      </c>
      <c r="N916">
        <v>1</v>
      </c>
      <c r="O916">
        <f>COUNTIFS($A$2:$A$1206,"="&amp;A916,$C$2:$C$1206,"="&amp;C916,$M$2:$M$1206,"="&amp;M916)</f>
        <v>5</v>
      </c>
      <c r="P916">
        <f>COUNTIFS($B$2:$B$1206,"="&amp;B916,$M$2:$M$1206,"="&amp;M916)</f>
        <v>1</v>
      </c>
      <c r="Q916">
        <f>SUMIFS($N$2:$N$1206,$B$2:$B$1206,"="&amp;B916,$M$2:$M$1206,"="&amp;M916)</f>
        <v>1</v>
      </c>
      <c r="R916">
        <f>VLOOKUP(A916&amp;C916&amp;M916,販売数計!$A$2:$E$174,5,FALSE)</f>
        <v>5</v>
      </c>
      <c r="S916">
        <f t="shared" si="14"/>
        <v>0</v>
      </c>
    </row>
    <row r="917" spans="1:19" x14ac:dyDescent="0.2">
      <c r="A917" s="1">
        <v>43302</v>
      </c>
      <c r="B917">
        <v>43951634</v>
      </c>
      <c r="C917">
        <v>94</v>
      </c>
      <c r="D917" t="s">
        <v>14</v>
      </c>
      <c r="E917">
        <v>21</v>
      </c>
      <c r="F917" t="s">
        <v>15</v>
      </c>
      <c r="G917">
        <v>181010</v>
      </c>
      <c r="H917" t="s">
        <v>16</v>
      </c>
      <c r="I917" t="s">
        <v>17</v>
      </c>
      <c r="J917" t="s">
        <v>18</v>
      </c>
      <c r="K917" t="s">
        <v>19</v>
      </c>
      <c r="L917" t="s">
        <v>20</v>
      </c>
      <c r="M917" s="2">
        <v>842776102461</v>
      </c>
      <c r="N917">
        <v>1</v>
      </c>
      <c r="O917">
        <f>COUNTIFS($A$2:$A$1206,"="&amp;A917,$C$2:$C$1206,"="&amp;C917,$M$2:$M$1206,"="&amp;M917)</f>
        <v>4</v>
      </c>
      <c r="P917">
        <f>COUNTIFS($B$2:$B$1206,"="&amp;B917,$M$2:$M$1206,"="&amp;M917)</f>
        <v>1</v>
      </c>
      <c r="Q917">
        <f>SUMIFS($N$2:$N$1206,$B$2:$B$1206,"="&amp;B917,$M$2:$M$1206,"="&amp;M917)</f>
        <v>1</v>
      </c>
      <c r="R917">
        <f>VLOOKUP(A917&amp;C917&amp;M917,販売数計!$A$2:$E$174,5,FALSE)</f>
        <v>4</v>
      </c>
      <c r="S917">
        <f t="shared" si="14"/>
        <v>0</v>
      </c>
    </row>
    <row r="918" spans="1:19" x14ac:dyDescent="0.2">
      <c r="A918" s="1">
        <v>43302</v>
      </c>
      <c r="B918">
        <v>43951824</v>
      </c>
      <c r="C918">
        <v>94</v>
      </c>
      <c r="D918" t="s">
        <v>14</v>
      </c>
      <c r="E918">
        <v>32</v>
      </c>
      <c r="F918" t="s">
        <v>21</v>
      </c>
      <c r="G918">
        <v>253230</v>
      </c>
      <c r="H918" t="s">
        <v>22</v>
      </c>
      <c r="I918" t="s">
        <v>23</v>
      </c>
      <c r="J918" t="s">
        <v>24</v>
      </c>
      <c r="L918" t="s">
        <v>25</v>
      </c>
      <c r="M918" s="2">
        <v>4550084118970</v>
      </c>
      <c r="N918">
        <v>1</v>
      </c>
      <c r="O918">
        <f>COUNTIFS($A$2:$A$1206,"="&amp;A918,$C$2:$C$1206,"="&amp;C918,$M$2:$M$1206,"="&amp;M918)</f>
        <v>6</v>
      </c>
      <c r="P918">
        <f>COUNTIFS($B$2:$B$1206,"="&amp;B918,$M$2:$M$1206,"="&amp;M918)</f>
        <v>1</v>
      </c>
      <c r="Q918">
        <f>SUMIFS($N$2:$N$1206,$B$2:$B$1206,"="&amp;B918,$M$2:$M$1206,"="&amp;M918)</f>
        <v>1</v>
      </c>
      <c r="R918">
        <f>VLOOKUP(A918&amp;C918&amp;M918,販売数計!$A$2:$E$174,5,FALSE)</f>
        <v>4</v>
      </c>
      <c r="S918">
        <f t="shared" si="14"/>
        <v>0</v>
      </c>
    </row>
    <row r="919" spans="1:19" x14ac:dyDescent="0.2">
      <c r="A919" s="1">
        <v>43302</v>
      </c>
      <c r="B919">
        <v>43952483</v>
      </c>
      <c r="C919">
        <v>94</v>
      </c>
      <c r="D919" t="s">
        <v>14</v>
      </c>
      <c r="E919">
        <v>12</v>
      </c>
      <c r="F919" t="s">
        <v>27</v>
      </c>
      <c r="G919">
        <v>77120</v>
      </c>
      <c r="H919" t="s">
        <v>28</v>
      </c>
      <c r="I919" t="s">
        <v>29</v>
      </c>
      <c r="J919" t="s">
        <v>30</v>
      </c>
      <c r="L919" t="s">
        <v>31</v>
      </c>
      <c r="M919" s="2">
        <v>4549980046388</v>
      </c>
      <c r="N919">
        <v>1</v>
      </c>
      <c r="O919">
        <f>COUNTIFS($A$2:$A$1206,"="&amp;A919,$C$2:$C$1206,"="&amp;C919,$M$2:$M$1206,"="&amp;M919)</f>
        <v>5</v>
      </c>
      <c r="P919">
        <f>COUNTIFS($B$2:$B$1206,"="&amp;B919,$M$2:$M$1206,"="&amp;M919)</f>
        <v>1</v>
      </c>
      <c r="Q919">
        <f>SUMIFS($N$2:$N$1206,$B$2:$B$1206,"="&amp;B919,$M$2:$M$1206,"="&amp;M919)</f>
        <v>1</v>
      </c>
      <c r="R919">
        <f>VLOOKUP(A919&amp;C919&amp;M919,販売数計!$A$2:$E$174,5,FALSE)</f>
        <v>5</v>
      </c>
      <c r="S919">
        <f t="shared" si="14"/>
        <v>0</v>
      </c>
    </row>
    <row r="920" spans="1:19" x14ac:dyDescent="0.2">
      <c r="A920" s="1">
        <v>43302</v>
      </c>
      <c r="B920">
        <v>43943271</v>
      </c>
      <c r="C920">
        <v>842</v>
      </c>
      <c r="D920" t="s">
        <v>26</v>
      </c>
      <c r="E920">
        <v>21</v>
      </c>
      <c r="F920" t="s">
        <v>15</v>
      </c>
      <c r="G920">
        <v>181010</v>
      </c>
      <c r="H920" t="s">
        <v>16</v>
      </c>
      <c r="I920" t="s">
        <v>17</v>
      </c>
      <c r="J920" t="s">
        <v>18</v>
      </c>
      <c r="K920" t="s">
        <v>19</v>
      </c>
      <c r="L920" t="s">
        <v>20</v>
      </c>
      <c r="M920" s="2">
        <v>842776102461</v>
      </c>
      <c r="N920">
        <v>1</v>
      </c>
      <c r="O920">
        <f>COUNTIFS($A$2:$A$1206,"="&amp;A920,$C$2:$C$1206,"="&amp;C920,$M$2:$M$1206,"="&amp;M920)</f>
        <v>4</v>
      </c>
      <c r="P920">
        <f>COUNTIFS($B$2:$B$1206,"="&amp;B920,$M$2:$M$1206,"="&amp;M920)</f>
        <v>1</v>
      </c>
      <c r="Q920">
        <f>SUMIFS($N$2:$N$1206,$B$2:$B$1206,"="&amp;B920,$M$2:$M$1206,"="&amp;M920)</f>
        <v>1</v>
      </c>
      <c r="R920">
        <f>VLOOKUP(A920&amp;C920&amp;M920,販売数計!$A$2:$E$174,5,FALSE)</f>
        <v>4</v>
      </c>
      <c r="S920">
        <f t="shared" si="14"/>
        <v>0</v>
      </c>
    </row>
    <row r="921" spans="1:19" x14ac:dyDescent="0.2">
      <c r="A921" s="1">
        <v>43302</v>
      </c>
      <c r="B921">
        <v>43944111</v>
      </c>
      <c r="C921">
        <v>842</v>
      </c>
      <c r="D921" t="s">
        <v>26</v>
      </c>
      <c r="E921">
        <v>32</v>
      </c>
      <c r="F921" t="s">
        <v>21</v>
      </c>
      <c r="G921">
        <v>253230</v>
      </c>
      <c r="H921" t="s">
        <v>22</v>
      </c>
      <c r="I921" t="s">
        <v>23</v>
      </c>
      <c r="J921" t="s">
        <v>24</v>
      </c>
      <c r="L921" t="s">
        <v>25</v>
      </c>
      <c r="M921" s="2">
        <v>4550084118970</v>
      </c>
      <c r="N921">
        <v>1</v>
      </c>
      <c r="O921">
        <f>COUNTIFS($A$2:$A$1206,"="&amp;A921,$C$2:$C$1206,"="&amp;C921,$M$2:$M$1206,"="&amp;M921)</f>
        <v>10</v>
      </c>
      <c r="P921">
        <f>COUNTIFS($B$2:$B$1206,"="&amp;B921,$M$2:$M$1206,"="&amp;M921)</f>
        <v>1</v>
      </c>
      <c r="Q921">
        <f>SUMIFS($N$2:$N$1206,$B$2:$B$1206,"="&amp;B921,$M$2:$M$1206,"="&amp;M921)</f>
        <v>1</v>
      </c>
      <c r="R921">
        <f>VLOOKUP(A921&amp;C921&amp;M921,販売数計!$A$2:$E$174,5,FALSE)</f>
        <v>10</v>
      </c>
      <c r="S921">
        <f t="shared" si="14"/>
        <v>0</v>
      </c>
    </row>
    <row r="922" spans="1:19" x14ac:dyDescent="0.2">
      <c r="A922" s="1">
        <v>43302</v>
      </c>
      <c r="B922">
        <v>43946843</v>
      </c>
      <c r="C922">
        <v>842</v>
      </c>
      <c r="D922" t="s">
        <v>26</v>
      </c>
      <c r="E922">
        <v>32</v>
      </c>
      <c r="F922" t="s">
        <v>21</v>
      </c>
      <c r="G922">
        <v>253230</v>
      </c>
      <c r="H922" t="s">
        <v>22</v>
      </c>
      <c r="I922" t="s">
        <v>23</v>
      </c>
      <c r="J922" t="s">
        <v>24</v>
      </c>
      <c r="L922" t="s">
        <v>25</v>
      </c>
      <c r="M922" s="2">
        <v>4550084118970</v>
      </c>
      <c r="N922">
        <v>1</v>
      </c>
      <c r="O922">
        <f>COUNTIFS($A$2:$A$1206,"="&amp;A922,$C$2:$C$1206,"="&amp;C922,$M$2:$M$1206,"="&amp;M922)</f>
        <v>10</v>
      </c>
      <c r="P922">
        <f>COUNTIFS($B$2:$B$1206,"="&amp;B922,$M$2:$M$1206,"="&amp;M922)</f>
        <v>1</v>
      </c>
      <c r="Q922">
        <f>SUMIFS($N$2:$N$1206,$B$2:$B$1206,"="&amp;B922,$M$2:$M$1206,"="&amp;M922)</f>
        <v>1</v>
      </c>
      <c r="R922">
        <f>VLOOKUP(A922&amp;C922&amp;M922,販売数計!$A$2:$E$174,5,FALSE)</f>
        <v>10</v>
      </c>
      <c r="S922">
        <f t="shared" si="14"/>
        <v>0</v>
      </c>
    </row>
    <row r="923" spans="1:19" x14ac:dyDescent="0.2">
      <c r="A923" s="1">
        <v>43302</v>
      </c>
      <c r="B923">
        <v>43947709</v>
      </c>
      <c r="C923">
        <v>842</v>
      </c>
      <c r="D923" t="s">
        <v>26</v>
      </c>
      <c r="E923">
        <v>12</v>
      </c>
      <c r="F923" t="s">
        <v>27</v>
      </c>
      <c r="G923">
        <v>77120</v>
      </c>
      <c r="H923" t="s">
        <v>28</v>
      </c>
      <c r="I923" t="s">
        <v>29</v>
      </c>
      <c r="J923" t="s">
        <v>30</v>
      </c>
      <c r="L923" t="s">
        <v>31</v>
      </c>
      <c r="M923" s="2">
        <v>4549980046388</v>
      </c>
      <c r="N923">
        <v>1</v>
      </c>
      <c r="O923">
        <f>COUNTIFS($A$2:$A$1206,"="&amp;A923,$C$2:$C$1206,"="&amp;C923,$M$2:$M$1206,"="&amp;M923)</f>
        <v>11</v>
      </c>
      <c r="P923">
        <f>COUNTIFS($B$2:$B$1206,"="&amp;B923,$M$2:$M$1206,"="&amp;M923)</f>
        <v>1</v>
      </c>
      <c r="Q923">
        <f>SUMIFS($N$2:$N$1206,$B$2:$B$1206,"="&amp;B923,$M$2:$M$1206,"="&amp;M923)</f>
        <v>1</v>
      </c>
      <c r="R923">
        <f>VLOOKUP(A923&amp;C923&amp;M923,販売数計!$A$2:$E$174,5,FALSE)</f>
        <v>11</v>
      </c>
      <c r="S923">
        <f t="shared" si="14"/>
        <v>0</v>
      </c>
    </row>
    <row r="924" spans="1:19" x14ac:dyDescent="0.2">
      <c r="A924" s="1">
        <v>43302</v>
      </c>
      <c r="B924">
        <v>43948601</v>
      </c>
      <c r="C924">
        <v>842</v>
      </c>
      <c r="D924" t="s">
        <v>26</v>
      </c>
      <c r="E924">
        <v>32</v>
      </c>
      <c r="F924" t="s">
        <v>21</v>
      </c>
      <c r="G924">
        <v>253230</v>
      </c>
      <c r="H924" t="s">
        <v>22</v>
      </c>
      <c r="I924" t="s">
        <v>23</v>
      </c>
      <c r="J924" t="s">
        <v>24</v>
      </c>
      <c r="L924" t="s">
        <v>25</v>
      </c>
      <c r="M924" s="2">
        <v>4550084118970</v>
      </c>
      <c r="N924">
        <v>1</v>
      </c>
      <c r="O924">
        <f>COUNTIFS($A$2:$A$1206,"="&amp;A924,$C$2:$C$1206,"="&amp;C924,$M$2:$M$1206,"="&amp;M924)</f>
        <v>10</v>
      </c>
      <c r="P924">
        <f>COUNTIFS($B$2:$B$1206,"="&amp;B924,$M$2:$M$1206,"="&amp;M924)</f>
        <v>1</v>
      </c>
      <c r="Q924">
        <f>SUMIFS($N$2:$N$1206,$B$2:$B$1206,"="&amp;B924,$M$2:$M$1206,"="&amp;M924)</f>
        <v>1</v>
      </c>
      <c r="R924">
        <f>VLOOKUP(A924&amp;C924&amp;M924,販売数計!$A$2:$E$174,5,FALSE)</f>
        <v>10</v>
      </c>
      <c r="S924">
        <f t="shared" si="14"/>
        <v>0</v>
      </c>
    </row>
    <row r="925" spans="1:19" x14ac:dyDescent="0.2">
      <c r="A925" s="1">
        <v>43302</v>
      </c>
      <c r="B925">
        <v>43948781</v>
      </c>
      <c r="C925">
        <v>842</v>
      </c>
      <c r="D925" t="s">
        <v>26</v>
      </c>
      <c r="E925">
        <v>12</v>
      </c>
      <c r="F925" t="s">
        <v>27</v>
      </c>
      <c r="G925">
        <v>77120</v>
      </c>
      <c r="H925" t="s">
        <v>28</v>
      </c>
      <c r="I925" t="s">
        <v>29</v>
      </c>
      <c r="J925" t="s">
        <v>30</v>
      </c>
      <c r="L925" t="s">
        <v>31</v>
      </c>
      <c r="M925" s="2">
        <v>4549980046388</v>
      </c>
      <c r="N925">
        <v>1</v>
      </c>
      <c r="O925">
        <f>COUNTIFS($A$2:$A$1206,"="&amp;A925,$C$2:$C$1206,"="&amp;C925,$M$2:$M$1206,"="&amp;M925)</f>
        <v>11</v>
      </c>
      <c r="P925">
        <f>COUNTIFS($B$2:$B$1206,"="&amp;B925,$M$2:$M$1206,"="&amp;M925)</f>
        <v>1</v>
      </c>
      <c r="Q925">
        <f>SUMIFS($N$2:$N$1206,$B$2:$B$1206,"="&amp;B925,$M$2:$M$1206,"="&amp;M925)</f>
        <v>1</v>
      </c>
      <c r="R925">
        <f>VLOOKUP(A925&amp;C925&amp;M925,販売数計!$A$2:$E$174,5,FALSE)</f>
        <v>11</v>
      </c>
      <c r="S925">
        <f t="shared" si="14"/>
        <v>0</v>
      </c>
    </row>
    <row r="926" spans="1:19" x14ac:dyDescent="0.2">
      <c r="A926" s="1">
        <v>43302</v>
      </c>
      <c r="B926">
        <v>43949256</v>
      </c>
      <c r="C926">
        <v>842</v>
      </c>
      <c r="D926" t="s">
        <v>26</v>
      </c>
      <c r="E926">
        <v>32</v>
      </c>
      <c r="F926" t="s">
        <v>21</v>
      </c>
      <c r="G926">
        <v>253230</v>
      </c>
      <c r="H926" t="s">
        <v>22</v>
      </c>
      <c r="I926" t="s">
        <v>23</v>
      </c>
      <c r="J926" t="s">
        <v>24</v>
      </c>
      <c r="L926" t="s">
        <v>25</v>
      </c>
      <c r="M926" s="2">
        <v>4550084118970</v>
      </c>
      <c r="N926">
        <v>1</v>
      </c>
      <c r="O926">
        <f>COUNTIFS($A$2:$A$1206,"="&amp;A926,$C$2:$C$1206,"="&amp;C926,$M$2:$M$1206,"="&amp;M926)</f>
        <v>10</v>
      </c>
      <c r="P926">
        <f>COUNTIFS($B$2:$B$1206,"="&amp;B926,$M$2:$M$1206,"="&amp;M926)</f>
        <v>1</v>
      </c>
      <c r="Q926">
        <f>SUMIFS($N$2:$N$1206,$B$2:$B$1206,"="&amp;B926,$M$2:$M$1206,"="&amp;M926)</f>
        <v>1</v>
      </c>
      <c r="R926">
        <f>VLOOKUP(A926&amp;C926&amp;M926,販売数計!$A$2:$E$174,5,FALSE)</f>
        <v>10</v>
      </c>
      <c r="S926">
        <f t="shared" si="14"/>
        <v>0</v>
      </c>
    </row>
    <row r="927" spans="1:19" x14ac:dyDescent="0.2">
      <c r="A927" s="1">
        <v>43302</v>
      </c>
      <c r="B927">
        <v>43949306</v>
      </c>
      <c r="C927">
        <v>842</v>
      </c>
      <c r="D927" t="s">
        <v>26</v>
      </c>
      <c r="E927">
        <v>32</v>
      </c>
      <c r="F927" t="s">
        <v>21</v>
      </c>
      <c r="G927">
        <v>253230</v>
      </c>
      <c r="H927" t="s">
        <v>22</v>
      </c>
      <c r="I927" t="s">
        <v>23</v>
      </c>
      <c r="J927" t="s">
        <v>24</v>
      </c>
      <c r="L927" t="s">
        <v>25</v>
      </c>
      <c r="M927" s="2">
        <v>4550084118970</v>
      </c>
      <c r="N927">
        <v>1</v>
      </c>
      <c r="O927">
        <f>COUNTIFS($A$2:$A$1206,"="&amp;A927,$C$2:$C$1206,"="&amp;C927,$M$2:$M$1206,"="&amp;M927)</f>
        <v>10</v>
      </c>
      <c r="P927">
        <f>COUNTIFS($B$2:$B$1206,"="&amp;B927,$M$2:$M$1206,"="&amp;M927)</f>
        <v>1</v>
      </c>
      <c r="Q927">
        <f>SUMIFS($N$2:$N$1206,$B$2:$B$1206,"="&amp;B927,$M$2:$M$1206,"="&amp;M927)</f>
        <v>1</v>
      </c>
      <c r="R927">
        <f>VLOOKUP(A927&amp;C927&amp;M927,販売数計!$A$2:$E$174,5,FALSE)</f>
        <v>10</v>
      </c>
      <c r="S927">
        <f t="shared" si="14"/>
        <v>0</v>
      </c>
    </row>
    <row r="928" spans="1:19" x14ac:dyDescent="0.2">
      <c r="A928" s="1">
        <v>43302</v>
      </c>
      <c r="B928">
        <v>43949382</v>
      </c>
      <c r="C928">
        <v>842</v>
      </c>
      <c r="D928" t="s">
        <v>26</v>
      </c>
      <c r="E928">
        <v>32</v>
      </c>
      <c r="F928" t="s">
        <v>21</v>
      </c>
      <c r="G928">
        <v>253230</v>
      </c>
      <c r="H928" t="s">
        <v>22</v>
      </c>
      <c r="I928" t="s">
        <v>23</v>
      </c>
      <c r="J928" t="s">
        <v>24</v>
      </c>
      <c r="L928" t="s">
        <v>25</v>
      </c>
      <c r="M928" s="2">
        <v>4550084118970</v>
      </c>
      <c r="N928">
        <v>1</v>
      </c>
      <c r="O928">
        <f>COUNTIFS($A$2:$A$1206,"="&amp;A928,$C$2:$C$1206,"="&amp;C928,$M$2:$M$1206,"="&amp;M928)</f>
        <v>10</v>
      </c>
      <c r="P928">
        <f>COUNTIFS($B$2:$B$1206,"="&amp;B928,$M$2:$M$1206,"="&amp;M928)</f>
        <v>1</v>
      </c>
      <c r="Q928">
        <f>SUMIFS($N$2:$N$1206,$B$2:$B$1206,"="&amp;B928,$M$2:$M$1206,"="&amp;M928)</f>
        <v>1</v>
      </c>
      <c r="R928">
        <f>VLOOKUP(A928&amp;C928&amp;M928,販売数計!$A$2:$E$174,5,FALSE)</f>
        <v>10</v>
      </c>
      <c r="S928">
        <f t="shared" si="14"/>
        <v>0</v>
      </c>
    </row>
    <row r="929" spans="1:19" x14ac:dyDescent="0.2">
      <c r="A929" s="1">
        <v>43302</v>
      </c>
      <c r="B929">
        <v>43949417</v>
      </c>
      <c r="C929">
        <v>842</v>
      </c>
      <c r="D929" t="s">
        <v>26</v>
      </c>
      <c r="E929">
        <v>12</v>
      </c>
      <c r="F929" t="s">
        <v>27</v>
      </c>
      <c r="G929">
        <v>77120</v>
      </c>
      <c r="H929" t="s">
        <v>28</v>
      </c>
      <c r="I929" t="s">
        <v>29</v>
      </c>
      <c r="J929" t="s">
        <v>30</v>
      </c>
      <c r="L929" t="s">
        <v>31</v>
      </c>
      <c r="M929" s="2">
        <v>4549980046388</v>
      </c>
      <c r="N929">
        <v>1</v>
      </c>
      <c r="O929">
        <f>COUNTIFS($A$2:$A$1206,"="&amp;A929,$C$2:$C$1206,"="&amp;C929,$M$2:$M$1206,"="&amp;M929)</f>
        <v>11</v>
      </c>
      <c r="P929">
        <f>COUNTIFS($B$2:$B$1206,"="&amp;B929,$M$2:$M$1206,"="&amp;M929)</f>
        <v>1</v>
      </c>
      <c r="Q929">
        <f>SUMIFS($N$2:$N$1206,$B$2:$B$1206,"="&amp;B929,$M$2:$M$1206,"="&amp;M929)</f>
        <v>1</v>
      </c>
      <c r="R929">
        <f>VLOOKUP(A929&amp;C929&amp;M929,販売数計!$A$2:$E$174,5,FALSE)</f>
        <v>11</v>
      </c>
      <c r="S929">
        <f t="shared" si="14"/>
        <v>0</v>
      </c>
    </row>
    <row r="930" spans="1:19" x14ac:dyDescent="0.2">
      <c r="A930" s="1">
        <v>43302</v>
      </c>
      <c r="B930">
        <v>43949786</v>
      </c>
      <c r="C930">
        <v>842</v>
      </c>
      <c r="D930" t="s">
        <v>26</v>
      </c>
      <c r="E930">
        <v>32</v>
      </c>
      <c r="F930" t="s">
        <v>21</v>
      </c>
      <c r="G930">
        <v>253230</v>
      </c>
      <c r="H930" t="s">
        <v>22</v>
      </c>
      <c r="I930" t="s">
        <v>23</v>
      </c>
      <c r="J930" t="s">
        <v>24</v>
      </c>
      <c r="L930" t="s">
        <v>25</v>
      </c>
      <c r="M930" s="2">
        <v>4550084118970</v>
      </c>
      <c r="N930">
        <v>1</v>
      </c>
      <c r="O930">
        <f>COUNTIFS($A$2:$A$1206,"="&amp;A930,$C$2:$C$1206,"="&amp;C930,$M$2:$M$1206,"="&amp;M930)</f>
        <v>10</v>
      </c>
      <c r="P930">
        <f>COUNTIFS($B$2:$B$1206,"="&amp;B930,$M$2:$M$1206,"="&amp;M930)</f>
        <v>1</v>
      </c>
      <c r="Q930">
        <f>SUMIFS($N$2:$N$1206,$B$2:$B$1206,"="&amp;B930,$M$2:$M$1206,"="&amp;M930)</f>
        <v>1</v>
      </c>
      <c r="R930">
        <f>VLOOKUP(A930&amp;C930&amp;M930,販売数計!$A$2:$E$174,5,FALSE)</f>
        <v>10</v>
      </c>
      <c r="S930">
        <f t="shared" si="14"/>
        <v>0</v>
      </c>
    </row>
    <row r="931" spans="1:19" x14ac:dyDescent="0.2">
      <c r="A931" s="1">
        <v>43302</v>
      </c>
      <c r="B931">
        <v>43949936</v>
      </c>
      <c r="C931">
        <v>842</v>
      </c>
      <c r="D931" t="s">
        <v>26</v>
      </c>
      <c r="E931">
        <v>21</v>
      </c>
      <c r="F931" t="s">
        <v>15</v>
      </c>
      <c r="G931">
        <v>181010</v>
      </c>
      <c r="H931" t="s">
        <v>16</v>
      </c>
      <c r="I931" t="s">
        <v>17</v>
      </c>
      <c r="J931" t="s">
        <v>18</v>
      </c>
      <c r="K931" t="s">
        <v>19</v>
      </c>
      <c r="L931" t="s">
        <v>20</v>
      </c>
      <c r="M931" s="2">
        <v>842776102461</v>
      </c>
      <c r="N931">
        <v>1</v>
      </c>
      <c r="O931">
        <f>COUNTIFS($A$2:$A$1206,"="&amp;A931,$C$2:$C$1206,"="&amp;C931,$M$2:$M$1206,"="&amp;M931)</f>
        <v>4</v>
      </c>
      <c r="P931">
        <f>COUNTIFS($B$2:$B$1206,"="&amp;B931,$M$2:$M$1206,"="&amp;M931)</f>
        <v>1</v>
      </c>
      <c r="Q931">
        <f>SUMIFS($N$2:$N$1206,$B$2:$B$1206,"="&amp;B931,$M$2:$M$1206,"="&amp;M931)</f>
        <v>1</v>
      </c>
      <c r="R931">
        <f>VLOOKUP(A931&amp;C931&amp;M931,販売数計!$A$2:$E$174,5,FALSE)</f>
        <v>4</v>
      </c>
      <c r="S931">
        <f t="shared" si="14"/>
        <v>0</v>
      </c>
    </row>
    <row r="932" spans="1:19" x14ac:dyDescent="0.2">
      <c r="A932" s="1">
        <v>43302</v>
      </c>
      <c r="B932">
        <v>43951173</v>
      </c>
      <c r="C932">
        <v>842</v>
      </c>
      <c r="D932" t="s">
        <v>26</v>
      </c>
      <c r="E932">
        <v>21</v>
      </c>
      <c r="F932" t="s">
        <v>15</v>
      </c>
      <c r="G932">
        <v>181010</v>
      </c>
      <c r="H932" t="s">
        <v>16</v>
      </c>
      <c r="I932" t="s">
        <v>17</v>
      </c>
      <c r="J932" t="s">
        <v>18</v>
      </c>
      <c r="K932" t="s">
        <v>19</v>
      </c>
      <c r="L932" t="s">
        <v>20</v>
      </c>
      <c r="M932" s="2">
        <v>842776102461</v>
      </c>
      <c r="N932">
        <v>1</v>
      </c>
      <c r="O932">
        <f>COUNTIFS($A$2:$A$1206,"="&amp;A932,$C$2:$C$1206,"="&amp;C932,$M$2:$M$1206,"="&amp;M932)</f>
        <v>4</v>
      </c>
      <c r="P932">
        <f>COUNTIFS($B$2:$B$1206,"="&amp;B932,$M$2:$M$1206,"="&amp;M932)</f>
        <v>1</v>
      </c>
      <c r="Q932">
        <f>SUMIFS($N$2:$N$1206,$B$2:$B$1206,"="&amp;B932,$M$2:$M$1206,"="&amp;M932)</f>
        <v>1</v>
      </c>
      <c r="R932">
        <f>VLOOKUP(A932&amp;C932&amp;M932,販売数計!$A$2:$E$174,5,FALSE)</f>
        <v>4</v>
      </c>
      <c r="S932">
        <f t="shared" si="14"/>
        <v>0</v>
      </c>
    </row>
    <row r="933" spans="1:19" x14ac:dyDescent="0.2">
      <c r="A933" s="1">
        <v>43302</v>
      </c>
      <c r="B933">
        <v>43951482</v>
      </c>
      <c r="C933">
        <v>842</v>
      </c>
      <c r="D933" t="s">
        <v>26</v>
      </c>
      <c r="E933">
        <v>12</v>
      </c>
      <c r="F933" t="s">
        <v>27</v>
      </c>
      <c r="G933">
        <v>77120</v>
      </c>
      <c r="H933" t="s">
        <v>28</v>
      </c>
      <c r="I933" t="s">
        <v>29</v>
      </c>
      <c r="J933" t="s">
        <v>30</v>
      </c>
      <c r="L933" t="s">
        <v>31</v>
      </c>
      <c r="M933" s="2">
        <v>4549980046388</v>
      </c>
      <c r="N933">
        <v>1</v>
      </c>
      <c r="O933">
        <f>COUNTIFS($A$2:$A$1206,"="&amp;A933,$C$2:$C$1206,"="&amp;C933,$M$2:$M$1206,"="&amp;M933)</f>
        <v>11</v>
      </c>
      <c r="P933">
        <f>COUNTIFS($B$2:$B$1206,"="&amp;B933,$M$2:$M$1206,"="&amp;M933)</f>
        <v>1</v>
      </c>
      <c r="Q933">
        <f>SUMIFS($N$2:$N$1206,$B$2:$B$1206,"="&amp;B933,$M$2:$M$1206,"="&amp;M933)</f>
        <v>1</v>
      </c>
      <c r="R933">
        <f>VLOOKUP(A933&amp;C933&amp;M933,販売数計!$A$2:$E$174,5,FALSE)</f>
        <v>11</v>
      </c>
      <c r="S933">
        <f t="shared" si="14"/>
        <v>0</v>
      </c>
    </row>
    <row r="934" spans="1:19" x14ac:dyDescent="0.2">
      <c r="A934" s="1">
        <v>43302</v>
      </c>
      <c r="B934">
        <v>43951710</v>
      </c>
      <c r="C934">
        <v>842</v>
      </c>
      <c r="D934" t="s">
        <v>26</v>
      </c>
      <c r="E934">
        <v>12</v>
      </c>
      <c r="F934" t="s">
        <v>27</v>
      </c>
      <c r="G934">
        <v>77120</v>
      </c>
      <c r="H934" t="s">
        <v>28</v>
      </c>
      <c r="I934" t="s">
        <v>29</v>
      </c>
      <c r="J934" t="s">
        <v>30</v>
      </c>
      <c r="L934" t="s">
        <v>31</v>
      </c>
      <c r="M934" s="2">
        <v>4549980046388</v>
      </c>
      <c r="N934">
        <v>1</v>
      </c>
      <c r="O934">
        <f>COUNTIFS($A$2:$A$1206,"="&amp;A934,$C$2:$C$1206,"="&amp;C934,$M$2:$M$1206,"="&amp;M934)</f>
        <v>11</v>
      </c>
      <c r="P934">
        <f>COUNTIFS($B$2:$B$1206,"="&amp;B934,$M$2:$M$1206,"="&amp;M934)</f>
        <v>1</v>
      </c>
      <c r="Q934">
        <f>SUMIFS($N$2:$N$1206,$B$2:$B$1206,"="&amp;B934,$M$2:$M$1206,"="&amp;M934)</f>
        <v>1</v>
      </c>
      <c r="R934">
        <f>VLOOKUP(A934&amp;C934&amp;M934,販売数計!$A$2:$E$174,5,FALSE)</f>
        <v>11</v>
      </c>
      <c r="S934">
        <f t="shared" si="14"/>
        <v>0</v>
      </c>
    </row>
    <row r="935" spans="1:19" x14ac:dyDescent="0.2">
      <c r="A935" s="1">
        <v>43302</v>
      </c>
      <c r="B935">
        <v>43952971</v>
      </c>
      <c r="C935">
        <v>842</v>
      </c>
      <c r="D935" t="s">
        <v>26</v>
      </c>
      <c r="E935">
        <v>21</v>
      </c>
      <c r="F935" t="s">
        <v>15</v>
      </c>
      <c r="G935">
        <v>181010</v>
      </c>
      <c r="H935" t="s">
        <v>16</v>
      </c>
      <c r="I935" t="s">
        <v>17</v>
      </c>
      <c r="J935" t="s">
        <v>18</v>
      </c>
      <c r="K935" t="s">
        <v>19</v>
      </c>
      <c r="L935" t="s">
        <v>20</v>
      </c>
      <c r="M935" s="2">
        <v>842776102461</v>
      </c>
      <c r="N935">
        <v>1</v>
      </c>
      <c r="O935">
        <f>COUNTIFS($A$2:$A$1206,"="&amp;A935,$C$2:$C$1206,"="&amp;C935,$M$2:$M$1206,"="&amp;M935)</f>
        <v>4</v>
      </c>
      <c r="P935">
        <f>COUNTIFS($B$2:$B$1206,"="&amp;B935,$M$2:$M$1206,"="&amp;M935)</f>
        <v>1</v>
      </c>
      <c r="Q935">
        <f>SUMIFS($N$2:$N$1206,$B$2:$B$1206,"="&amp;B935,$M$2:$M$1206,"="&amp;M935)</f>
        <v>1</v>
      </c>
      <c r="R935">
        <f>VLOOKUP(A935&amp;C935&amp;M935,販売数計!$A$2:$E$174,5,FALSE)</f>
        <v>4</v>
      </c>
      <c r="S935">
        <f t="shared" si="14"/>
        <v>0</v>
      </c>
    </row>
    <row r="936" spans="1:19" x14ac:dyDescent="0.2">
      <c r="A936" s="1">
        <v>43302</v>
      </c>
      <c r="B936">
        <v>43953632</v>
      </c>
      <c r="C936">
        <v>842</v>
      </c>
      <c r="D936" t="s">
        <v>26</v>
      </c>
      <c r="E936">
        <v>32</v>
      </c>
      <c r="F936" t="s">
        <v>21</v>
      </c>
      <c r="G936">
        <v>253230</v>
      </c>
      <c r="H936" t="s">
        <v>22</v>
      </c>
      <c r="I936" t="s">
        <v>23</v>
      </c>
      <c r="J936" t="s">
        <v>24</v>
      </c>
      <c r="L936" t="s">
        <v>25</v>
      </c>
      <c r="M936" s="2">
        <v>4550084118970</v>
      </c>
      <c r="N936">
        <v>1</v>
      </c>
      <c r="O936">
        <f>COUNTIFS($A$2:$A$1206,"="&amp;A936,$C$2:$C$1206,"="&amp;C936,$M$2:$M$1206,"="&amp;M936)</f>
        <v>10</v>
      </c>
      <c r="P936">
        <f>COUNTIFS($B$2:$B$1206,"="&amp;B936,$M$2:$M$1206,"="&amp;M936)</f>
        <v>1</v>
      </c>
      <c r="Q936">
        <f>SUMIFS($N$2:$N$1206,$B$2:$B$1206,"="&amp;B936,$M$2:$M$1206,"="&amp;M936)</f>
        <v>1</v>
      </c>
      <c r="R936">
        <f>VLOOKUP(A936&amp;C936&amp;M936,販売数計!$A$2:$E$174,5,FALSE)</f>
        <v>10</v>
      </c>
      <c r="S936">
        <f t="shared" si="14"/>
        <v>0</v>
      </c>
    </row>
    <row r="937" spans="1:19" x14ac:dyDescent="0.2">
      <c r="A937" s="1">
        <v>43302</v>
      </c>
      <c r="B937">
        <v>43953953</v>
      </c>
      <c r="C937">
        <v>842</v>
      </c>
      <c r="D937" t="s">
        <v>26</v>
      </c>
      <c r="E937">
        <v>32</v>
      </c>
      <c r="F937" t="s">
        <v>21</v>
      </c>
      <c r="G937">
        <v>253230</v>
      </c>
      <c r="H937" t="s">
        <v>22</v>
      </c>
      <c r="I937" t="s">
        <v>23</v>
      </c>
      <c r="J937" t="s">
        <v>24</v>
      </c>
      <c r="L937" t="s">
        <v>25</v>
      </c>
      <c r="M937" s="2">
        <v>4550084118970</v>
      </c>
      <c r="N937">
        <v>1</v>
      </c>
      <c r="O937">
        <f>COUNTIFS($A$2:$A$1206,"="&amp;A937,$C$2:$C$1206,"="&amp;C937,$M$2:$M$1206,"="&amp;M937)</f>
        <v>10</v>
      </c>
      <c r="P937">
        <f>COUNTIFS($B$2:$B$1206,"="&amp;B937,$M$2:$M$1206,"="&amp;M937)</f>
        <v>1</v>
      </c>
      <c r="Q937">
        <f>SUMIFS($N$2:$N$1206,$B$2:$B$1206,"="&amp;B937,$M$2:$M$1206,"="&amp;M937)</f>
        <v>1</v>
      </c>
      <c r="R937">
        <f>VLOOKUP(A937&amp;C937&amp;M937,販売数計!$A$2:$E$174,5,FALSE)</f>
        <v>10</v>
      </c>
      <c r="S937">
        <f t="shared" si="14"/>
        <v>0</v>
      </c>
    </row>
    <row r="938" spans="1:19" x14ac:dyDescent="0.2">
      <c r="A938" s="1">
        <v>43302</v>
      </c>
      <c r="B938">
        <v>43954210</v>
      </c>
      <c r="C938">
        <v>842</v>
      </c>
      <c r="D938" t="s">
        <v>26</v>
      </c>
      <c r="E938">
        <v>12</v>
      </c>
      <c r="F938" t="s">
        <v>27</v>
      </c>
      <c r="G938">
        <v>77120</v>
      </c>
      <c r="H938" t="s">
        <v>28</v>
      </c>
      <c r="I938" t="s">
        <v>29</v>
      </c>
      <c r="J938" t="s">
        <v>30</v>
      </c>
      <c r="L938" t="s">
        <v>31</v>
      </c>
      <c r="M938" s="2">
        <v>4549980046388</v>
      </c>
      <c r="N938">
        <v>1</v>
      </c>
      <c r="O938">
        <f>COUNTIFS($A$2:$A$1206,"="&amp;A938,$C$2:$C$1206,"="&amp;C938,$M$2:$M$1206,"="&amp;M938)</f>
        <v>11</v>
      </c>
      <c r="P938">
        <f>COUNTIFS($B$2:$B$1206,"="&amp;B938,$M$2:$M$1206,"="&amp;M938)</f>
        <v>1</v>
      </c>
      <c r="Q938">
        <f>SUMIFS($N$2:$N$1206,$B$2:$B$1206,"="&amp;B938,$M$2:$M$1206,"="&amp;M938)</f>
        <v>1</v>
      </c>
      <c r="R938">
        <f>VLOOKUP(A938&amp;C938&amp;M938,販売数計!$A$2:$E$174,5,FALSE)</f>
        <v>11</v>
      </c>
      <c r="S938">
        <f t="shared" si="14"/>
        <v>0</v>
      </c>
    </row>
    <row r="939" spans="1:19" x14ac:dyDescent="0.2">
      <c r="A939" s="1">
        <v>43302</v>
      </c>
      <c r="B939">
        <v>43954254</v>
      </c>
      <c r="C939">
        <v>842</v>
      </c>
      <c r="D939" t="s">
        <v>26</v>
      </c>
      <c r="E939">
        <v>12</v>
      </c>
      <c r="F939" t="s">
        <v>27</v>
      </c>
      <c r="G939">
        <v>77120</v>
      </c>
      <c r="H939" t="s">
        <v>28</v>
      </c>
      <c r="I939" t="s">
        <v>29</v>
      </c>
      <c r="J939" t="s">
        <v>30</v>
      </c>
      <c r="L939" t="s">
        <v>31</v>
      </c>
      <c r="M939" s="2">
        <v>4549980046388</v>
      </c>
      <c r="N939">
        <v>1</v>
      </c>
      <c r="O939">
        <f>COUNTIFS($A$2:$A$1206,"="&amp;A939,$C$2:$C$1206,"="&amp;C939,$M$2:$M$1206,"="&amp;M939)</f>
        <v>11</v>
      </c>
      <c r="P939">
        <f>COUNTIFS($B$2:$B$1206,"="&amp;B939,$M$2:$M$1206,"="&amp;M939)</f>
        <v>1</v>
      </c>
      <c r="Q939">
        <f>SUMIFS($N$2:$N$1206,$B$2:$B$1206,"="&amp;B939,$M$2:$M$1206,"="&amp;M939)</f>
        <v>1</v>
      </c>
      <c r="R939">
        <f>VLOOKUP(A939&amp;C939&amp;M939,販売数計!$A$2:$E$174,5,FALSE)</f>
        <v>11</v>
      </c>
      <c r="S939">
        <f t="shared" si="14"/>
        <v>0</v>
      </c>
    </row>
    <row r="940" spans="1:19" x14ac:dyDescent="0.2">
      <c r="A940" s="1">
        <v>43302</v>
      </c>
      <c r="B940">
        <v>43954427</v>
      </c>
      <c r="C940">
        <v>842</v>
      </c>
      <c r="D940" t="s">
        <v>26</v>
      </c>
      <c r="E940">
        <v>12</v>
      </c>
      <c r="F940" t="s">
        <v>27</v>
      </c>
      <c r="G940">
        <v>77120</v>
      </c>
      <c r="H940" t="s">
        <v>28</v>
      </c>
      <c r="I940" t="s">
        <v>29</v>
      </c>
      <c r="J940" t="s">
        <v>30</v>
      </c>
      <c r="L940" t="s">
        <v>31</v>
      </c>
      <c r="M940" s="2">
        <v>4549980046388</v>
      </c>
      <c r="N940">
        <v>1</v>
      </c>
      <c r="O940">
        <f>COUNTIFS($A$2:$A$1206,"="&amp;A940,$C$2:$C$1206,"="&amp;C940,$M$2:$M$1206,"="&amp;M940)</f>
        <v>11</v>
      </c>
      <c r="P940">
        <f>COUNTIFS($B$2:$B$1206,"="&amp;B940,$M$2:$M$1206,"="&amp;M940)</f>
        <v>1</v>
      </c>
      <c r="Q940">
        <f>SUMIFS($N$2:$N$1206,$B$2:$B$1206,"="&amp;B940,$M$2:$M$1206,"="&amp;M940)</f>
        <v>1</v>
      </c>
      <c r="R940">
        <f>VLOOKUP(A940&amp;C940&amp;M940,販売数計!$A$2:$E$174,5,FALSE)</f>
        <v>11</v>
      </c>
      <c r="S940">
        <f t="shared" si="14"/>
        <v>0</v>
      </c>
    </row>
    <row r="941" spans="1:19" x14ac:dyDescent="0.2">
      <c r="A941" s="1">
        <v>43302</v>
      </c>
      <c r="B941">
        <v>43954468</v>
      </c>
      <c r="C941">
        <v>842</v>
      </c>
      <c r="D941" t="s">
        <v>26</v>
      </c>
      <c r="E941">
        <v>12</v>
      </c>
      <c r="F941" t="s">
        <v>27</v>
      </c>
      <c r="G941">
        <v>77120</v>
      </c>
      <c r="H941" t="s">
        <v>28</v>
      </c>
      <c r="I941" t="s">
        <v>29</v>
      </c>
      <c r="J941" t="s">
        <v>30</v>
      </c>
      <c r="L941" t="s">
        <v>31</v>
      </c>
      <c r="M941" s="2">
        <v>4549980046388</v>
      </c>
      <c r="N941">
        <v>1</v>
      </c>
      <c r="O941">
        <f>COUNTIFS($A$2:$A$1206,"="&amp;A941,$C$2:$C$1206,"="&amp;C941,$M$2:$M$1206,"="&amp;M941)</f>
        <v>11</v>
      </c>
      <c r="P941">
        <f>COUNTIFS($B$2:$B$1206,"="&amp;B941,$M$2:$M$1206,"="&amp;M941)</f>
        <v>1</v>
      </c>
      <c r="Q941">
        <f>SUMIFS($N$2:$N$1206,$B$2:$B$1206,"="&amp;B941,$M$2:$M$1206,"="&amp;M941)</f>
        <v>1</v>
      </c>
      <c r="R941">
        <f>VLOOKUP(A941&amp;C941&amp;M941,販売数計!$A$2:$E$174,5,FALSE)</f>
        <v>11</v>
      </c>
      <c r="S941">
        <f t="shared" si="14"/>
        <v>0</v>
      </c>
    </row>
    <row r="942" spans="1:19" x14ac:dyDescent="0.2">
      <c r="A942" s="1">
        <v>43302</v>
      </c>
      <c r="B942">
        <v>43954519</v>
      </c>
      <c r="C942">
        <v>842</v>
      </c>
      <c r="D942" t="s">
        <v>26</v>
      </c>
      <c r="E942">
        <v>12</v>
      </c>
      <c r="F942" t="s">
        <v>27</v>
      </c>
      <c r="G942">
        <v>77120</v>
      </c>
      <c r="H942" t="s">
        <v>28</v>
      </c>
      <c r="I942" t="s">
        <v>29</v>
      </c>
      <c r="J942" t="s">
        <v>30</v>
      </c>
      <c r="L942" t="s">
        <v>31</v>
      </c>
      <c r="M942" s="2">
        <v>4549980046388</v>
      </c>
      <c r="N942">
        <v>1</v>
      </c>
      <c r="O942">
        <f>COUNTIFS($A$2:$A$1206,"="&amp;A942,$C$2:$C$1206,"="&amp;C942,$M$2:$M$1206,"="&amp;M942)</f>
        <v>11</v>
      </c>
      <c r="P942">
        <f>COUNTIFS($B$2:$B$1206,"="&amp;B942,$M$2:$M$1206,"="&amp;M942)</f>
        <v>1</v>
      </c>
      <c r="Q942">
        <f>SUMIFS($N$2:$N$1206,$B$2:$B$1206,"="&amp;B942,$M$2:$M$1206,"="&amp;M942)</f>
        <v>1</v>
      </c>
      <c r="R942">
        <f>VLOOKUP(A942&amp;C942&amp;M942,販売数計!$A$2:$E$174,5,FALSE)</f>
        <v>11</v>
      </c>
      <c r="S942">
        <f t="shared" si="14"/>
        <v>0</v>
      </c>
    </row>
    <row r="943" spans="1:19" x14ac:dyDescent="0.2">
      <c r="A943" s="1">
        <v>43302</v>
      </c>
      <c r="B943">
        <v>43954751</v>
      </c>
      <c r="C943">
        <v>842</v>
      </c>
      <c r="D943" t="s">
        <v>26</v>
      </c>
      <c r="E943">
        <v>32</v>
      </c>
      <c r="F943" t="s">
        <v>21</v>
      </c>
      <c r="G943">
        <v>253230</v>
      </c>
      <c r="H943" t="s">
        <v>22</v>
      </c>
      <c r="I943" t="s">
        <v>23</v>
      </c>
      <c r="J943" t="s">
        <v>24</v>
      </c>
      <c r="L943" t="s">
        <v>25</v>
      </c>
      <c r="M943" s="2">
        <v>4550084118970</v>
      </c>
      <c r="N943">
        <v>1</v>
      </c>
      <c r="O943">
        <f>COUNTIFS($A$2:$A$1206,"="&amp;A943,$C$2:$C$1206,"="&amp;C943,$M$2:$M$1206,"="&amp;M943)</f>
        <v>10</v>
      </c>
      <c r="P943">
        <f>COUNTIFS($B$2:$B$1206,"="&amp;B943,$M$2:$M$1206,"="&amp;M943)</f>
        <v>1</v>
      </c>
      <c r="Q943">
        <f>SUMIFS($N$2:$N$1206,$B$2:$B$1206,"="&amp;B943,$M$2:$M$1206,"="&amp;M943)</f>
        <v>1</v>
      </c>
      <c r="R943">
        <f>VLOOKUP(A943&amp;C943&amp;M943,販売数計!$A$2:$E$174,5,FALSE)</f>
        <v>10</v>
      </c>
      <c r="S943">
        <f t="shared" si="14"/>
        <v>0</v>
      </c>
    </row>
    <row r="944" spans="1:19" x14ac:dyDescent="0.2">
      <c r="A944" s="1">
        <v>43302</v>
      </c>
      <c r="B944">
        <v>65668791</v>
      </c>
      <c r="C944">
        <v>842</v>
      </c>
      <c r="D944" t="s">
        <v>26</v>
      </c>
      <c r="E944">
        <v>12</v>
      </c>
      <c r="F944" t="s">
        <v>27</v>
      </c>
      <c r="G944">
        <v>77120</v>
      </c>
      <c r="H944" t="s">
        <v>28</v>
      </c>
      <c r="I944" t="s">
        <v>29</v>
      </c>
      <c r="J944" t="s">
        <v>30</v>
      </c>
      <c r="L944" t="s">
        <v>31</v>
      </c>
      <c r="M944" s="2">
        <v>4549980046388</v>
      </c>
      <c r="N944">
        <v>1</v>
      </c>
      <c r="O944">
        <f>COUNTIFS($A$2:$A$1206,"="&amp;A944,$C$2:$C$1206,"="&amp;C944,$M$2:$M$1206,"="&amp;M944)</f>
        <v>11</v>
      </c>
      <c r="P944">
        <f>COUNTIFS($B$2:$B$1206,"="&amp;B944,$M$2:$M$1206,"="&amp;M944)</f>
        <v>1</v>
      </c>
      <c r="Q944">
        <f>SUMIFS($N$2:$N$1206,$B$2:$B$1206,"="&amp;B944,$M$2:$M$1206,"="&amp;M944)</f>
        <v>1</v>
      </c>
      <c r="R944">
        <f>VLOOKUP(A944&amp;C944&amp;M944,販売数計!$A$2:$E$174,5,FALSE)</f>
        <v>11</v>
      </c>
      <c r="S944">
        <f t="shared" si="14"/>
        <v>0</v>
      </c>
    </row>
    <row r="945" spans="1:19" x14ac:dyDescent="0.2">
      <c r="A945" s="1">
        <v>43303</v>
      </c>
      <c r="B945">
        <v>43954787</v>
      </c>
      <c r="C945">
        <v>94</v>
      </c>
      <c r="D945" t="s">
        <v>14</v>
      </c>
      <c r="E945">
        <v>12</v>
      </c>
      <c r="F945" t="s">
        <v>27</v>
      </c>
      <c r="G945">
        <v>77120</v>
      </c>
      <c r="H945" t="s">
        <v>28</v>
      </c>
      <c r="I945" t="s">
        <v>29</v>
      </c>
      <c r="J945" t="s">
        <v>30</v>
      </c>
      <c r="L945" t="s">
        <v>31</v>
      </c>
      <c r="M945" s="2">
        <v>4549980046388</v>
      </c>
      <c r="N945">
        <v>1</v>
      </c>
      <c r="O945">
        <f>COUNTIFS($A$2:$A$1206,"="&amp;A945,$C$2:$C$1206,"="&amp;C945,$M$2:$M$1206,"="&amp;M945)</f>
        <v>6</v>
      </c>
      <c r="P945">
        <f>COUNTIFS($B$2:$B$1206,"="&amp;B945,$M$2:$M$1206,"="&amp;M945)</f>
        <v>1</v>
      </c>
      <c r="Q945">
        <f>SUMIFS($N$2:$N$1206,$B$2:$B$1206,"="&amp;B945,$M$2:$M$1206,"="&amp;M945)</f>
        <v>1</v>
      </c>
      <c r="R945">
        <f>VLOOKUP(A945&amp;C945&amp;M945,販売数計!$A$2:$E$174,5,FALSE)</f>
        <v>6</v>
      </c>
      <c r="S945">
        <f t="shared" si="14"/>
        <v>0</v>
      </c>
    </row>
    <row r="946" spans="1:19" x14ac:dyDescent="0.2">
      <c r="A946" s="1">
        <v>43303</v>
      </c>
      <c r="B946">
        <v>43955723</v>
      </c>
      <c r="C946">
        <v>94</v>
      </c>
      <c r="D946" t="s">
        <v>14</v>
      </c>
      <c r="E946">
        <v>21</v>
      </c>
      <c r="F946" t="s">
        <v>15</v>
      </c>
      <c r="G946">
        <v>181010</v>
      </c>
      <c r="H946" t="s">
        <v>16</v>
      </c>
      <c r="I946" t="s">
        <v>17</v>
      </c>
      <c r="J946" t="s">
        <v>18</v>
      </c>
      <c r="K946" t="s">
        <v>19</v>
      </c>
      <c r="L946" t="s">
        <v>20</v>
      </c>
      <c r="M946" s="2">
        <v>842776102461</v>
      </c>
      <c r="N946">
        <v>1</v>
      </c>
      <c r="O946">
        <f>COUNTIFS($A$2:$A$1206,"="&amp;A946,$C$2:$C$1206,"="&amp;C946,$M$2:$M$1206,"="&amp;M946)</f>
        <v>11</v>
      </c>
      <c r="P946">
        <f>COUNTIFS($B$2:$B$1206,"="&amp;B946,$M$2:$M$1206,"="&amp;M946)</f>
        <v>1</v>
      </c>
      <c r="Q946">
        <f>SUMIFS($N$2:$N$1206,$B$2:$B$1206,"="&amp;B946,$M$2:$M$1206,"="&amp;M946)</f>
        <v>1</v>
      </c>
      <c r="R946">
        <f>VLOOKUP(A946&amp;C946&amp;M946,販売数計!$A$2:$E$174,5,FALSE)</f>
        <v>9</v>
      </c>
      <c r="S946">
        <f t="shared" si="14"/>
        <v>0</v>
      </c>
    </row>
    <row r="947" spans="1:19" x14ac:dyDescent="0.2">
      <c r="A947" s="1">
        <v>43303</v>
      </c>
      <c r="B947">
        <v>43955893</v>
      </c>
      <c r="C947">
        <v>94</v>
      </c>
      <c r="D947" t="s">
        <v>14</v>
      </c>
      <c r="E947">
        <v>32</v>
      </c>
      <c r="F947" t="s">
        <v>21</v>
      </c>
      <c r="G947">
        <v>253230</v>
      </c>
      <c r="H947" t="s">
        <v>22</v>
      </c>
      <c r="I947" t="s">
        <v>23</v>
      </c>
      <c r="J947" t="s">
        <v>24</v>
      </c>
      <c r="L947" t="s">
        <v>25</v>
      </c>
      <c r="M947" s="2">
        <v>4550084118970</v>
      </c>
      <c r="N947">
        <v>1</v>
      </c>
      <c r="O947">
        <f>COUNTIFS($A$2:$A$1206,"="&amp;A947,$C$2:$C$1206,"="&amp;C947,$M$2:$M$1206,"="&amp;M947)</f>
        <v>5</v>
      </c>
      <c r="P947">
        <f>COUNTIFS($B$2:$B$1206,"="&amp;B947,$M$2:$M$1206,"="&amp;M947)</f>
        <v>1</v>
      </c>
      <c r="Q947">
        <f>SUMIFS($N$2:$N$1206,$B$2:$B$1206,"="&amp;B947,$M$2:$M$1206,"="&amp;M947)</f>
        <v>1</v>
      </c>
      <c r="R947">
        <f>VLOOKUP(A947&amp;C947&amp;M947,販売数計!$A$2:$E$174,5,FALSE)</f>
        <v>5</v>
      </c>
      <c r="S947">
        <f t="shared" si="14"/>
        <v>0</v>
      </c>
    </row>
    <row r="948" spans="1:19" x14ac:dyDescent="0.2">
      <c r="A948" s="1">
        <v>43303</v>
      </c>
      <c r="B948">
        <v>43956406</v>
      </c>
      <c r="C948">
        <v>94</v>
      </c>
      <c r="D948" t="s">
        <v>14</v>
      </c>
      <c r="E948">
        <v>32</v>
      </c>
      <c r="F948" t="s">
        <v>21</v>
      </c>
      <c r="G948">
        <v>253230</v>
      </c>
      <c r="H948" t="s">
        <v>22</v>
      </c>
      <c r="I948" t="s">
        <v>23</v>
      </c>
      <c r="J948" t="s">
        <v>24</v>
      </c>
      <c r="L948" t="s">
        <v>25</v>
      </c>
      <c r="M948" s="2">
        <v>4550084118970</v>
      </c>
      <c r="N948">
        <v>1</v>
      </c>
      <c r="O948">
        <f>COUNTIFS($A$2:$A$1206,"="&amp;A948,$C$2:$C$1206,"="&amp;C948,$M$2:$M$1206,"="&amp;M948)</f>
        <v>5</v>
      </c>
      <c r="P948">
        <f>COUNTIFS($B$2:$B$1206,"="&amp;B948,$M$2:$M$1206,"="&amp;M948)</f>
        <v>1</v>
      </c>
      <c r="Q948">
        <f>SUMIFS($N$2:$N$1206,$B$2:$B$1206,"="&amp;B948,$M$2:$M$1206,"="&amp;M948)</f>
        <v>1</v>
      </c>
      <c r="R948">
        <f>VLOOKUP(A948&amp;C948&amp;M948,販売数計!$A$2:$E$174,5,FALSE)</f>
        <v>5</v>
      </c>
      <c r="S948">
        <f t="shared" si="14"/>
        <v>0</v>
      </c>
    </row>
    <row r="949" spans="1:19" x14ac:dyDescent="0.2">
      <c r="A949" s="1">
        <v>43303</v>
      </c>
      <c r="B949">
        <v>43956433</v>
      </c>
      <c r="C949">
        <v>94</v>
      </c>
      <c r="D949" t="s">
        <v>14</v>
      </c>
      <c r="E949">
        <v>21</v>
      </c>
      <c r="F949" t="s">
        <v>15</v>
      </c>
      <c r="G949">
        <v>181010</v>
      </c>
      <c r="H949" t="s">
        <v>16</v>
      </c>
      <c r="I949" t="s">
        <v>17</v>
      </c>
      <c r="J949" t="s">
        <v>18</v>
      </c>
      <c r="K949" t="s">
        <v>19</v>
      </c>
      <c r="L949" t="s">
        <v>20</v>
      </c>
      <c r="M949" s="2">
        <v>842776102461</v>
      </c>
      <c r="N949">
        <v>-1</v>
      </c>
      <c r="O949">
        <f>COUNTIFS($A$2:$A$1206,"="&amp;A949,$C$2:$C$1206,"="&amp;C949,$M$2:$M$1206,"="&amp;M949)</f>
        <v>11</v>
      </c>
      <c r="P949">
        <f>COUNTIFS($B$2:$B$1206,"="&amp;B949,$M$2:$M$1206,"="&amp;M949)</f>
        <v>2</v>
      </c>
      <c r="Q949">
        <f>SUMIFS($N$2:$N$1206,$B$2:$B$1206,"="&amp;B949,$M$2:$M$1206,"="&amp;M949)</f>
        <v>0</v>
      </c>
      <c r="R949">
        <f>VLOOKUP(A949&amp;C949&amp;M949,販売数計!$A$2:$E$174,5,FALSE)</f>
        <v>9</v>
      </c>
      <c r="S949">
        <f t="shared" si="14"/>
        <v>1</v>
      </c>
    </row>
    <row r="950" spans="1:19" x14ac:dyDescent="0.2">
      <c r="A950" s="1">
        <v>43303</v>
      </c>
      <c r="B950">
        <v>43956433</v>
      </c>
      <c r="C950">
        <v>94</v>
      </c>
      <c r="D950" t="s">
        <v>14</v>
      </c>
      <c r="E950">
        <v>21</v>
      </c>
      <c r="F950" t="s">
        <v>15</v>
      </c>
      <c r="G950">
        <v>181010</v>
      </c>
      <c r="H950" t="s">
        <v>16</v>
      </c>
      <c r="I950" t="s">
        <v>17</v>
      </c>
      <c r="J950" t="s">
        <v>18</v>
      </c>
      <c r="K950" t="s">
        <v>19</v>
      </c>
      <c r="L950" t="s">
        <v>20</v>
      </c>
      <c r="M950" s="2">
        <v>842776102461</v>
      </c>
      <c r="N950">
        <v>1</v>
      </c>
      <c r="O950">
        <f>COUNTIFS($A$2:$A$1206,"="&amp;A950,$C$2:$C$1206,"="&amp;C950,$M$2:$M$1206,"="&amp;M950)</f>
        <v>11</v>
      </c>
      <c r="P950">
        <f>COUNTIFS($B$2:$B$1206,"="&amp;B950,$M$2:$M$1206,"="&amp;M950)</f>
        <v>2</v>
      </c>
      <c r="Q950">
        <f>SUMIFS($N$2:$N$1206,$B$2:$B$1206,"="&amp;B950,$M$2:$M$1206,"="&amp;M950)</f>
        <v>0</v>
      </c>
      <c r="R950">
        <f>VLOOKUP(A950&amp;C950&amp;M950,販売数計!$A$2:$E$174,5,FALSE)</f>
        <v>9</v>
      </c>
      <c r="S950">
        <f t="shared" si="14"/>
        <v>1</v>
      </c>
    </row>
    <row r="951" spans="1:19" x14ac:dyDescent="0.2">
      <c r="A951" s="1">
        <v>43303</v>
      </c>
      <c r="B951">
        <v>43956707</v>
      </c>
      <c r="C951">
        <v>94</v>
      </c>
      <c r="D951" t="s">
        <v>14</v>
      </c>
      <c r="E951">
        <v>32</v>
      </c>
      <c r="F951" t="s">
        <v>21</v>
      </c>
      <c r="G951">
        <v>253230</v>
      </c>
      <c r="H951" t="s">
        <v>22</v>
      </c>
      <c r="I951" t="s">
        <v>23</v>
      </c>
      <c r="J951" t="s">
        <v>24</v>
      </c>
      <c r="L951" t="s">
        <v>25</v>
      </c>
      <c r="M951" s="2">
        <v>4550084118970</v>
      </c>
      <c r="N951">
        <v>1</v>
      </c>
      <c r="O951">
        <f>COUNTIFS($A$2:$A$1206,"="&amp;A951,$C$2:$C$1206,"="&amp;C951,$M$2:$M$1206,"="&amp;M951)</f>
        <v>5</v>
      </c>
      <c r="P951">
        <f>COUNTIFS($B$2:$B$1206,"="&amp;B951,$M$2:$M$1206,"="&amp;M951)</f>
        <v>1</v>
      </c>
      <c r="Q951">
        <f>SUMIFS($N$2:$N$1206,$B$2:$B$1206,"="&amp;B951,$M$2:$M$1206,"="&amp;M951)</f>
        <v>1</v>
      </c>
      <c r="R951">
        <f>VLOOKUP(A951&amp;C951&amp;M951,販売数計!$A$2:$E$174,5,FALSE)</f>
        <v>5</v>
      </c>
      <c r="S951">
        <f t="shared" si="14"/>
        <v>0</v>
      </c>
    </row>
    <row r="952" spans="1:19" x14ac:dyDescent="0.2">
      <c r="A952" s="1">
        <v>43303</v>
      </c>
      <c r="B952">
        <v>43957244</v>
      </c>
      <c r="C952">
        <v>94</v>
      </c>
      <c r="D952" t="s">
        <v>14</v>
      </c>
      <c r="E952">
        <v>21</v>
      </c>
      <c r="F952" t="s">
        <v>15</v>
      </c>
      <c r="G952">
        <v>181010</v>
      </c>
      <c r="H952" t="s">
        <v>16</v>
      </c>
      <c r="I952" t="s">
        <v>17</v>
      </c>
      <c r="J952" t="s">
        <v>18</v>
      </c>
      <c r="K952" t="s">
        <v>19</v>
      </c>
      <c r="L952" t="s">
        <v>20</v>
      </c>
      <c r="M952" s="2">
        <v>842776102461</v>
      </c>
      <c r="N952">
        <v>1</v>
      </c>
      <c r="O952">
        <f>COUNTIFS($A$2:$A$1206,"="&amp;A952,$C$2:$C$1206,"="&amp;C952,$M$2:$M$1206,"="&amp;M952)</f>
        <v>11</v>
      </c>
      <c r="P952">
        <f>COUNTIFS($B$2:$B$1206,"="&amp;B952,$M$2:$M$1206,"="&amp;M952)</f>
        <v>2</v>
      </c>
      <c r="Q952">
        <f>SUMIFS($N$2:$N$1206,$B$2:$B$1206,"="&amp;B952,$M$2:$M$1206,"="&amp;M952)</f>
        <v>0</v>
      </c>
      <c r="R952">
        <f>VLOOKUP(A952&amp;C952&amp;M952,販売数計!$A$2:$E$174,5,FALSE)</f>
        <v>9</v>
      </c>
      <c r="S952">
        <f t="shared" si="14"/>
        <v>1</v>
      </c>
    </row>
    <row r="953" spans="1:19" x14ac:dyDescent="0.2">
      <c r="A953" s="1">
        <v>43303</v>
      </c>
      <c r="B953">
        <v>43957935</v>
      </c>
      <c r="C953">
        <v>94</v>
      </c>
      <c r="D953" t="s">
        <v>14</v>
      </c>
      <c r="E953">
        <v>21</v>
      </c>
      <c r="F953" t="s">
        <v>15</v>
      </c>
      <c r="G953">
        <v>181010</v>
      </c>
      <c r="H953" t="s">
        <v>16</v>
      </c>
      <c r="I953" t="s">
        <v>17</v>
      </c>
      <c r="J953" t="s">
        <v>18</v>
      </c>
      <c r="K953" t="s">
        <v>19</v>
      </c>
      <c r="L953" t="s">
        <v>20</v>
      </c>
      <c r="M953" s="2">
        <v>842776102461</v>
      </c>
      <c r="N953">
        <v>1</v>
      </c>
      <c r="O953">
        <f>COUNTIFS($A$2:$A$1206,"="&amp;A953,$C$2:$C$1206,"="&amp;C953,$M$2:$M$1206,"="&amp;M953)</f>
        <v>11</v>
      </c>
      <c r="P953">
        <f>COUNTIFS($B$2:$B$1206,"="&amp;B953,$M$2:$M$1206,"="&amp;M953)</f>
        <v>1</v>
      </c>
      <c r="Q953">
        <f>SUMIFS($N$2:$N$1206,$B$2:$B$1206,"="&amp;B953,$M$2:$M$1206,"="&amp;M953)</f>
        <v>1</v>
      </c>
      <c r="R953">
        <f>VLOOKUP(A953&amp;C953&amp;M953,販売数計!$A$2:$E$174,5,FALSE)</f>
        <v>9</v>
      </c>
      <c r="S953">
        <f t="shared" si="14"/>
        <v>0</v>
      </c>
    </row>
    <row r="954" spans="1:19" x14ac:dyDescent="0.2">
      <c r="A954" s="1">
        <v>43303</v>
      </c>
      <c r="B954">
        <v>43957937</v>
      </c>
      <c r="C954">
        <v>94</v>
      </c>
      <c r="D954" t="s">
        <v>14</v>
      </c>
      <c r="E954">
        <v>21</v>
      </c>
      <c r="F954" t="s">
        <v>15</v>
      </c>
      <c r="G954">
        <v>181010</v>
      </c>
      <c r="H954" t="s">
        <v>16</v>
      </c>
      <c r="I954" t="s">
        <v>17</v>
      </c>
      <c r="J954" t="s">
        <v>18</v>
      </c>
      <c r="K954" t="s">
        <v>19</v>
      </c>
      <c r="L954" t="s">
        <v>20</v>
      </c>
      <c r="M954" s="2">
        <v>842776102461</v>
      </c>
      <c r="N954">
        <v>1</v>
      </c>
      <c r="O954">
        <f>COUNTIFS($A$2:$A$1206,"="&amp;A954,$C$2:$C$1206,"="&amp;C954,$M$2:$M$1206,"="&amp;M954)</f>
        <v>11</v>
      </c>
      <c r="P954">
        <f>COUNTIFS($B$2:$B$1206,"="&amp;B954,$M$2:$M$1206,"="&amp;M954)</f>
        <v>1</v>
      </c>
      <c r="Q954">
        <f>SUMIFS($N$2:$N$1206,$B$2:$B$1206,"="&amp;B954,$M$2:$M$1206,"="&amp;M954)</f>
        <v>1</v>
      </c>
      <c r="R954">
        <f>VLOOKUP(A954&amp;C954&amp;M954,販売数計!$A$2:$E$174,5,FALSE)</f>
        <v>9</v>
      </c>
      <c r="S954">
        <f t="shared" si="14"/>
        <v>0</v>
      </c>
    </row>
    <row r="955" spans="1:19" x14ac:dyDescent="0.2">
      <c r="A955" s="1">
        <v>43303</v>
      </c>
      <c r="B955">
        <v>43958164</v>
      </c>
      <c r="C955">
        <v>94</v>
      </c>
      <c r="D955" t="s">
        <v>14</v>
      </c>
      <c r="E955">
        <v>21</v>
      </c>
      <c r="F955" t="s">
        <v>15</v>
      </c>
      <c r="G955">
        <v>181010</v>
      </c>
      <c r="H955" t="s">
        <v>16</v>
      </c>
      <c r="I955" t="s">
        <v>17</v>
      </c>
      <c r="J955" t="s">
        <v>18</v>
      </c>
      <c r="K955" t="s">
        <v>19</v>
      </c>
      <c r="L955" t="s">
        <v>20</v>
      </c>
      <c r="M955" s="2">
        <v>842776102461</v>
      </c>
      <c r="N955">
        <v>1</v>
      </c>
      <c r="O955">
        <f>COUNTIFS($A$2:$A$1206,"="&amp;A955,$C$2:$C$1206,"="&amp;C955,$M$2:$M$1206,"="&amp;M955)</f>
        <v>11</v>
      </c>
      <c r="P955">
        <f>COUNTIFS($B$2:$B$1206,"="&amp;B955,$M$2:$M$1206,"="&amp;M955)</f>
        <v>1</v>
      </c>
      <c r="Q955">
        <f>SUMIFS($N$2:$N$1206,$B$2:$B$1206,"="&amp;B955,$M$2:$M$1206,"="&amp;M955)</f>
        <v>1</v>
      </c>
      <c r="R955">
        <f>VLOOKUP(A955&amp;C955&amp;M955,販売数計!$A$2:$E$174,5,FALSE)</f>
        <v>9</v>
      </c>
      <c r="S955">
        <f t="shared" si="14"/>
        <v>0</v>
      </c>
    </row>
    <row r="956" spans="1:19" x14ac:dyDescent="0.2">
      <c r="A956" s="1">
        <v>43303</v>
      </c>
      <c r="B956">
        <v>43958460</v>
      </c>
      <c r="C956">
        <v>94</v>
      </c>
      <c r="D956" t="s">
        <v>14</v>
      </c>
      <c r="E956">
        <v>12</v>
      </c>
      <c r="F956" t="s">
        <v>27</v>
      </c>
      <c r="G956">
        <v>77120</v>
      </c>
      <c r="H956" t="s">
        <v>28</v>
      </c>
      <c r="I956" t="s">
        <v>29</v>
      </c>
      <c r="J956" t="s">
        <v>30</v>
      </c>
      <c r="L956" t="s">
        <v>31</v>
      </c>
      <c r="M956" s="2">
        <v>4549980046388</v>
      </c>
      <c r="N956">
        <v>1</v>
      </c>
      <c r="O956">
        <f>COUNTIFS($A$2:$A$1206,"="&amp;A956,$C$2:$C$1206,"="&amp;C956,$M$2:$M$1206,"="&amp;M956)</f>
        <v>6</v>
      </c>
      <c r="P956">
        <f>COUNTIFS($B$2:$B$1206,"="&amp;B956,$M$2:$M$1206,"="&amp;M956)</f>
        <v>1</v>
      </c>
      <c r="Q956">
        <f>SUMIFS($N$2:$N$1206,$B$2:$B$1206,"="&amp;B956,$M$2:$M$1206,"="&amp;M956)</f>
        <v>1</v>
      </c>
      <c r="R956">
        <f>VLOOKUP(A956&amp;C956&amp;M956,販売数計!$A$2:$E$174,5,FALSE)</f>
        <v>6</v>
      </c>
      <c r="S956">
        <f t="shared" si="14"/>
        <v>0</v>
      </c>
    </row>
    <row r="957" spans="1:19" x14ac:dyDescent="0.2">
      <c r="A957" s="1">
        <v>43303</v>
      </c>
      <c r="B957">
        <v>43959469</v>
      </c>
      <c r="C957">
        <v>94</v>
      </c>
      <c r="D957" t="s">
        <v>14</v>
      </c>
      <c r="E957">
        <v>12</v>
      </c>
      <c r="F957" t="s">
        <v>27</v>
      </c>
      <c r="G957">
        <v>77120</v>
      </c>
      <c r="H957" t="s">
        <v>28</v>
      </c>
      <c r="I957" t="s">
        <v>29</v>
      </c>
      <c r="J957" t="s">
        <v>30</v>
      </c>
      <c r="L957" t="s">
        <v>31</v>
      </c>
      <c r="M957" s="2">
        <v>4549980046388</v>
      </c>
      <c r="N957">
        <v>1</v>
      </c>
      <c r="O957">
        <f>COUNTIFS($A$2:$A$1206,"="&amp;A957,$C$2:$C$1206,"="&amp;C957,$M$2:$M$1206,"="&amp;M957)</f>
        <v>6</v>
      </c>
      <c r="P957">
        <f>COUNTIFS($B$2:$B$1206,"="&amp;B957,$M$2:$M$1206,"="&amp;M957)</f>
        <v>1</v>
      </c>
      <c r="Q957">
        <f>SUMIFS($N$2:$N$1206,$B$2:$B$1206,"="&amp;B957,$M$2:$M$1206,"="&amp;M957)</f>
        <v>1</v>
      </c>
      <c r="R957">
        <f>VLOOKUP(A957&amp;C957&amp;M957,販売数計!$A$2:$E$174,5,FALSE)</f>
        <v>6</v>
      </c>
      <c r="S957">
        <f t="shared" si="14"/>
        <v>0</v>
      </c>
    </row>
    <row r="958" spans="1:19" x14ac:dyDescent="0.2">
      <c r="A958" s="1">
        <v>43303</v>
      </c>
      <c r="B958">
        <v>43960480</v>
      </c>
      <c r="C958">
        <v>94</v>
      </c>
      <c r="D958" t="s">
        <v>14</v>
      </c>
      <c r="E958">
        <v>12</v>
      </c>
      <c r="F958" t="s">
        <v>27</v>
      </c>
      <c r="G958">
        <v>77120</v>
      </c>
      <c r="H958" t="s">
        <v>28</v>
      </c>
      <c r="I958" t="s">
        <v>29</v>
      </c>
      <c r="J958" t="s">
        <v>30</v>
      </c>
      <c r="L958" t="s">
        <v>31</v>
      </c>
      <c r="M958" s="2">
        <v>4549980046388</v>
      </c>
      <c r="N958">
        <v>1</v>
      </c>
      <c r="O958">
        <f>COUNTIFS($A$2:$A$1206,"="&amp;A958,$C$2:$C$1206,"="&amp;C958,$M$2:$M$1206,"="&amp;M958)</f>
        <v>6</v>
      </c>
      <c r="P958">
        <f>COUNTIFS($B$2:$B$1206,"="&amp;B958,$M$2:$M$1206,"="&amp;M958)</f>
        <v>1</v>
      </c>
      <c r="Q958">
        <f>SUMIFS($N$2:$N$1206,$B$2:$B$1206,"="&amp;B958,$M$2:$M$1206,"="&amp;M958)</f>
        <v>1</v>
      </c>
      <c r="R958">
        <f>VLOOKUP(A958&amp;C958&amp;M958,販売数計!$A$2:$E$174,5,FALSE)</f>
        <v>6</v>
      </c>
      <c r="S958">
        <f t="shared" si="14"/>
        <v>0</v>
      </c>
    </row>
    <row r="959" spans="1:19" x14ac:dyDescent="0.2">
      <c r="A959" s="1">
        <v>43303</v>
      </c>
      <c r="B959">
        <v>43961040</v>
      </c>
      <c r="C959">
        <v>94</v>
      </c>
      <c r="D959" t="s">
        <v>14</v>
      </c>
      <c r="E959">
        <v>21</v>
      </c>
      <c r="F959" t="s">
        <v>15</v>
      </c>
      <c r="G959">
        <v>181010</v>
      </c>
      <c r="H959" t="s">
        <v>16</v>
      </c>
      <c r="I959" t="s">
        <v>17</v>
      </c>
      <c r="J959" t="s">
        <v>18</v>
      </c>
      <c r="K959" t="s">
        <v>19</v>
      </c>
      <c r="L959" t="s">
        <v>20</v>
      </c>
      <c r="M959" s="2">
        <v>842776102461</v>
      </c>
      <c r="N959">
        <v>1</v>
      </c>
      <c r="O959">
        <f>COUNTIFS($A$2:$A$1206,"="&amp;A959,$C$2:$C$1206,"="&amp;C959,$M$2:$M$1206,"="&amp;M959)</f>
        <v>11</v>
      </c>
      <c r="P959">
        <f>COUNTIFS($B$2:$B$1206,"="&amp;B959,$M$2:$M$1206,"="&amp;M959)</f>
        <v>1</v>
      </c>
      <c r="Q959">
        <f>SUMIFS($N$2:$N$1206,$B$2:$B$1206,"="&amp;B959,$M$2:$M$1206,"="&amp;M959)</f>
        <v>1</v>
      </c>
      <c r="R959">
        <f>VLOOKUP(A959&amp;C959&amp;M959,販売数計!$A$2:$E$174,5,FALSE)</f>
        <v>9</v>
      </c>
      <c r="S959">
        <f t="shared" si="14"/>
        <v>0</v>
      </c>
    </row>
    <row r="960" spans="1:19" x14ac:dyDescent="0.2">
      <c r="A960" s="1">
        <v>43303</v>
      </c>
      <c r="B960">
        <v>43961450</v>
      </c>
      <c r="C960">
        <v>94</v>
      </c>
      <c r="D960" t="s">
        <v>14</v>
      </c>
      <c r="E960">
        <v>12</v>
      </c>
      <c r="F960" t="s">
        <v>27</v>
      </c>
      <c r="G960">
        <v>77120</v>
      </c>
      <c r="H960" t="s">
        <v>28</v>
      </c>
      <c r="I960" t="s">
        <v>29</v>
      </c>
      <c r="J960" t="s">
        <v>30</v>
      </c>
      <c r="L960" t="s">
        <v>31</v>
      </c>
      <c r="M960" s="2">
        <v>4549980046388</v>
      </c>
      <c r="N960">
        <v>1</v>
      </c>
      <c r="O960">
        <f>COUNTIFS($A$2:$A$1206,"="&amp;A960,$C$2:$C$1206,"="&amp;C960,$M$2:$M$1206,"="&amp;M960)</f>
        <v>6</v>
      </c>
      <c r="P960">
        <f>COUNTIFS($B$2:$B$1206,"="&amp;B960,$M$2:$M$1206,"="&amp;M960)</f>
        <v>1</v>
      </c>
      <c r="Q960">
        <f>SUMIFS($N$2:$N$1206,$B$2:$B$1206,"="&amp;B960,$M$2:$M$1206,"="&amp;M960)</f>
        <v>1</v>
      </c>
      <c r="R960">
        <f>VLOOKUP(A960&amp;C960&amp;M960,販売数計!$A$2:$E$174,5,FALSE)</f>
        <v>6</v>
      </c>
      <c r="S960">
        <f t="shared" si="14"/>
        <v>0</v>
      </c>
    </row>
    <row r="961" spans="1:19" x14ac:dyDescent="0.2">
      <c r="A961" s="1">
        <v>43303</v>
      </c>
      <c r="B961">
        <v>43961615</v>
      </c>
      <c r="C961">
        <v>94</v>
      </c>
      <c r="D961" t="s">
        <v>14</v>
      </c>
      <c r="E961">
        <v>32</v>
      </c>
      <c r="F961" t="s">
        <v>21</v>
      </c>
      <c r="G961">
        <v>253230</v>
      </c>
      <c r="H961" t="s">
        <v>22</v>
      </c>
      <c r="I961" t="s">
        <v>23</v>
      </c>
      <c r="J961" t="s">
        <v>24</v>
      </c>
      <c r="L961" t="s">
        <v>25</v>
      </c>
      <c r="M961" s="2">
        <v>4550084118970</v>
      </c>
      <c r="N961">
        <v>1</v>
      </c>
      <c r="O961">
        <f>COUNTIFS($A$2:$A$1206,"="&amp;A961,$C$2:$C$1206,"="&amp;C961,$M$2:$M$1206,"="&amp;M961)</f>
        <v>5</v>
      </c>
      <c r="P961">
        <f>COUNTIFS($B$2:$B$1206,"="&amp;B961,$M$2:$M$1206,"="&amp;M961)</f>
        <v>1</v>
      </c>
      <c r="Q961">
        <f>SUMIFS($N$2:$N$1206,$B$2:$B$1206,"="&amp;B961,$M$2:$M$1206,"="&amp;M961)</f>
        <v>1</v>
      </c>
      <c r="R961">
        <f>VLOOKUP(A961&amp;C961&amp;M961,販売数計!$A$2:$E$174,5,FALSE)</f>
        <v>5</v>
      </c>
      <c r="S961">
        <f t="shared" si="14"/>
        <v>0</v>
      </c>
    </row>
    <row r="962" spans="1:19" x14ac:dyDescent="0.2">
      <c r="A962" s="1">
        <v>43303</v>
      </c>
      <c r="B962">
        <v>43962660</v>
      </c>
      <c r="C962">
        <v>94</v>
      </c>
      <c r="D962" t="s">
        <v>14</v>
      </c>
      <c r="E962">
        <v>12</v>
      </c>
      <c r="F962" t="s">
        <v>27</v>
      </c>
      <c r="G962">
        <v>77120</v>
      </c>
      <c r="H962" t="s">
        <v>28</v>
      </c>
      <c r="I962" t="s">
        <v>29</v>
      </c>
      <c r="J962" t="s">
        <v>30</v>
      </c>
      <c r="L962" t="s">
        <v>31</v>
      </c>
      <c r="M962" s="2">
        <v>4549980046388</v>
      </c>
      <c r="N962">
        <v>1</v>
      </c>
      <c r="O962">
        <f>COUNTIFS($A$2:$A$1206,"="&amp;A962,$C$2:$C$1206,"="&amp;C962,$M$2:$M$1206,"="&amp;M962)</f>
        <v>6</v>
      </c>
      <c r="P962">
        <f>COUNTIFS($B$2:$B$1206,"="&amp;B962,$M$2:$M$1206,"="&amp;M962)</f>
        <v>1</v>
      </c>
      <c r="Q962">
        <f>SUMIFS($N$2:$N$1206,$B$2:$B$1206,"="&amp;B962,$M$2:$M$1206,"="&amp;M962)</f>
        <v>1</v>
      </c>
      <c r="R962">
        <f>VLOOKUP(A962&amp;C962&amp;M962,販売数計!$A$2:$E$174,5,FALSE)</f>
        <v>6</v>
      </c>
      <c r="S962">
        <f t="shared" si="14"/>
        <v>0</v>
      </c>
    </row>
    <row r="963" spans="1:19" x14ac:dyDescent="0.2">
      <c r="A963" s="1">
        <v>43303</v>
      </c>
      <c r="B963">
        <v>43963993</v>
      </c>
      <c r="C963">
        <v>94</v>
      </c>
      <c r="D963" t="s">
        <v>14</v>
      </c>
      <c r="E963">
        <v>32</v>
      </c>
      <c r="F963" t="s">
        <v>21</v>
      </c>
      <c r="G963">
        <v>253230</v>
      </c>
      <c r="H963" t="s">
        <v>22</v>
      </c>
      <c r="I963" t="s">
        <v>23</v>
      </c>
      <c r="J963" t="s">
        <v>24</v>
      </c>
      <c r="L963" t="s">
        <v>25</v>
      </c>
      <c r="M963" s="2">
        <v>4550084118970</v>
      </c>
      <c r="N963">
        <v>1</v>
      </c>
      <c r="O963">
        <f>COUNTIFS($A$2:$A$1206,"="&amp;A963,$C$2:$C$1206,"="&amp;C963,$M$2:$M$1206,"="&amp;M963)</f>
        <v>5</v>
      </c>
      <c r="P963">
        <f>COUNTIFS($B$2:$B$1206,"="&amp;B963,$M$2:$M$1206,"="&amp;M963)</f>
        <v>1</v>
      </c>
      <c r="Q963">
        <f>SUMIFS($N$2:$N$1206,$B$2:$B$1206,"="&amp;B963,$M$2:$M$1206,"="&amp;M963)</f>
        <v>1</v>
      </c>
      <c r="R963">
        <f>VLOOKUP(A963&amp;C963&amp;M963,販売数計!$A$2:$E$174,5,FALSE)</f>
        <v>5</v>
      </c>
      <c r="S963">
        <f t="shared" ref="S963:S1026" si="15">IF(P963&gt;=2,1,IF(N963&lt;0,1,0))</f>
        <v>0</v>
      </c>
    </row>
    <row r="964" spans="1:19" x14ac:dyDescent="0.2">
      <c r="A964" s="1">
        <v>43303</v>
      </c>
      <c r="B964">
        <v>43964218</v>
      </c>
      <c r="C964">
        <v>94</v>
      </c>
      <c r="D964" t="s">
        <v>14</v>
      </c>
      <c r="E964">
        <v>21</v>
      </c>
      <c r="F964" t="s">
        <v>15</v>
      </c>
      <c r="G964">
        <v>181010</v>
      </c>
      <c r="H964" t="s">
        <v>16</v>
      </c>
      <c r="I964" t="s">
        <v>17</v>
      </c>
      <c r="J964" t="s">
        <v>18</v>
      </c>
      <c r="K964" t="s">
        <v>19</v>
      </c>
      <c r="L964" t="s">
        <v>20</v>
      </c>
      <c r="M964" s="2">
        <v>842776102461</v>
      </c>
      <c r="N964">
        <v>1</v>
      </c>
      <c r="O964">
        <f>COUNTIFS($A$2:$A$1206,"="&amp;A964,$C$2:$C$1206,"="&amp;C964,$M$2:$M$1206,"="&amp;M964)</f>
        <v>11</v>
      </c>
      <c r="P964">
        <f>COUNTIFS($B$2:$B$1206,"="&amp;B964,$M$2:$M$1206,"="&amp;M964)</f>
        <v>1</v>
      </c>
      <c r="Q964">
        <f>SUMIFS($N$2:$N$1206,$B$2:$B$1206,"="&amp;B964,$M$2:$M$1206,"="&amp;M964)</f>
        <v>1</v>
      </c>
      <c r="R964">
        <f>VLOOKUP(A964&amp;C964&amp;M964,販売数計!$A$2:$E$174,5,FALSE)</f>
        <v>9</v>
      </c>
      <c r="S964">
        <f t="shared" si="15"/>
        <v>0</v>
      </c>
    </row>
    <row r="965" spans="1:19" x14ac:dyDescent="0.2">
      <c r="A965" s="1">
        <v>43303</v>
      </c>
      <c r="B965">
        <v>43966031</v>
      </c>
      <c r="C965">
        <v>94</v>
      </c>
      <c r="D965" t="s">
        <v>14</v>
      </c>
      <c r="E965">
        <v>21</v>
      </c>
      <c r="F965" t="s">
        <v>15</v>
      </c>
      <c r="G965">
        <v>181010</v>
      </c>
      <c r="H965" t="s">
        <v>16</v>
      </c>
      <c r="I965" t="s">
        <v>17</v>
      </c>
      <c r="J965" t="s">
        <v>18</v>
      </c>
      <c r="K965" t="s">
        <v>19</v>
      </c>
      <c r="L965" t="s">
        <v>20</v>
      </c>
      <c r="M965" s="2">
        <v>842776102461</v>
      </c>
      <c r="N965">
        <v>1</v>
      </c>
      <c r="O965">
        <f>COUNTIFS($A$2:$A$1206,"="&amp;A965,$C$2:$C$1206,"="&amp;C965,$M$2:$M$1206,"="&amp;M965)</f>
        <v>11</v>
      </c>
      <c r="P965">
        <f>COUNTIFS($B$2:$B$1206,"="&amp;B965,$M$2:$M$1206,"="&amp;M965)</f>
        <v>1</v>
      </c>
      <c r="Q965">
        <f>SUMIFS($N$2:$N$1206,$B$2:$B$1206,"="&amp;B965,$M$2:$M$1206,"="&amp;M965)</f>
        <v>1</v>
      </c>
      <c r="R965">
        <f>VLOOKUP(A965&amp;C965&amp;M965,販売数計!$A$2:$E$174,5,FALSE)</f>
        <v>9</v>
      </c>
      <c r="S965">
        <f t="shared" si="15"/>
        <v>0</v>
      </c>
    </row>
    <row r="966" spans="1:19" x14ac:dyDescent="0.2">
      <c r="A966" s="1">
        <v>43303</v>
      </c>
      <c r="B966">
        <v>43966434</v>
      </c>
      <c r="C966">
        <v>94</v>
      </c>
      <c r="D966" t="s">
        <v>14</v>
      </c>
      <c r="E966">
        <v>21</v>
      </c>
      <c r="F966" t="s">
        <v>15</v>
      </c>
      <c r="G966">
        <v>181010</v>
      </c>
      <c r="H966" t="s">
        <v>16</v>
      </c>
      <c r="I966" t="s">
        <v>17</v>
      </c>
      <c r="J966" t="s">
        <v>18</v>
      </c>
      <c r="K966" t="s">
        <v>19</v>
      </c>
      <c r="L966" t="s">
        <v>20</v>
      </c>
      <c r="M966" s="2">
        <v>842776102461</v>
      </c>
      <c r="N966">
        <v>1</v>
      </c>
      <c r="O966">
        <f>COUNTIFS($A$2:$A$1206,"="&amp;A966,$C$2:$C$1206,"="&amp;C966,$M$2:$M$1206,"="&amp;M966)</f>
        <v>11</v>
      </c>
      <c r="P966">
        <f>COUNTIFS($B$2:$B$1206,"="&amp;B966,$M$2:$M$1206,"="&amp;M966)</f>
        <v>1</v>
      </c>
      <c r="Q966">
        <f>SUMIFS($N$2:$N$1206,$B$2:$B$1206,"="&amp;B966,$M$2:$M$1206,"="&amp;M966)</f>
        <v>1</v>
      </c>
      <c r="R966">
        <f>VLOOKUP(A966&amp;C966&amp;M966,販売数計!$A$2:$E$174,5,FALSE)</f>
        <v>9</v>
      </c>
      <c r="S966">
        <f t="shared" si="15"/>
        <v>0</v>
      </c>
    </row>
    <row r="967" spans="1:19" x14ac:dyDescent="0.2">
      <c r="A967" s="1">
        <v>43303</v>
      </c>
      <c r="B967">
        <v>43927176</v>
      </c>
      <c r="C967">
        <v>842</v>
      </c>
      <c r="D967" t="s">
        <v>26</v>
      </c>
      <c r="E967">
        <v>21</v>
      </c>
      <c r="F967" t="s">
        <v>15</v>
      </c>
      <c r="G967">
        <v>181010</v>
      </c>
      <c r="H967" t="s">
        <v>16</v>
      </c>
      <c r="I967" t="s">
        <v>17</v>
      </c>
      <c r="J967" t="s">
        <v>18</v>
      </c>
      <c r="K967" t="s">
        <v>19</v>
      </c>
      <c r="L967" t="s">
        <v>20</v>
      </c>
      <c r="M967" s="2">
        <v>842776102461</v>
      </c>
      <c r="N967">
        <v>1</v>
      </c>
      <c r="O967">
        <f>COUNTIFS($A$2:$A$1206,"="&amp;A967,$C$2:$C$1206,"="&amp;C967,$M$2:$M$1206,"="&amp;M967)</f>
        <v>3</v>
      </c>
      <c r="P967">
        <f>COUNTIFS($B$2:$B$1206,"="&amp;B967,$M$2:$M$1206,"="&amp;M967)</f>
        <v>1</v>
      </c>
      <c r="Q967">
        <f>SUMIFS($N$2:$N$1206,$B$2:$B$1206,"="&amp;B967,$M$2:$M$1206,"="&amp;M967)</f>
        <v>1</v>
      </c>
      <c r="R967">
        <f>VLOOKUP(A967&amp;C967&amp;M967,販売数計!$A$2:$E$174,5,FALSE)</f>
        <v>3</v>
      </c>
      <c r="S967">
        <f t="shared" si="15"/>
        <v>0</v>
      </c>
    </row>
    <row r="968" spans="1:19" x14ac:dyDescent="0.2">
      <c r="A968" s="1">
        <v>43303</v>
      </c>
      <c r="B968">
        <v>43954558</v>
      </c>
      <c r="C968">
        <v>842</v>
      </c>
      <c r="D968" t="s">
        <v>26</v>
      </c>
      <c r="E968">
        <v>12</v>
      </c>
      <c r="F968" t="s">
        <v>27</v>
      </c>
      <c r="G968">
        <v>77120</v>
      </c>
      <c r="H968" t="s">
        <v>28</v>
      </c>
      <c r="I968" t="s">
        <v>29</v>
      </c>
      <c r="J968" t="s">
        <v>30</v>
      </c>
      <c r="L968" t="s">
        <v>31</v>
      </c>
      <c r="M968" s="2">
        <v>4549980046388</v>
      </c>
      <c r="N968">
        <v>1</v>
      </c>
      <c r="O968">
        <f>COUNTIFS($A$2:$A$1206,"="&amp;A968,$C$2:$C$1206,"="&amp;C968,$M$2:$M$1206,"="&amp;M968)</f>
        <v>14</v>
      </c>
      <c r="P968">
        <f>COUNTIFS($B$2:$B$1206,"="&amp;B968,$M$2:$M$1206,"="&amp;M968)</f>
        <v>1</v>
      </c>
      <c r="Q968">
        <f>SUMIFS($N$2:$N$1206,$B$2:$B$1206,"="&amp;B968,$M$2:$M$1206,"="&amp;M968)</f>
        <v>1</v>
      </c>
      <c r="R968">
        <f>VLOOKUP(A968&amp;C968&amp;M968,販売数計!$A$2:$E$174,5,FALSE)</f>
        <v>14</v>
      </c>
      <c r="S968">
        <f t="shared" si="15"/>
        <v>0</v>
      </c>
    </row>
    <row r="969" spans="1:19" x14ac:dyDescent="0.2">
      <c r="A969" s="1">
        <v>43303</v>
      </c>
      <c r="B969">
        <v>43956097</v>
      </c>
      <c r="C969">
        <v>842</v>
      </c>
      <c r="D969" t="s">
        <v>26</v>
      </c>
      <c r="E969">
        <v>21</v>
      </c>
      <c r="F969" t="s">
        <v>15</v>
      </c>
      <c r="G969">
        <v>181010</v>
      </c>
      <c r="H969" t="s">
        <v>16</v>
      </c>
      <c r="I969" t="s">
        <v>17</v>
      </c>
      <c r="J969" t="s">
        <v>18</v>
      </c>
      <c r="K969" t="s">
        <v>19</v>
      </c>
      <c r="L969" t="s">
        <v>20</v>
      </c>
      <c r="M969" s="2">
        <v>842776102461</v>
      </c>
      <c r="N969">
        <v>1</v>
      </c>
      <c r="O969">
        <f>COUNTIFS($A$2:$A$1206,"="&amp;A969,$C$2:$C$1206,"="&amp;C969,$M$2:$M$1206,"="&amp;M969)</f>
        <v>3</v>
      </c>
      <c r="P969">
        <f>COUNTIFS($B$2:$B$1206,"="&amp;B969,$M$2:$M$1206,"="&amp;M969)</f>
        <v>1</v>
      </c>
      <c r="Q969">
        <f>SUMIFS($N$2:$N$1206,$B$2:$B$1206,"="&amp;B969,$M$2:$M$1206,"="&amp;M969)</f>
        <v>1</v>
      </c>
      <c r="R969">
        <f>VLOOKUP(A969&amp;C969&amp;M969,販売数計!$A$2:$E$174,5,FALSE)</f>
        <v>3</v>
      </c>
      <c r="S969">
        <f t="shared" si="15"/>
        <v>0</v>
      </c>
    </row>
    <row r="970" spans="1:19" x14ac:dyDescent="0.2">
      <c r="A970" s="1">
        <v>43303</v>
      </c>
      <c r="B970">
        <v>43956159</v>
      </c>
      <c r="C970">
        <v>842</v>
      </c>
      <c r="D970" t="s">
        <v>26</v>
      </c>
      <c r="E970">
        <v>12</v>
      </c>
      <c r="F970" t="s">
        <v>27</v>
      </c>
      <c r="G970">
        <v>77120</v>
      </c>
      <c r="H970" t="s">
        <v>28</v>
      </c>
      <c r="I970" t="s">
        <v>29</v>
      </c>
      <c r="J970" t="s">
        <v>30</v>
      </c>
      <c r="L970" t="s">
        <v>31</v>
      </c>
      <c r="M970" s="2">
        <v>4549980046388</v>
      </c>
      <c r="N970">
        <v>1</v>
      </c>
      <c r="O970">
        <f>COUNTIFS($A$2:$A$1206,"="&amp;A970,$C$2:$C$1206,"="&amp;C970,$M$2:$M$1206,"="&amp;M970)</f>
        <v>14</v>
      </c>
      <c r="P970">
        <f>COUNTIFS($B$2:$B$1206,"="&amp;B970,$M$2:$M$1206,"="&amp;M970)</f>
        <v>1</v>
      </c>
      <c r="Q970">
        <f>SUMIFS($N$2:$N$1206,$B$2:$B$1206,"="&amp;B970,$M$2:$M$1206,"="&amp;M970)</f>
        <v>1</v>
      </c>
      <c r="R970">
        <f>VLOOKUP(A970&amp;C970&amp;M970,販売数計!$A$2:$E$174,5,FALSE)</f>
        <v>14</v>
      </c>
      <c r="S970">
        <f t="shared" si="15"/>
        <v>0</v>
      </c>
    </row>
    <row r="971" spans="1:19" x14ac:dyDescent="0.2">
      <c r="A971" s="1">
        <v>43303</v>
      </c>
      <c r="B971">
        <v>43956161</v>
      </c>
      <c r="C971">
        <v>842</v>
      </c>
      <c r="D971" t="s">
        <v>26</v>
      </c>
      <c r="E971">
        <v>32</v>
      </c>
      <c r="F971" t="s">
        <v>21</v>
      </c>
      <c r="G971">
        <v>253230</v>
      </c>
      <c r="H971" t="s">
        <v>22</v>
      </c>
      <c r="I971" t="s">
        <v>23</v>
      </c>
      <c r="J971" t="s">
        <v>24</v>
      </c>
      <c r="L971" t="s">
        <v>25</v>
      </c>
      <c r="M971" s="2">
        <v>4550084118970</v>
      </c>
      <c r="N971">
        <v>1</v>
      </c>
      <c r="O971">
        <f>COUNTIFS($A$2:$A$1206,"="&amp;A971,$C$2:$C$1206,"="&amp;C971,$M$2:$M$1206,"="&amp;M971)</f>
        <v>5</v>
      </c>
      <c r="P971">
        <f>COUNTIFS($B$2:$B$1206,"="&amp;B971,$M$2:$M$1206,"="&amp;M971)</f>
        <v>1</v>
      </c>
      <c r="Q971">
        <f>SUMIFS($N$2:$N$1206,$B$2:$B$1206,"="&amp;B971,$M$2:$M$1206,"="&amp;M971)</f>
        <v>1</v>
      </c>
      <c r="R971">
        <f>VLOOKUP(A971&amp;C971&amp;M971,販売数計!$A$2:$E$174,5,FALSE)</f>
        <v>5</v>
      </c>
      <c r="S971">
        <f t="shared" si="15"/>
        <v>0</v>
      </c>
    </row>
    <row r="972" spans="1:19" x14ac:dyDescent="0.2">
      <c r="A972" s="1">
        <v>43303</v>
      </c>
      <c r="B972">
        <v>43956453</v>
      </c>
      <c r="C972">
        <v>842</v>
      </c>
      <c r="D972" t="s">
        <v>26</v>
      </c>
      <c r="E972">
        <v>12</v>
      </c>
      <c r="F972" t="s">
        <v>27</v>
      </c>
      <c r="G972">
        <v>77120</v>
      </c>
      <c r="H972" t="s">
        <v>28</v>
      </c>
      <c r="I972" t="s">
        <v>29</v>
      </c>
      <c r="J972" t="s">
        <v>30</v>
      </c>
      <c r="L972" t="s">
        <v>31</v>
      </c>
      <c r="M972" s="2">
        <v>4549980046388</v>
      </c>
      <c r="N972">
        <v>1</v>
      </c>
      <c r="O972">
        <f>COUNTIFS($A$2:$A$1206,"="&amp;A972,$C$2:$C$1206,"="&amp;C972,$M$2:$M$1206,"="&amp;M972)</f>
        <v>14</v>
      </c>
      <c r="P972">
        <f>COUNTIFS($B$2:$B$1206,"="&amp;B972,$M$2:$M$1206,"="&amp;M972)</f>
        <v>1</v>
      </c>
      <c r="Q972">
        <f>SUMIFS($N$2:$N$1206,$B$2:$B$1206,"="&amp;B972,$M$2:$M$1206,"="&amp;M972)</f>
        <v>1</v>
      </c>
      <c r="R972">
        <f>VLOOKUP(A972&amp;C972&amp;M972,販売数計!$A$2:$E$174,5,FALSE)</f>
        <v>14</v>
      </c>
      <c r="S972">
        <f t="shared" si="15"/>
        <v>0</v>
      </c>
    </row>
    <row r="973" spans="1:19" x14ac:dyDescent="0.2">
      <c r="A973" s="1">
        <v>43303</v>
      </c>
      <c r="B973">
        <v>43956899</v>
      </c>
      <c r="C973">
        <v>842</v>
      </c>
      <c r="D973" t="s">
        <v>26</v>
      </c>
      <c r="E973">
        <v>12</v>
      </c>
      <c r="F973" t="s">
        <v>27</v>
      </c>
      <c r="G973">
        <v>77120</v>
      </c>
      <c r="H973" t="s">
        <v>28</v>
      </c>
      <c r="I973" t="s">
        <v>29</v>
      </c>
      <c r="J973" t="s">
        <v>30</v>
      </c>
      <c r="L973" t="s">
        <v>31</v>
      </c>
      <c r="M973" s="2">
        <v>4549980046388</v>
      </c>
      <c r="N973">
        <v>1</v>
      </c>
      <c r="O973">
        <f>COUNTIFS($A$2:$A$1206,"="&amp;A973,$C$2:$C$1206,"="&amp;C973,$M$2:$M$1206,"="&amp;M973)</f>
        <v>14</v>
      </c>
      <c r="P973">
        <f>COUNTIFS($B$2:$B$1206,"="&amp;B973,$M$2:$M$1206,"="&amp;M973)</f>
        <v>1</v>
      </c>
      <c r="Q973">
        <f>SUMIFS($N$2:$N$1206,$B$2:$B$1206,"="&amp;B973,$M$2:$M$1206,"="&amp;M973)</f>
        <v>1</v>
      </c>
      <c r="R973">
        <f>VLOOKUP(A973&amp;C973&amp;M973,販売数計!$A$2:$E$174,5,FALSE)</f>
        <v>14</v>
      </c>
      <c r="S973">
        <f t="shared" si="15"/>
        <v>0</v>
      </c>
    </row>
    <row r="974" spans="1:19" x14ac:dyDescent="0.2">
      <c r="A974" s="1">
        <v>43303</v>
      </c>
      <c r="B974">
        <v>43957168</v>
      </c>
      <c r="C974">
        <v>842</v>
      </c>
      <c r="D974" t="s">
        <v>26</v>
      </c>
      <c r="E974">
        <v>12</v>
      </c>
      <c r="F974" t="s">
        <v>27</v>
      </c>
      <c r="G974">
        <v>77120</v>
      </c>
      <c r="H974" t="s">
        <v>28</v>
      </c>
      <c r="I974" t="s">
        <v>29</v>
      </c>
      <c r="J974" t="s">
        <v>30</v>
      </c>
      <c r="L974" t="s">
        <v>31</v>
      </c>
      <c r="M974" s="2">
        <v>4549980046388</v>
      </c>
      <c r="N974">
        <v>1</v>
      </c>
      <c r="O974">
        <f>COUNTIFS($A$2:$A$1206,"="&amp;A974,$C$2:$C$1206,"="&amp;C974,$M$2:$M$1206,"="&amp;M974)</f>
        <v>14</v>
      </c>
      <c r="P974">
        <f>COUNTIFS($B$2:$B$1206,"="&amp;B974,$M$2:$M$1206,"="&amp;M974)</f>
        <v>1</v>
      </c>
      <c r="Q974">
        <f>SUMIFS($N$2:$N$1206,$B$2:$B$1206,"="&amp;B974,$M$2:$M$1206,"="&amp;M974)</f>
        <v>1</v>
      </c>
      <c r="R974">
        <f>VLOOKUP(A974&amp;C974&amp;M974,販売数計!$A$2:$E$174,5,FALSE)</f>
        <v>14</v>
      </c>
      <c r="S974">
        <f t="shared" si="15"/>
        <v>0</v>
      </c>
    </row>
    <row r="975" spans="1:19" x14ac:dyDescent="0.2">
      <c r="A975" s="1">
        <v>43303</v>
      </c>
      <c r="B975">
        <v>43958228</v>
      </c>
      <c r="C975">
        <v>842</v>
      </c>
      <c r="D975" t="s">
        <v>26</v>
      </c>
      <c r="E975">
        <v>12</v>
      </c>
      <c r="F975" t="s">
        <v>27</v>
      </c>
      <c r="G975">
        <v>77120</v>
      </c>
      <c r="H975" t="s">
        <v>28</v>
      </c>
      <c r="I975" t="s">
        <v>29</v>
      </c>
      <c r="J975" t="s">
        <v>30</v>
      </c>
      <c r="L975" t="s">
        <v>31</v>
      </c>
      <c r="M975" s="2">
        <v>4549980046388</v>
      </c>
      <c r="N975">
        <v>1</v>
      </c>
      <c r="O975">
        <f>COUNTIFS($A$2:$A$1206,"="&amp;A975,$C$2:$C$1206,"="&amp;C975,$M$2:$M$1206,"="&amp;M975)</f>
        <v>14</v>
      </c>
      <c r="P975">
        <f>COUNTIFS($B$2:$B$1206,"="&amp;B975,$M$2:$M$1206,"="&amp;M975)</f>
        <v>1</v>
      </c>
      <c r="Q975">
        <f>SUMIFS($N$2:$N$1206,$B$2:$B$1206,"="&amp;B975,$M$2:$M$1206,"="&amp;M975)</f>
        <v>1</v>
      </c>
      <c r="R975">
        <f>VLOOKUP(A975&amp;C975&amp;M975,販売数計!$A$2:$E$174,5,FALSE)</f>
        <v>14</v>
      </c>
      <c r="S975">
        <f t="shared" si="15"/>
        <v>0</v>
      </c>
    </row>
    <row r="976" spans="1:19" x14ac:dyDescent="0.2">
      <c r="A976" s="1">
        <v>43303</v>
      </c>
      <c r="B976">
        <v>43958580</v>
      </c>
      <c r="C976">
        <v>842</v>
      </c>
      <c r="D976" t="s">
        <v>26</v>
      </c>
      <c r="E976">
        <v>12</v>
      </c>
      <c r="F976" t="s">
        <v>27</v>
      </c>
      <c r="G976">
        <v>77120</v>
      </c>
      <c r="H976" t="s">
        <v>28</v>
      </c>
      <c r="I976" t="s">
        <v>29</v>
      </c>
      <c r="J976" t="s">
        <v>30</v>
      </c>
      <c r="L976" t="s">
        <v>31</v>
      </c>
      <c r="M976" s="2">
        <v>4549980046388</v>
      </c>
      <c r="N976">
        <v>1</v>
      </c>
      <c r="O976">
        <f>COUNTIFS($A$2:$A$1206,"="&amp;A976,$C$2:$C$1206,"="&amp;C976,$M$2:$M$1206,"="&amp;M976)</f>
        <v>14</v>
      </c>
      <c r="P976">
        <f>COUNTIFS($B$2:$B$1206,"="&amp;B976,$M$2:$M$1206,"="&amp;M976)</f>
        <v>1</v>
      </c>
      <c r="Q976">
        <f>SUMIFS($N$2:$N$1206,$B$2:$B$1206,"="&amp;B976,$M$2:$M$1206,"="&amp;M976)</f>
        <v>1</v>
      </c>
      <c r="R976">
        <f>VLOOKUP(A976&amp;C976&amp;M976,販売数計!$A$2:$E$174,5,FALSE)</f>
        <v>14</v>
      </c>
      <c r="S976">
        <f t="shared" si="15"/>
        <v>0</v>
      </c>
    </row>
    <row r="977" spans="1:19" x14ac:dyDescent="0.2">
      <c r="A977" s="1">
        <v>43303</v>
      </c>
      <c r="B977">
        <v>43959041</v>
      </c>
      <c r="C977">
        <v>842</v>
      </c>
      <c r="D977" t="s">
        <v>26</v>
      </c>
      <c r="E977">
        <v>12</v>
      </c>
      <c r="F977" t="s">
        <v>27</v>
      </c>
      <c r="G977">
        <v>77120</v>
      </c>
      <c r="H977" t="s">
        <v>28</v>
      </c>
      <c r="I977" t="s">
        <v>29</v>
      </c>
      <c r="J977" t="s">
        <v>30</v>
      </c>
      <c r="L977" t="s">
        <v>31</v>
      </c>
      <c r="M977" s="2">
        <v>4549980046388</v>
      </c>
      <c r="N977">
        <v>1</v>
      </c>
      <c r="O977">
        <f>COUNTIFS($A$2:$A$1206,"="&amp;A977,$C$2:$C$1206,"="&amp;C977,$M$2:$M$1206,"="&amp;M977)</f>
        <v>14</v>
      </c>
      <c r="P977">
        <f>COUNTIFS($B$2:$B$1206,"="&amp;B977,$M$2:$M$1206,"="&amp;M977)</f>
        <v>1</v>
      </c>
      <c r="Q977">
        <f>SUMIFS($N$2:$N$1206,$B$2:$B$1206,"="&amp;B977,$M$2:$M$1206,"="&amp;M977)</f>
        <v>1</v>
      </c>
      <c r="R977">
        <f>VLOOKUP(A977&amp;C977&amp;M977,販売数計!$A$2:$E$174,5,FALSE)</f>
        <v>14</v>
      </c>
      <c r="S977">
        <f t="shared" si="15"/>
        <v>0</v>
      </c>
    </row>
    <row r="978" spans="1:19" x14ac:dyDescent="0.2">
      <c r="A978" s="1">
        <v>43303</v>
      </c>
      <c r="B978">
        <v>43960344</v>
      </c>
      <c r="C978">
        <v>842</v>
      </c>
      <c r="D978" t="s">
        <v>26</v>
      </c>
      <c r="E978">
        <v>21</v>
      </c>
      <c r="F978" t="s">
        <v>15</v>
      </c>
      <c r="G978">
        <v>181010</v>
      </c>
      <c r="H978" t="s">
        <v>16</v>
      </c>
      <c r="I978" t="s">
        <v>17</v>
      </c>
      <c r="J978" t="s">
        <v>18</v>
      </c>
      <c r="K978" t="s">
        <v>19</v>
      </c>
      <c r="L978" t="s">
        <v>20</v>
      </c>
      <c r="M978" s="2">
        <v>842776102461</v>
      </c>
      <c r="N978">
        <v>1</v>
      </c>
      <c r="O978">
        <f>COUNTIFS($A$2:$A$1206,"="&amp;A978,$C$2:$C$1206,"="&amp;C978,$M$2:$M$1206,"="&amp;M978)</f>
        <v>3</v>
      </c>
      <c r="P978">
        <f>COUNTIFS($B$2:$B$1206,"="&amp;B978,$M$2:$M$1206,"="&amp;M978)</f>
        <v>1</v>
      </c>
      <c r="Q978">
        <f>SUMIFS($N$2:$N$1206,$B$2:$B$1206,"="&amp;B978,$M$2:$M$1206,"="&amp;M978)</f>
        <v>1</v>
      </c>
      <c r="R978">
        <f>VLOOKUP(A978&amp;C978&amp;M978,販売数計!$A$2:$E$174,5,FALSE)</f>
        <v>3</v>
      </c>
      <c r="S978">
        <f t="shared" si="15"/>
        <v>0</v>
      </c>
    </row>
    <row r="979" spans="1:19" x14ac:dyDescent="0.2">
      <c r="A979" s="1">
        <v>43303</v>
      </c>
      <c r="B979">
        <v>43961698</v>
      </c>
      <c r="C979">
        <v>842</v>
      </c>
      <c r="D979" t="s">
        <v>26</v>
      </c>
      <c r="E979">
        <v>12</v>
      </c>
      <c r="F979" t="s">
        <v>27</v>
      </c>
      <c r="G979">
        <v>77120</v>
      </c>
      <c r="H979" t="s">
        <v>28</v>
      </c>
      <c r="I979" t="s">
        <v>29</v>
      </c>
      <c r="J979" t="s">
        <v>30</v>
      </c>
      <c r="L979" t="s">
        <v>31</v>
      </c>
      <c r="M979" s="2">
        <v>4549980046388</v>
      </c>
      <c r="N979">
        <v>1</v>
      </c>
      <c r="O979">
        <f>COUNTIFS($A$2:$A$1206,"="&amp;A979,$C$2:$C$1206,"="&amp;C979,$M$2:$M$1206,"="&amp;M979)</f>
        <v>14</v>
      </c>
      <c r="P979">
        <f>COUNTIFS($B$2:$B$1206,"="&amp;B979,$M$2:$M$1206,"="&amp;M979)</f>
        <v>1</v>
      </c>
      <c r="Q979">
        <f>SUMIFS($N$2:$N$1206,$B$2:$B$1206,"="&amp;B979,$M$2:$M$1206,"="&amp;M979)</f>
        <v>1</v>
      </c>
      <c r="R979">
        <f>VLOOKUP(A979&amp;C979&amp;M979,販売数計!$A$2:$E$174,5,FALSE)</f>
        <v>14</v>
      </c>
      <c r="S979">
        <f t="shared" si="15"/>
        <v>0</v>
      </c>
    </row>
    <row r="980" spans="1:19" x14ac:dyDescent="0.2">
      <c r="A980" s="1">
        <v>43303</v>
      </c>
      <c r="B980">
        <v>43962060</v>
      </c>
      <c r="C980">
        <v>842</v>
      </c>
      <c r="D980" t="s">
        <v>26</v>
      </c>
      <c r="E980">
        <v>12</v>
      </c>
      <c r="F980" t="s">
        <v>27</v>
      </c>
      <c r="G980">
        <v>77120</v>
      </c>
      <c r="H980" t="s">
        <v>28</v>
      </c>
      <c r="I980" t="s">
        <v>29</v>
      </c>
      <c r="J980" t="s">
        <v>30</v>
      </c>
      <c r="L980" t="s">
        <v>31</v>
      </c>
      <c r="M980" s="2">
        <v>4549980046388</v>
      </c>
      <c r="N980">
        <v>1</v>
      </c>
      <c r="O980">
        <f>COUNTIFS($A$2:$A$1206,"="&amp;A980,$C$2:$C$1206,"="&amp;C980,$M$2:$M$1206,"="&amp;M980)</f>
        <v>14</v>
      </c>
      <c r="P980">
        <f>COUNTIFS($B$2:$B$1206,"="&amp;B980,$M$2:$M$1206,"="&amp;M980)</f>
        <v>1</v>
      </c>
      <c r="Q980">
        <f>SUMIFS($N$2:$N$1206,$B$2:$B$1206,"="&amp;B980,$M$2:$M$1206,"="&amp;M980)</f>
        <v>1</v>
      </c>
      <c r="R980">
        <f>VLOOKUP(A980&amp;C980&amp;M980,販売数計!$A$2:$E$174,5,FALSE)</f>
        <v>14</v>
      </c>
      <c r="S980">
        <f t="shared" si="15"/>
        <v>0</v>
      </c>
    </row>
    <row r="981" spans="1:19" x14ac:dyDescent="0.2">
      <c r="A981" s="1">
        <v>43303</v>
      </c>
      <c r="B981">
        <v>43964009</v>
      </c>
      <c r="C981">
        <v>842</v>
      </c>
      <c r="D981" t="s">
        <v>26</v>
      </c>
      <c r="E981">
        <v>12</v>
      </c>
      <c r="F981" t="s">
        <v>27</v>
      </c>
      <c r="G981">
        <v>77120</v>
      </c>
      <c r="H981" t="s">
        <v>28</v>
      </c>
      <c r="I981" t="s">
        <v>29</v>
      </c>
      <c r="J981" t="s">
        <v>30</v>
      </c>
      <c r="L981" t="s">
        <v>31</v>
      </c>
      <c r="M981" s="2">
        <v>4549980046388</v>
      </c>
      <c r="N981">
        <v>1</v>
      </c>
      <c r="O981">
        <f>COUNTIFS($A$2:$A$1206,"="&amp;A981,$C$2:$C$1206,"="&amp;C981,$M$2:$M$1206,"="&amp;M981)</f>
        <v>14</v>
      </c>
      <c r="P981">
        <f>COUNTIFS($B$2:$B$1206,"="&amp;B981,$M$2:$M$1206,"="&amp;M981)</f>
        <v>1</v>
      </c>
      <c r="Q981">
        <f>SUMIFS($N$2:$N$1206,$B$2:$B$1206,"="&amp;B981,$M$2:$M$1206,"="&amp;M981)</f>
        <v>1</v>
      </c>
      <c r="R981">
        <f>VLOOKUP(A981&amp;C981&amp;M981,販売数計!$A$2:$E$174,5,FALSE)</f>
        <v>14</v>
      </c>
      <c r="S981">
        <f t="shared" si="15"/>
        <v>0</v>
      </c>
    </row>
    <row r="982" spans="1:19" x14ac:dyDescent="0.2">
      <c r="A982" s="1">
        <v>43303</v>
      </c>
      <c r="B982">
        <v>43964410</v>
      </c>
      <c r="C982">
        <v>842</v>
      </c>
      <c r="D982" t="s">
        <v>26</v>
      </c>
      <c r="E982">
        <v>32</v>
      </c>
      <c r="F982" t="s">
        <v>21</v>
      </c>
      <c r="G982">
        <v>253230</v>
      </c>
      <c r="H982" t="s">
        <v>22</v>
      </c>
      <c r="I982" t="s">
        <v>23</v>
      </c>
      <c r="J982" t="s">
        <v>24</v>
      </c>
      <c r="L982" t="s">
        <v>25</v>
      </c>
      <c r="M982" s="2">
        <v>4550084118970</v>
      </c>
      <c r="N982">
        <v>1</v>
      </c>
      <c r="O982">
        <f>COUNTIFS($A$2:$A$1206,"="&amp;A982,$C$2:$C$1206,"="&amp;C982,$M$2:$M$1206,"="&amp;M982)</f>
        <v>5</v>
      </c>
      <c r="P982">
        <f>COUNTIFS($B$2:$B$1206,"="&amp;B982,$M$2:$M$1206,"="&amp;M982)</f>
        <v>1</v>
      </c>
      <c r="Q982">
        <f>SUMIFS($N$2:$N$1206,$B$2:$B$1206,"="&amp;B982,$M$2:$M$1206,"="&amp;M982)</f>
        <v>1</v>
      </c>
      <c r="R982">
        <f>VLOOKUP(A982&amp;C982&amp;M982,販売数計!$A$2:$E$174,5,FALSE)</f>
        <v>5</v>
      </c>
      <c r="S982">
        <f t="shared" si="15"/>
        <v>0</v>
      </c>
    </row>
    <row r="983" spans="1:19" x14ac:dyDescent="0.2">
      <c r="A983" s="1">
        <v>43303</v>
      </c>
      <c r="B983">
        <v>43964988</v>
      </c>
      <c r="C983">
        <v>842</v>
      </c>
      <c r="D983" t="s">
        <v>26</v>
      </c>
      <c r="E983">
        <v>32</v>
      </c>
      <c r="F983" t="s">
        <v>21</v>
      </c>
      <c r="G983">
        <v>253230</v>
      </c>
      <c r="H983" t="s">
        <v>22</v>
      </c>
      <c r="I983" t="s">
        <v>23</v>
      </c>
      <c r="J983" t="s">
        <v>24</v>
      </c>
      <c r="L983" t="s">
        <v>25</v>
      </c>
      <c r="M983" s="2">
        <v>4550084118970</v>
      </c>
      <c r="N983">
        <v>1</v>
      </c>
      <c r="O983">
        <f>COUNTIFS($A$2:$A$1206,"="&amp;A983,$C$2:$C$1206,"="&amp;C983,$M$2:$M$1206,"="&amp;M983)</f>
        <v>5</v>
      </c>
      <c r="P983">
        <f>COUNTIFS($B$2:$B$1206,"="&amp;B983,$M$2:$M$1206,"="&amp;M983)</f>
        <v>1</v>
      </c>
      <c r="Q983">
        <f>SUMIFS($N$2:$N$1206,$B$2:$B$1206,"="&amp;B983,$M$2:$M$1206,"="&amp;M983)</f>
        <v>1</v>
      </c>
      <c r="R983">
        <f>VLOOKUP(A983&amp;C983&amp;M983,販売数計!$A$2:$E$174,5,FALSE)</f>
        <v>5</v>
      </c>
      <c r="S983">
        <f t="shared" si="15"/>
        <v>0</v>
      </c>
    </row>
    <row r="984" spans="1:19" x14ac:dyDescent="0.2">
      <c r="A984" s="1">
        <v>43303</v>
      </c>
      <c r="B984">
        <v>43965089</v>
      </c>
      <c r="C984">
        <v>842</v>
      </c>
      <c r="D984" t="s">
        <v>26</v>
      </c>
      <c r="E984">
        <v>12</v>
      </c>
      <c r="F984" t="s">
        <v>27</v>
      </c>
      <c r="G984">
        <v>77120</v>
      </c>
      <c r="H984" t="s">
        <v>28</v>
      </c>
      <c r="I984" t="s">
        <v>29</v>
      </c>
      <c r="J984" t="s">
        <v>30</v>
      </c>
      <c r="L984" t="s">
        <v>31</v>
      </c>
      <c r="M984" s="2">
        <v>4549980046388</v>
      </c>
      <c r="N984">
        <v>1</v>
      </c>
      <c r="O984">
        <f>COUNTIFS($A$2:$A$1206,"="&amp;A984,$C$2:$C$1206,"="&amp;C984,$M$2:$M$1206,"="&amp;M984)</f>
        <v>14</v>
      </c>
      <c r="P984">
        <f>COUNTIFS($B$2:$B$1206,"="&amp;B984,$M$2:$M$1206,"="&amp;M984)</f>
        <v>1</v>
      </c>
      <c r="Q984">
        <f>SUMIFS($N$2:$N$1206,$B$2:$B$1206,"="&amp;B984,$M$2:$M$1206,"="&amp;M984)</f>
        <v>1</v>
      </c>
      <c r="R984">
        <f>VLOOKUP(A984&amp;C984&amp;M984,販売数計!$A$2:$E$174,5,FALSE)</f>
        <v>14</v>
      </c>
      <c r="S984">
        <f t="shared" si="15"/>
        <v>0</v>
      </c>
    </row>
    <row r="985" spans="1:19" x14ac:dyDescent="0.2">
      <c r="A985" s="1">
        <v>43303</v>
      </c>
      <c r="B985">
        <v>43965093</v>
      </c>
      <c r="C985">
        <v>842</v>
      </c>
      <c r="D985" t="s">
        <v>26</v>
      </c>
      <c r="E985">
        <v>12</v>
      </c>
      <c r="F985" t="s">
        <v>27</v>
      </c>
      <c r="G985">
        <v>77120</v>
      </c>
      <c r="H985" t="s">
        <v>28</v>
      </c>
      <c r="I985" t="s">
        <v>29</v>
      </c>
      <c r="J985" t="s">
        <v>30</v>
      </c>
      <c r="L985" t="s">
        <v>31</v>
      </c>
      <c r="M985" s="2">
        <v>4549980046388</v>
      </c>
      <c r="N985">
        <v>1</v>
      </c>
      <c r="O985">
        <f>COUNTIFS($A$2:$A$1206,"="&amp;A985,$C$2:$C$1206,"="&amp;C985,$M$2:$M$1206,"="&amp;M985)</f>
        <v>14</v>
      </c>
      <c r="P985">
        <f>COUNTIFS($B$2:$B$1206,"="&amp;B985,$M$2:$M$1206,"="&amp;M985)</f>
        <v>1</v>
      </c>
      <c r="Q985">
        <f>SUMIFS($N$2:$N$1206,$B$2:$B$1206,"="&amp;B985,$M$2:$M$1206,"="&amp;M985)</f>
        <v>1</v>
      </c>
      <c r="R985">
        <f>VLOOKUP(A985&amp;C985&amp;M985,販売数計!$A$2:$E$174,5,FALSE)</f>
        <v>14</v>
      </c>
      <c r="S985">
        <f t="shared" si="15"/>
        <v>0</v>
      </c>
    </row>
    <row r="986" spans="1:19" x14ac:dyDescent="0.2">
      <c r="A986" s="1">
        <v>43303</v>
      </c>
      <c r="B986">
        <v>43965412</v>
      </c>
      <c r="C986">
        <v>842</v>
      </c>
      <c r="D986" t="s">
        <v>26</v>
      </c>
      <c r="E986">
        <v>32</v>
      </c>
      <c r="F986" t="s">
        <v>21</v>
      </c>
      <c r="G986">
        <v>253230</v>
      </c>
      <c r="H986" t="s">
        <v>22</v>
      </c>
      <c r="I986" t="s">
        <v>23</v>
      </c>
      <c r="J986" t="s">
        <v>24</v>
      </c>
      <c r="L986" t="s">
        <v>25</v>
      </c>
      <c r="M986" s="2">
        <v>4550084118970</v>
      </c>
      <c r="N986">
        <v>1</v>
      </c>
      <c r="O986">
        <f>COUNTIFS($A$2:$A$1206,"="&amp;A986,$C$2:$C$1206,"="&amp;C986,$M$2:$M$1206,"="&amp;M986)</f>
        <v>5</v>
      </c>
      <c r="P986">
        <f>COUNTIFS($B$2:$B$1206,"="&amp;B986,$M$2:$M$1206,"="&amp;M986)</f>
        <v>1</v>
      </c>
      <c r="Q986">
        <f>SUMIFS($N$2:$N$1206,$B$2:$B$1206,"="&amp;B986,$M$2:$M$1206,"="&amp;M986)</f>
        <v>1</v>
      </c>
      <c r="R986">
        <f>VLOOKUP(A986&amp;C986&amp;M986,販売数計!$A$2:$E$174,5,FALSE)</f>
        <v>5</v>
      </c>
      <c r="S986">
        <f t="shared" si="15"/>
        <v>0</v>
      </c>
    </row>
    <row r="987" spans="1:19" x14ac:dyDescent="0.2">
      <c r="A987" s="1">
        <v>43303</v>
      </c>
      <c r="B987">
        <v>43965597</v>
      </c>
      <c r="C987">
        <v>842</v>
      </c>
      <c r="D987" t="s">
        <v>26</v>
      </c>
      <c r="E987">
        <v>12</v>
      </c>
      <c r="F987" t="s">
        <v>27</v>
      </c>
      <c r="G987">
        <v>77120</v>
      </c>
      <c r="H987" t="s">
        <v>28</v>
      </c>
      <c r="I987" t="s">
        <v>29</v>
      </c>
      <c r="J987" t="s">
        <v>30</v>
      </c>
      <c r="L987" t="s">
        <v>31</v>
      </c>
      <c r="M987" s="2">
        <v>4549980046388</v>
      </c>
      <c r="N987">
        <v>1</v>
      </c>
      <c r="O987">
        <f>COUNTIFS($A$2:$A$1206,"="&amp;A987,$C$2:$C$1206,"="&amp;C987,$M$2:$M$1206,"="&amp;M987)</f>
        <v>14</v>
      </c>
      <c r="P987">
        <f>COUNTIFS($B$2:$B$1206,"="&amp;B987,$M$2:$M$1206,"="&amp;M987)</f>
        <v>1</v>
      </c>
      <c r="Q987">
        <f>SUMIFS($N$2:$N$1206,$B$2:$B$1206,"="&amp;B987,$M$2:$M$1206,"="&amp;M987)</f>
        <v>1</v>
      </c>
      <c r="R987">
        <f>VLOOKUP(A987&amp;C987&amp;M987,販売数計!$A$2:$E$174,5,FALSE)</f>
        <v>14</v>
      </c>
      <c r="S987">
        <f t="shared" si="15"/>
        <v>0</v>
      </c>
    </row>
    <row r="988" spans="1:19" x14ac:dyDescent="0.2">
      <c r="A988" s="1">
        <v>43303</v>
      </c>
      <c r="B988">
        <v>43966193</v>
      </c>
      <c r="C988">
        <v>842</v>
      </c>
      <c r="D988" t="s">
        <v>26</v>
      </c>
      <c r="E988">
        <v>32</v>
      </c>
      <c r="F988" t="s">
        <v>21</v>
      </c>
      <c r="G988">
        <v>253230</v>
      </c>
      <c r="H988" t="s">
        <v>22</v>
      </c>
      <c r="I988" t="s">
        <v>23</v>
      </c>
      <c r="J988" t="s">
        <v>24</v>
      </c>
      <c r="L988" t="s">
        <v>25</v>
      </c>
      <c r="M988" s="2">
        <v>4550084118970</v>
      </c>
      <c r="N988">
        <v>1</v>
      </c>
      <c r="O988">
        <f>COUNTIFS($A$2:$A$1206,"="&amp;A988,$C$2:$C$1206,"="&amp;C988,$M$2:$M$1206,"="&amp;M988)</f>
        <v>5</v>
      </c>
      <c r="P988">
        <f>COUNTIFS($B$2:$B$1206,"="&amp;B988,$M$2:$M$1206,"="&amp;M988)</f>
        <v>1</v>
      </c>
      <c r="Q988">
        <f>SUMIFS($N$2:$N$1206,$B$2:$B$1206,"="&amp;B988,$M$2:$M$1206,"="&amp;M988)</f>
        <v>1</v>
      </c>
      <c r="R988">
        <f>VLOOKUP(A988&amp;C988&amp;M988,販売数計!$A$2:$E$174,5,FALSE)</f>
        <v>5</v>
      </c>
      <c r="S988">
        <f t="shared" si="15"/>
        <v>0</v>
      </c>
    </row>
    <row r="989" spans="1:19" x14ac:dyDescent="0.2">
      <c r="A989" s="1">
        <v>43304</v>
      </c>
      <c r="B989">
        <v>43967415</v>
      </c>
      <c r="C989">
        <v>94</v>
      </c>
      <c r="D989" t="s">
        <v>14</v>
      </c>
      <c r="E989">
        <v>32</v>
      </c>
      <c r="F989" t="s">
        <v>21</v>
      </c>
      <c r="G989">
        <v>253230</v>
      </c>
      <c r="H989" t="s">
        <v>22</v>
      </c>
      <c r="I989" t="s">
        <v>23</v>
      </c>
      <c r="J989" t="s">
        <v>24</v>
      </c>
      <c r="L989" t="s">
        <v>25</v>
      </c>
      <c r="M989" s="2">
        <v>4550084118970</v>
      </c>
      <c r="N989">
        <v>1</v>
      </c>
      <c r="O989">
        <f>COUNTIFS($A$2:$A$1206,"="&amp;A989,$C$2:$C$1206,"="&amp;C989,$M$2:$M$1206,"="&amp;M989)</f>
        <v>4</v>
      </c>
      <c r="P989">
        <f>COUNTIFS($B$2:$B$1206,"="&amp;B989,$M$2:$M$1206,"="&amp;M989)</f>
        <v>1</v>
      </c>
      <c r="Q989">
        <f>SUMIFS($N$2:$N$1206,$B$2:$B$1206,"="&amp;B989,$M$2:$M$1206,"="&amp;M989)</f>
        <v>1</v>
      </c>
      <c r="R989">
        <f>VLOOKUP(A989&amp;C989&amp;M989,販売数計!$A$2:$E$174,5,FALSE)</f>
        <v>4</v>
      </c>
      <c r="S989">
        <f t="shared" si="15"/>
        <v>0</v>
      </c>
    </row>
    <row r="990" spans="1:19" x14ac:dyDescent="0.2">
      <c r="A990" s="1">
        <v>43304</v>
      </c>
      <c r="B990">
        <v>43968042</v>
      </c>
      <c r="C990">
        <v>94</v>
      </c>
      <c r="D990" t="s">
        <v>14</v>
      </c>
      <c r="E990">
        <v>21</v>
      </c>
      <c r="F990" t="s">
        <v>15</v>
      </c>
      <c r="G990">
        <v>181010</v>
      </c>
      <c r="H990" t="s">
        <v>16</v>
      </c>
      <c r="I990" t="s">
        <v>17</v>
      </c>
      <c r="J990" t="s">
        <v>18</v>
      </c>
      <c r="K990" t="s">
        <v>19</v>
      </c>
      <c r="L990" t="s">
        <v>20</v>
      </c>
      <c r="M990" s="2">
        <v>842776102461</v>
      </c>
      <c r="N990">
        <v>1</v>
      </c>
      <c r="O990">
        <f>COUNTIFS($A$2:$A$1206,"="&amp;A990,$C$2:$C$1206,"="&amp;C990,$M$2:$M$1206,"="&amp;M990)</f>
        <v>2</v>
      </c>
      <c r="P990">
        <f>COUNTIFS($B$2:$B$1206,"="&amp;B990,$M$2:$M$1206,"="&amp;M990)</f>
        <v>1</v>
      </c>
      <c r="Q990">
        <f>SUMIFS($N$2:$N$1206,$B$2:$B$1206,"="&amp;B990,$M$2:$M$1206,"="&amp;M990)</f>
        <v>1</v>
      </c>
      <c r="R990">
        <f>VLOOKUP(A990&amp;C990&amp;M990,販売数計!$A$2:$E$174,5,FALSE)</f>
        <v>2</v>
      </c>
      <c r="S990">
        <f t="shared" si="15"/>
        <v>0</v>
      </c>
    </row>
    <row r="991" spans="1:19" x14ac:dyDescent="0.2">
      <c r="A991" s="1">
        <v>43304</v>
      </c>
      <c r="B991">
        <v>43968054</v>
      </c>
      <c r="C991">
        <v>94</v>
      </c>
      <c r="D991" t="s">
        <v>14</v>
      </c>
      <c r="E991">
        <v>12</v>
      </c>
      <c r="F991" t="s">
        <v>27</v>
      </c>
      <c r="G991">
        <v>77120</v>
      </c>
      <c r="H991" t="s">
        <v>28</v>
      </c>
      <c r="I991" t="s">
        <v>29</v>
      </c>
      <c r="J991" t="s">
        <v>30</v>
      </c>
      <c r="L991" t="s">
        <v>31</v>
      </c>
      <c r="M991" s="2">
        <v>4549980046388</v>
      </c>
      <c r="N991">
        <v>1</v>
      </c>
      <c r="O991">
        <f>COUNTIFS($A$2:$A$1206,"="&amp;A991,$C$2:$C$1206,"="&amp;C991,$M$2:$M$1206,"="&amp;M991)</f>
        <v>2</v>
      </c>
      <c r="P991">
        <f>COUNTIFS($B$2:$B$1206,"="&amp;B991,$M$2:$M$1206,"="&amp;M991)</f>
        <v>1</v>
      </c>
      <c r="Q991">
        <f>SUMIFS($N$2:$N$1206,$B$2:$B$1206,"="&amp;B991,$M$2:$M$1206,"="&amp;M991)</f>
        <v>1</v>
      </c>
      <c r="R991">
        <f>VLOOKUP(A991&amp;C991&amp;M991,販売数計!$A$2:$E$174,5,FALSE)</f>
        <v>2</v>
      </c>
      <c r="S991">
        <f t="shared" si="15"/>
        <v>0</v>
      </c>
    </row>
    <row r="992" spans="1:19" x14ac:dyDescent="0.2">
      <c r="A992" s="1">
        <v>43304</v>
      </c>
      <c r="B992">
        <v>43970826</v>
      </c>
      <c r="C992">
        <v>94</v>
      </c>
      <c r="D992" t="s">
        <v>14</v>
      </c>
      <c r="E992">
        <v>32</v>
      </c>
      <c r="F992" t="s">
        <v>21</v>
      </c>
      <c r="G992">
        <v>253230</v>
      </c>
      <c r="H992" t="s">
        <v>22</v>
      </c>
      <c r="I992" t="s">
        <v>23</v>
      </c>
      <c r="J992" t="s">
        <v>24</v>
      </c>
      <c r="L992" t="s">
        <v>25</v>
      </c>
      <c r="M992" s="2">
        <v>4550084118970</v>
      </c>
      <c r="N992">
        <v>1</v>
      </c>
      <c r="O992">
        <f>COUNTIFS($A$2:$A$1206,"="&amp;A992,$C$2:$C$1206,"="&amp;C992,$M$2:$M$1206,"="&amp;M992)</f>
        <v>4</v>
      </c>
      <c r="P992">
        <f>COUNTIFS($B$2:$B$1206,"="&amp;B992,$M$2:$M$1206,"="&amp;M992)</f>
        <v>1</v>
      </c>
      <c r="Q992">
        <f>SUMIFS($N$2:$N$1206,$B$2:$B$1206,"="&amp;B992,$M$2:$M$1206,"="&amp;M992)</f>
        <v>1</v>
      </c>
      <c r="R992">
        <f>VLOOKUP(A992&amp;C992&amp;M992,販売数計!$A$2:$E$174,5,FALSE)</f>
        <v>4</v>
      </c>
      <c r="S992">
        <f t="shared" si="15"/>
        <v>0</v>
      </c>
    </row>
    <row r="993" spans="1:19" x14ac:dyDescent="0.2">
      <c r="A993" s="1">
        <v>43304</v>
      </c>
      <c r="B993">
        <v>43974742</v>
      </c>
      <c r="C993">
        <v>94</v>
      </c>
      <c r="D993" t="s">
        <v>14</v>
      </c>
      <c r="E993">
        <v>32</v>
      </c>
      <c r="F993" t="s">
        <v>21</v>
      </c>
      <c r="G993">
        <v>253230</v>
      </c>
      <c r="H993" t="s">
        <v>22</v>
      </c>
      <c r="I993" t="s">
        <v>23</v>
      </c>
      <c r="J993" t="s">
        <v>24</v>
      </c>
      <c r="L993" t="s">
        <v>25</v>
      </c>
      <c r="M993" s="2">
        <v>4550084118970</v>
      </c>
      <c r="N993">
        <v>1</v>
      </c>
      <c r="O993">
        <f>COUNTIFS($A$2:$A$1206,"="&amp;A993,$C$2:$C$1206,"="&amp;C993,$M$2:$M$1206,"="&amp;M993)</f>
        <v>4</v>
      </c>
      <c r="P993">
        <f>COUNTIFS($B$2:$B$1206,"="&amp;B993,$M$2:$M$1206,"="&amp;M993)</f>
        <v>1</v>
      </c>
      <c r="Q993">
        <f>SUMIFS($N$2:$N$1206,$B$2:$B$1206,"="&amp;B993,$M$2:$M$1206,"="&amp;M993)</f>
        <v>1</v>
      </c>
      <c r="R993">
        <f>VLOOKUP(A993&amp;C993&amp;M993,販売数計!$A$2:$E$174,5,FALSE)</f>
        <v>4</v>
      </c>
      <c r="S993">
        <f t="shared" si="15"/>
        <v>0</v>
      </c>
    </row>
    <row r="994" spans="1:19" x14ac:dyDescent="0.2">
      <c r="A994" s="1">
        <v>43304</v>
      </c>
      <c r="B994">
        <v>43975661</v>
      </c>
      <c r="C994">
        <v>94</v>
      </c>
      <c r="D994" t="s">
        <v>14</v>
      </c>
      <c r="E994">
        <v>12</v>
      </c>
      <c r="F994" t="s">
        <v>27</v>
      </c>
      <c r="G994">
        <v>77120</v>
      </c>
      <c r="H994" t="s">
        <v>28</v>
      </c>
      <c r="I994" t="s">
        <v>29</v>
      </c>
      <c r="J994" t="s">
        <v>30</v>
      </c>
      <c r="L994" t="s">
        <v>31</v>
      </c>
      <c r="M994" s="2">
        <v>4549980046388</v>
      </c>
      <c r="N994">
        <v>1</v>
      </c>
      <c r="O994">
        <f>COUNTIFS($A$2:$A$1206,"="&amp;A994,$C$2:$C$1206,"="&amp;C994,$M$2:$M$1206,"="&amp;M994)</f>
        <v>2</v>
      </c>
      <c r="P994">
        <f>COUNTIFS($B$2:$B$1206,"="&amp;B994,$M$2:$M$1206,"="&amp;M994)</f>
        <v>2</v>
      </c>
      <c r="Q994">
        <f>SUMIFS($N$2:$N$1206,$B$2:$B$1206,"="&amp;B994,$M$2:$M$1206,"="&amp;M994)</f>
        <v>0</v>
      </c>
      <c r="R994">
        <f>VLOOKUP(A994&amp;C994&amp;M994,販売数計!$A$2:$E$174,5,FALSE)</f>
        <v>2</v>
      </c>
      <c r="S994">
        <f t="shared" si="15"/>
        <v>1</v>
      </c>
    </row>
    <row r="995" spans="1:19" x14ac:dyDescent="0.2">
      <c r="A995" s="1">
        <v>43304</v>
      </c>
      <c r="B995">
        <v>43976677</v>
      </c>
      <c r="C995">
        <v>94</v>
      </c>
      <c r="D995" t="s">
        <v>14</v>
      </c>
      <c r="E995">
        <v>32</v>
      </c>
      <c r="F995" t="s">
        <v>21</v>
      </c>
      <c r="G995">
        <v>253230</v>
      </c>
      <c r="H995" t="s">
        <v>22</v>
      </c>
      <c r="I995" t="s">
        <v>23</v>
      </c>
      <c r="J995" t="s">
        <v>24</v>
      </c>
      <c r="L995" t="s">
        <v>25</v>
      </c>
      <c r="M995" s="2">
        <v>4550084118970</v>
      </c>
      <c r="N995">
        <v>1</v>
      </c>
      <c r="O995">
        <f>COUNTIFS($A$2:$A$1206,"="&amp;A995,$C$2:$C$1206,"="&amp;C995,$M$2:$M$1206,"="&amp;M995)</f>
        <v>4</v>
      </c>
      <c r="P995">
        <f>COUNTIFS($B$2:$B$1206,"="&amp;B995,$M$2:$M$1206,"="&amp;M995)</f>
        <v>1</v>
      </c>
      <c r="Q995">
        <f>SUMIFS($N$2:$N$1206,$B$2:$B$1206,"="&amp;B995,$M$2:$M$1206,"="&amp;M995)</f>
        <v>1</v>
      </c>
      <c r="R995">
        <f>VLOOKUP(A995&amp;C995&amp;M995,販売数計!$A$2:$E$174,5,FALSE)</f>
        <v>4</v>
      </c>
      <c r="S995">
        <f t="shared" si="15"/>
        <v>0</v>
      </c>
    </row>
    <row r="996" spans="1:19" x14ac:dyDescent="0.2">
      <c r="A996" s="1">
        <v>43304</v>
      </c>
      <c r="B996">
        <v>43977307</v>
      </c>
      <c r="C996">
        <v>94</v>
      </c>
      <c r="D996" t="s">
        <v>14</v>
      </c>
      <c r="E996">
        <v>21</v>
      </c>
      <c r="F996" t="s">
        <v>15</v>
      </c>
      <c r="G996">
        <v>181010</v>
      </c>
      <c r="H996" t="s">
        <v>16</v>
      </c>
      <c r="I996" t="s">
        <v>17</v>
      </c>
      <c r="J996" t="s">
        <v>18</v>
      </c>
      <c r="K996" t="s">
        <v>19</v>
      </c>
      <c r="L996" t="s">
        <v>20</v>
      </c>
      <c r="M996" s="2">
        <v>842776102461</v>
      </c>
      <c r="N996">
        <v>1</v>
      </c>
      <c r="O996">
        <f>COUNTIFS($A$2:$A$1206,"="&amp;A996,$C$2:$C$1206,"="&amp;C996,$M$2:$M$1206,"="&amp;M996)</f>
        <v>2</v>
      </c>
      <c r="P996">
        <f>COUNTIFS($B$2:$B$1206,"="&amp;B996,$M$2:$M$1206,"="&amp;M996)</f>
        <v>1</v>
      </c>
      <c r="Q996">
        <f>SUMIFS($N$2:$N$1206,$B$2:$B$1206,"="&amp;B996,$M$2:$M$1206,"="&amp;M996)</f>
        <v>1</v>
      </c>
      <c r="R996">
        <f>VLOOKUP(A996&amp;C996&amp;M996,販売数計!$A$2:$E$174,5,FALSE)</f>
        <v>2</v>
      </c>
      <c r="S996">
        <f t="shared" si="15"/>
        <v>0</v>
      </c>
    </row>
    <row r="997" spans="1:19" x14ac:dyDescent="0.2">
      <c r="A997" s="1">
        <v>43304</v>
      </c>
      <c r="B997">
        <v>43880388</v>
      </c>
      <c r="C997">
        <v>842</v>
      </c>
      <c r="D997" t="s">
        <v>26</v>
      </c>
      <c r="E997">
        <v>21</v>
      </c>
      <c r="F997" t="s">
        <v>15</v>
      </c>
      <c r="G997">
        <v>181010</v>
      </c>
      <c r="H997" t="s">
        <v>16</v>
      </c>
      <c r="I997" t="s">
        <v>17</v>
      </c>
      <c r="J997" t="s">
        <v>18</v>
      </c>
      <c r="K997" t="s">
        <v>19</v>
      </c>
      <c r="L997" t="s">
        <v>20</v>
      </c>
      <c r="M997" s="2">
        <v>842776102461</v>
      </c>
      <c r="N997">
        <v>1</v>
      </c>
      <c r="O997">
        <f>COUNTIFS($A$2:$A$1206,"="&amp;A997,$C$2:$C$1206,"="&amp;C997,$M$2:$M$1206,"="&amp;M997)</f>
        <v>3</v>
      </c>
      <c r="P997">
        <f>COUNTIFS($B$2:$B$1206,"="&amp;B997,$M$2:$M$1206,"="&amp;M997)</f>
        <v>1</v>
      </c>
      <c r="Q997">
        <f>SUMIFS($N$2:$N$1206,$B$2:$B$1206,"="&amp;B997,$M$2:$M$1206,"="&amp;M997)</f>
        <v>1</v>
      </c>
      <c r="R997">
        <f>VLOOKUP(A997&amp;C997&amp;M997,販売数計!$A$2:$E$174,5,FALSE)</f>
        <v>3</v>
      </c>
      <c r="S997">
        <f t="shared" si="15"/>
        <v>0</v>
      </c>
    </row>
    <row r="998" spans="1:19" x14ac:dyDescent="0.2">
      <c r="A998" s="1">
        <v>43304</v>
      </c>
      <c r="B998">
        <v>43963435</v>
      </c>
      <c r="C998">
        <v>842</v>
      </c>
      <c r="D998" t="s">
        <v>26</v>
      </c>
      <c r="E998">
        <v>12</v>
      </c>
      <c r="F998" t="s">
        <v>27</v>
      </c>
      <c r="G998">
        <v>77120</v>
      </c>
      <c r="H998" t="s">
        <v>28</v>
      </c>
      <c r="I998" t="s">
        <v>29</v>
      </c>
      <c r="J998" t="s">
        <v>30</v>
      </c>
      <c r="L998" t="s">
        <v>31</v>
      </c>
      <c r="M998" s="2">
        <v>4549980046388</v>
      </c>
      <c r="N998">
        <v>1</v>
      </c>
      <c r="O998">
        <f>COUNTIFS($A$2:$A$1206,"="&amp;A998,$C$2:$C$1206,"="&amp;C998,$M$2:$M$1206,"="&amp;M998)</f>
        <v>7</v>
      </c>
      <c r="P998">
        <f>COUNTIFS($B$2:$B$1206,"="&amp;B998,$M$2:$M$1206,"="&amp;M998)</f>
        <v>1</v>
      </c>
      <c r="Q998">
        <f>SUMIFS($N$2:$N$1206,$B$2:$B$1206,"="&amp;B998,$M$2:$M$1206,"="&amp;M998)</f>
        <v>1</v>
      </c>
      <c r="R998">
        <f>VLOOKUP(A998&amp;C998&amp;M998,販売数計!$A$2:$E$174,5,FALSE)</f>
        <v>7</v>
      </c>
      <c r="S998">
        <f t="shared" si="15"/>
        <v>0</v>
      </c>
    </row>
    <row r="999" spans="1:19" x14ac:dyDescent="0.2">
      <c r="A999" s="1">
        <v>43304</v>
      </c>
      <c r="B999">
        <v>43967079</v>
      </c>
      <c r="C999">
        <v>842</v>
      </c>
      <c r="D999" t="s">
        <v>26</v>
      </c>
      <c r="E999">
        <v>32</v>
      </c>
      <c r="F999" t="s">
        <v>21</v>
      </c>
      <c r="G999">
        <v>253230</v>
      </c>
      <c r="H999" t="s">
        <v>22</v>
      </c>
      <c r="I999" t="s">
        <v>23</v>
      </c>
      <c r="J999" t="s">
        <v>24</v>
      </c>
      <c r="L999" t="s">
        <v>25</v>
      </c>
      <c r="M999" s="2">
        <v>4550084118970</v>
      </c>
      <c r="N999">
        <v>1</v>
      </c>
      <c r="O999">
        <f>COUNTIFS($A$2:$A$1206,"="&amp;A999,$C$2:$C$1206,"="&amp;C999,$M$2:$M$1206,"="&amp;M999)</f>
        <v>5</v>
      </c>
      <c r="P999">
        <f>COUNTIFS($B$2:$B$1206,"="&amp;B999,$M$2:$M$1206,"="&amp;M999)</f>
        <v>1</v>
      </c>
      <c r="Q999">
        <f>SUMIFS($N$2:$N$1206,$B$2:$B$1206,"="&amp;B999,$M$2:$M$1206,"="&amp;M999)</f>
        <v>1</v>
      </c>
      <c r="R999">
        <f>VLOOKUP(A999&amp;C999&amp;M999,販売数計!$A$2:$E$174,5,FALSE)</f>
        <v>5</v>
      </c>
      <c r="S999">
        <f t="shared" si="15"/>
        <v>0</v>
      </c>
    </row>
    <row r="1000" spans="1:19" x14ac:dyDescent="0.2">
      <c r="A1000" s="1">
        <v>43304</v>
      </c>
      <c r="B1000">
        <v>43967228</v>
      </c>
      <c r="C1000">
        <v>842</v>
      </c>
      <c r="D1000" t="s">
        <v>26</v>
      </c>
      <c r="E1000">
        <v>12</v>
      </c>
      <c r="F1000" t="s">
        <v>27</v>
      </c>
      <c r="G1000">
        <v>77120</v>
      </c>
      <c r="H1000" t="s">
        <v>28</v>
      </c>
      <c r="I1000" t="s">
        <v>29</v>
      </c>
      <c r="J1000" t="s">
        <v>30</v>
      </c>
      <c r="L1000" t="s">
        <v>31</v>
      </c>
      <c r="M1000" s="2">
        <v>4549980046388</v>
      </c>
      <c r="N1000">
        <v>1</v>
      </c>
      <c r="O1000">
        <f>COUNTIFS($A$2:$A$1206,"="&amp;A1000,$C$2:$C$1206,"="&amp;C1000,$M$2:$M$1206,"="&amp;M1000)</f>
        <v>7</v>
      </c>
      <c r="P1000">
        <f>COUNTIFS($B$2:$B$1206,"="&amp;B1000,$M$2:$M$1206,"="&amp;M1000)</f>
        <v>1</v>
      </c>
      <c r="Q1000">
        <f>SUMIFS($N$2:$N$1206,$B$2:$B$1206,"="&amp;B1000,$M$2:$M$1206,"="&amp;M1000)</f>
        <v>1</v>
      </c>
      <c r="R1000">
        <f>VLOOKUP(A1000&amp;C1000&amp;M1000,販売数計!$A$2:$E$174,5,FALSE)</f>
        <v>7</v>
      </c>
      <c r="S1000">
        <f t="shared" si="15"/>
        <v>0</v>
      </c>
    </row>
    <row r="1001" spans="1:19" x14ac:dyDescent="0.2">
      <c r="A1001" s="1">
        <v>43304</v>
      </c>
      <c r="B1001">
        <v>43967417</v>
      </c>
      <c r="C1001">
        <v>842</v>
      </c>
      <c r="D1001" t="s">
        <v>26</v>
      </c>
      <c r="E1001">
        <v>32</v>
      </c>
      <c r="F1001" t="s">
        <v>21</v>
      </c>
      <c r="G1001">
        <v>253230</v>
      </c>
      <c r="H1001" t="s">
        <v>22</v>
      </c>
      <c r="I1001" t="s">
        <v>23</v>
      </c>
      <c r="J1001" t="s">
        <v>24</v>
      </c>
      <c r="L1001" t="s">
        <v>25</v>
      </c>
      <c r="M1001" s="2">
        <v>4550084118970</v>
      </c>
      <c r="N1001">
        <v>1</v>
      </c>
      <c r="O1001">
        <f>COUNTIFS($A$2:$A$1206,"="&amp;A1001,$C$2:$C$1206,"="&amp;C1001,$M$2:$M$1206,"="&amp;M1001)</f>
        <v>5</v>
      </c>
      <c r="P1001">
        <f>COUNTIFS($B$2:$B$1206,"="&amp;B1001,$M$2:$M$1206,"="&amp;M1001)</f>
        <v>1</v>
      </c>
      <c r="Q1001">
        <f>SUMIFS($N$2:$N$1206,$B$2:$B$1206,"="&amp;B1001,$M$2:$M$1206,"="&amp;M1001)</f>
        <v>1</v>
      </c>
      <c r="R1001">
        <f>VLOOKUP(A1001&amp;C1001&amp;M1001,販売数計!$A$2:$E$174,5,FALSE)</f>
        <v>5</v>
      </c>
      <c r="S1001">
        <f t="shared" si="15"/>
        <v>0</v>
      </c>
    </row>
    <row r="1002" spans="1:19" x14ac:dyDescent="0.2">
      <c r="A1002" s="1">
        <v>43304</v>
      </c>
      <c r="B1002">
        <v>43967854</v>
      </c>
      <c r="C1002">
        <v>842</v>
      </c>
      <c r="D1002" t="s">
        <v>26</v>
      </c>
      <c r="E1002">
        <v>12</v>
      </c>
      <c r="F1002" t="s">
        <v>27</v>
      </c>
      <c r="G1002">
        <v>77120</v>
      </c>
      <c r="H1002" t="s">
        <v>28</v>
      </c>
      <c r="I1002" t="s">
        <v>29</v>
      </c>
      <c r="J1002" t="s">
        <v>30</v>
      </c>
      <c r="L1002" t="s">
        <v>31</v>
      </c>
      <c r="M1002" s="2">
        <v>4549980046388</v>
      </c>
      <c r="N1002">
        <v>1</v>
      </c>
      <c r="O1002">
        <f>COUNTIFS($A$2:$A$1206,"="&amp;A1002,$C$2:$C$1206,"="&amp;C1002,$M$2:$M$1206,"="&amp;M1002)</f>
        <v>7</v>
      </c>
      <c r="P1002">
        <f>COUNTIFS($B$2:$B$1206,"="&amp;B1002,$M$2:$M$1206,"="&amp;M1002)</f>
        <v>1</v>
      </c>
      <c r="Q1002">
        <f>SUMIFS($N$2:$N$1206,$B$2:$B$1206,"="&amp;B1002,$M$2:$M$1206,"="&amp;M1002)</f>
        <v>1</v>
      </c>
      <c r="R1002">
        <f>VLOOKUP(A1002&amp;C1002&amp;M1002,販売数計!$A$2:$E$174,5,FALSE)</f>
        <v>7</v>
      </c>
      <c r="S1002">
        <f t="shared" si="15"/>
        <v>0</v>
      </c>
    </row>
    <row r="1003" spans="1:19" x14ac:dyDescent="0.2">
      <c r="A1003" s="1">
        <v>43304</v>
      </c>
      <c r="B1003">
        <v>43967956</v>
      </c>
      <c r="C1003">
        <v>842</v>
      </c>
      <c r="D1003" t="s">
        <v>26</v>
      </c>
      <c r="E1003">
        <v>21</v>
      </c>
      <c r="F1003" t="s">
        <v>15</v>
      </c>
      <c r="G1003">
        <v>181010</v>
      </c>
      <c r="H1003" t="s">
        <v>16</v>
      </c>
      <c r="I1003" t="s">
        <v>17</v>
      </c>
      <c r="J1003" t="s">
        <v>18</v>
      </c>
      <c r="K1003" t="s">
        <v>19</v>
      </c>
      <c r="L1003" t="s">
        <v>20</v>
      </c>
      <c r="M1003" s="2">
        <v>842776102461</v>
      </c>
      <c r="N1003">
        <v>1</v>
      </c>
      <c r="O1003">
        <f>COUNTIFS($A$2:$A$1206,"="&amp;A1003,$C$2:$C$1206,"="&amp;C1003,$M$2:$M$1206,"="&amp;M1003)</f>
        <v>3</v>
      </c>
      <c r="P1003">
        <f>COUNTIFS($B$2:$B$1206,"="&amp;B1003,$M$2:$M$1206,"="&amp;M1003)</f>
        <v>1</v>
      </c>
      <c r="Q1003">
        <f>SUMIFS($N$2:$N$1206,$B$2:$B$1206,"="&amp;B1003,$M$2:$M$1206,"="&amp;M1003)</f>
        <v>1</v>
      </c>
      <c r="R1003">
        <f>VLOOKUP(A1003&amp;C1003&amp;M1003,販売数計!$A$2:$E$174,5,FALSE)</f>
        <v>3</v>
      </c>
      <c r="S1003">
        <f t="shared" si="15"/>
        <v>0</v>
      </c>
    </row>
    <row r="1004" spans="1:19" x14ac:dyDescent="0.2">
      <c r="A1004" s="1">
        <v>43304</v>
      </c>
      <c r="B1004">
        <v>43968214</v>
      </c>
      <c r="C1004">
        <v>842</v>
      </c>
      <c r="D1004" t="s">
        <v>26</v>
      </c>
      <c r="E1004">
        <v>32</v>
      </c>
      <c r="F1004" t="s">
        <v>21</v>
      </c>
      <c r="G1004">
        <v>253230</v>
      </c>
      <c r="H1004" t="s">
        <v>22</v>
      </c>
      <c r="I1004" t="s">
        <v>23</v>
      </c>
      <c r="J1004" t="s">
        <v>24</v>
      </c>
      <c r="L1004" t="s">
        <v>25</v>
      </c>
      <c r="M1004" s="2">
        <v>4550084118970</v>
      </c>
      <c r="N1004">
        <v>1</v>
      </c>
      <c r="O1004">
        <f>COUNTIFS($A$2:$A$1206,"="&amp;A1004,$C$2:$C$1206,"="&amp;C1004,$M$2:$M$1206,"="&amp;M1004)</f>
        <v>5</v>
      </c>
      <c r="P1004">
        <f>COUNTIFS($B$2:$B$1206,"="&amp;B1004,$M$2:$M$1206,"="&amp;M1004)</f>
        <v>1</v>
      </c>
      <c r="Q1004">
        <f>SUMIFS($N$2:$N$1206,$B$2:$B$1206,"="&amp;B1004,$M$2:$M$1206,"="&amp;M1004)</f>
        <v>1</v>
      </c>
      <c r="R1004">
        <f>VLOOKUP(A1004&amp;C1004&amp;M1004,販売数計!$A$2:$E$174,5,FALSE)</f>
        <v>5</v>
      </c>
      <c r="S1004">
        <f t="shared" si="15"/>
        <v>0</v>
      </c>
    </row>
    <row r="1005" spans="1:19" x14ac:dyDescent="0.2">
      <c r="A1005" s="1">
        <v>43304</v>
      </c>
      <c r="B1005">
        <v>43968377</v>
      </c>
      <c r="C1005">
        <v>842</v>
      </c>
      <c r="D1005" t="s">
        <v>26</v>
      </c>
      <c r="E1005">
        <v>21</v>
      </c>
      <c r="F1005" t="s">
        <v>15</v>
      </c>
      <c r="G1005">
        <v>181010</v>
      </c>
      <c r="H1005" t="s">
        <v>16</v>
      </c>
      <c r="I1005" t="s">
        <v>17</v>
      </c>
      <c r="J1005" t="s">
        <v>18</v>
      </c>
      <c r="K1005" t="s">
        <v>19</v>
      </c>
      <c r="L1005" t="s">
        <v>20</v>
      </c>
      <c r="M1005" s="2">
        <v>842776102461</v>
      </c>
      <c r="N1005">
        <v>1</v>
      </c>
      <c r="O1005">
        <f>COUNTIFS($A$2:$A$1206,"="&amp;A1005,$C$2:$C$1206,"="&amp;C1005,$M$2:$M$1206,"="&amp;M1005)</f>
        <v>3</v>
      </c>
      <c r="P1005">
        <f>COUNTIFS($B$2:$B$1206,"="&amp;B1005,$M$2:$M$1206,"="&amp;M1005)</f>
        <v>1</v>
      </c>
      <c r="Q1005">
        <f>SUMIFS($N$2:$N$1206,$B$2:$B$1206,"="&amp;B1005,$M$2:$M$1206,"="&amp;M1005)</f>
        <v>1</v>
      </c>
      <c r="R1005">
        <f>VLOOKUP(A1005&amp;C1005&amp;M1005,販売数計!$A$2:$E$174,5,FALSE)</f>
        <v>3</v>
      </c>
      <c r="S1005">
        <f t="shared" si="15"/>
        <v>0</v>
      </c>
    </row>
    <row r="1006" spans="1:19" x14ac:dyDescent="0.2">
      <c r="A1006" s="1">
        <v>43304</v>
      </c>
      <c r="B1006">
        <v>43969855</v>
      </c>
      <c r="C1006">
        <v>842</v>
      </c>
      <c r="D1006" t="s">
        <v>26</v>
      </c>
      <c r="E1006">
        <v>12</v>
      </c>
      <c r="F1006" t="s">
        <v>27</v>
      </c>
      <c r="G1006">
        <v>77120</v>
      </c>
      <c r="H1006" t="s">
        <v>28</v>
      </c>
      <c r="I1006" t="s">
        <v>29</v>
      </c>
      <c r="J1006" t="s">
        <v>30</v>
      </c>
      <c r="L1006" t="s">
        <v>31</v>
      </c>
      <c r="M1006" s="2">
        <v>4549980046388</v>
      </c>
      <c r="N1006">
        <v>1</v>
      </c>
      <c r="O1006">
        <f>COUNTIFS($A$2:$A$1206,"="&amp;A1006,$C$2:$C$1206,"="&amp;C1006,$M$2:$M$1206,"="&amp;M1006)</f>
        <v>7</v>
      </c>
      <c r="P1006">
        <f>COUNTIFS($B$2:$B$1206,"="&amp;B1006,$M$2:$M$1206,"="&amp;M1006)</f>
        <v>1</v>
      </c>
      <c r="Q1006">
        <f>SUMIFS($N$2:$N$1206,$B$2:$B$1206,"="&amp;B1006,$M$2:$M$1206,"="&amp;M1006)</f>
        <v>1</v>
      </c>
      <c r="R1006">
        <f>VLOOKUP(A1006&amp;C1006&amp;M1006,販売数計!$A$2:$E$174,5,FALSE)</f>
        <v>7</v>
      </c>
      <c r="S1006">
        <f t="shared" si="15"/>
        <v>0</v>
      </c>
    </row>
    <row r="1007" spans="1:19" x14ac:dyDescent="0.2">
      <c r="A1007" s="1">
        <v>43304</v>
      </c>
      <c r="B1007">
        <v>43971633</v>
      </c>
      <c r="C1007">
        <v>842</v>
      </c>
      <c r="D1007" t="s">
        <v>26</v>
      </c>
      <c r="E1007">
        <v>12</v>
      </c>
      <c r="F1007" t="s">
        <v>27</v>
      </c>
      <c r="G1007">
        <v>77120</v>
      </c>
      <c r="H1007" t="s">
        <v>28</v>
      </c>
      <c r="I1007" t="s">
        <v>29</v>
      </c>
      <c r="J1007" t="s">
        <v>30</v>
      </c>
      <c r="L1007" t="s">
        <v>31</v>
      </c>
      <c r="M1007" s="2">
        <v>4549980046388</v>
      </c>
      <c r="N1007">
        <v>1</v>
      </c>
      <c r="O1007">
        <f>COUNTIFS($A$2:$A$1206,"="&amp;A1007,$C$2:$C$1206,"="&amp;C1007,$M$2:$M$1206,"="&amp;M1007)</f>
        <v>7</v>
      </c>
      <c r="P1007">
        <f>COUNTIFS($B$2:$B$1206,"="&amp;B1007,$M$2:$M$1206,"="&amp;M1007)</f>
        <v>1</v>
      </c>
      <c r="Q1007">
        <f>SUMIFS($N$2:$N$1206,$B$2:$B$1206,"="&amp;B1007,$M$2:$M$1206,"="&amp;M1007)</f>
        <v>1</v>
      </c>
      <c r="R1007">
        <f>VLOOKUP(A1007&amp;C1007&amp;M1007,販売数計!$A$2:$E$174,5,FALSE)</f>
        <v>7</v>
      </c>
      <c r="S1007">
        <f t="shared" si="15"/>
        <v>0</v>
      </c>
    </row>
    <row r="1008" spans="1:19" x14ac:dyDescent="0.2">
      <c r="A1008" s="1">
        <v>43304</v>
      </c>
      <c r="B1008">
        <v>43972264</v>
      </c>
      <c r="C1008">
        <v>842</v>
      </c>
      <c r="D1008" t="s">
        <v>26</v>
      </c>
      <c r="E1008">
        <v>32</v>
      </c>
      <c r="F1008" t="s">
        <v>21</v>
      </c>
      <c r="G1008">
        <v>253230</v>
      </c>
      <c r="H1008" t="s">
        <v>22</v>
      </c>
      <c r="I1008" t="s">
        <v>23</v>
      </c>
      <c r="J1008" t="s">
        <v>24</v>
      </c>
      <c r="L1008" t="s">
        <v>25</v>
      </c>
      <c r="M1008" s="2">
        <v>4550084118970</v>
      </c>
      <c r="N1008">
        <v>1</v>
      </c>
      <c r="O1008">
        <f>COUNTIFS($A$2:$A$1206,"="&amp;A1008,$C$2:$C$1206,"="&amp;C1008,$M$2:$M$1206,"="&amp;M1008)</f>
        <v>5</v>
      </c>
      <c r="P1008">
        <f>COUNTIFS($B$2:$B$1206,"="&amp;B1008,$M$2:$M$1206,"="&amp;M1008)</f>
        <v>1</v>
      </c>
      <c r="Q1008">
        <f>SUMIFS($N$2:$N$1206,$B$2:$B$1206,"="&amp;B1008,$M$2:$M$1206,"="&amp;M1008)</f>
        <v>1</v>
      </c>
      <c r="R1008">
        <f>VLOOKUP(A1008&amp;C1008&amp;M1008,販売数計!$A$2:$E$174,5,FALSE)</f>
        <v>5</v>
      </c>
      <c r="S1008">
        <f t="shared" si="15"/>
        <v>0</v>
      </c>
    </row>
    <row r="1009" spans="1:19" x14ac:dyDescent="0.2">
      <c r="A1009" s="1">
        <v>43304</v>
      </c>
      <c r="B1009">
        <v>43974892</v>
      </c>
      <c r="C1009">
        <v>842</v>
      </c>
      <c r="D1009" t="s">
        <v>26</v>
      </c>
      <c r="E1009">
        <v>12</v>
      </c>
      <c r="F1009" t="s">
        <v>27</v>
      </c>
      <c r="G1009">
        <v>77120</v>
      </c>
      <c r="H1009" t="s">
        <v>28</v>
      </c>
      <c r="I1009" t="s">
        <v>29</v>
      </c>
      <c r="J1009" t="s">
        <v>30</v>
      </c>
      <c r="L1009" t="s">
        <v>31</v>
      </c>
      <c r="M1009" s="2">
        <v>4549980046388</v>
      </c>
      <c r="N1009">
        <v>1</v>
      </c>
      <c r="O1009">
        <f>COUNTIFS($A$2:$A$1206,"="&amp;A1009,$C$2:$C$1206,"="&amp;C1009,$M$2:$M$1206,"="&amp;M1009)</f>
        <v>7</v>
      </c>
      <c r="P1009">
        <f>COUNTIFS($B$2:$B$1206,"="&amp;B1009,$M$2:$M$1206,"="&amp;M1009)</f>
        <v>1</v>
      </c>
      <c r="Q1009">
        <f>SUMIFS($N$2:$N$1206,$B$2:$B$1206,"="&amp;B1009,$M$2:$M$1206,"="&amp;M1009)</f>
        <v>1</v>
      </c>
      <c r="R1009">
        <f>VLOOKUP(A1009&amp;C1009&amp;M1009,販売数計!$A$2:$E$174,5,FALSE)</f>
        <v>7</v>
      </c>
      <c r="S1009">
        <f t="shared" si="15"/>
        <v>0</v>
      </c>
    </row>
    <row r="1010" spans="1:19" x14ac:dyDescent="0.2">
      <c r="A1010" s="1">
        <v>43304</v>
      </c>
      <c r="B1010">
        <v>43975095</v>
      </c>
      <c r="C1010">
        <v>842</v>
      </c>
      <c r="D1010" t="s">
        <v>26</v>
      </c>
      <c r="E1010">
        <v>32</v>
      </c>
      <c r="F1010" t="s">
        <v>21</v>
      </c>
      <c r="G1010">
        <v>253230</v>
      </c>
      <c r="H1010" t="s">
        <v>22</v>
      </c>
      <c r="I1010" t="s">
        <v>23</v>
      </c>
      <c r="J1010" t="s">
        <v>24</v>
      </c>
      <c r="L1010" t="s">
        <v>25</v>
      </c>
      <c r="M1010" s="2">
        <v>4550084118970</v>
      </c>
      <c r="N1010">
        <v>1</v>
      </c>
      <c r="O1010">
        <f>COUNTIFS($A$2:$A$1206,"="&amp;A1010,$C$2:$C$1206,"="&amp;C1010,$M$2:$M$1206,"="&amp;M1010)</f>
        <v>5</v>
      </c>
      <c r="P1010">
        <f>COUNTIFS($B$2:$B$1206,"="&amp;B1010,$M$2:$M$1206,"="&amp;M1010)</f>
        <v>1</v>
      </c>
      <c r="Q1010">
        <f>SUMIFS($N$2:$N$1206,$B$2:$B$1206,"="&amp;B1010,$M$2:$M$1206,"="&amp;M1010)</f>
        <v>1</v>
      </c>
      <c r="R1010">
        <f>VLOOKUP(A1010&amp;C1010&amp;M1010,販売数計!$A$2:$E$174,5,FALSE)</f>
        <v>5</v>
      </c>
      <c r="S1010">
        <f t="shared" si="15"/>
        <v>0</v>
      </c>
    </row>
    <row r="1011" spans="1:19" x14ac:dyDescent="0.2">
      <c r="A1011" s="1">
        <v>43304</v>
      </c>
      <c r="B1011">
        <v>43976913</v>
      </c>
      <c r="C1011">
        <v>842</v>
      </c>
      <c r="D1011" t="s">
        <v>26</v>
      </c>
      <c r="E1011">
        <v>12</v>
      </c>
      <c r="F1011" t="s">
        <v>27</v>
      </c>
      <c r="G1011">
        <v>77120</v>
      </c>
      <c r="H1011" t="s">
        <v>28</v>
      </c>
      <c r="I1011" t="s">
        <v>29</v>
      </c>
      <c r="J1011" t="s">
        <v>30</v>
      </c>
      <c r="L1011" t="s">
        <v>31</v>
      </c>
      <c r="M1011" s="2">
        <v>4549980046388</v>
      </c>
      <c r="N1011">
        <v>1</v>
      </c>
      <c r="O1011">
        <f>COUNTIFS($A$2:$A$1206,"="&amp;A1011,$C$2:$C$1206,"="&amp;C1011,$M$2:$M$1206,"="&amp;M1011)</f>
        <v>7</v>
      </c>
      <c r="P1011">
        <f>COUNTIFS($B$2:$B$1206,"="&amp;B1011,$M$2:$M$1206,"="&amp;M1011)</f>
        <v>1</v>
      </c>
      <c r="Q1011">
        <f>SUMIFS($N$2:$N$1206,$B$2:$B$1206,"="&amp;B1011,$M$2:$M$1206,"="&amp;M1011)</f>
        <v>1</v>
      </c>
      <c r="R1011">
        <f>VLOOKUP(A1011&amp;C1011&amp;M1011,販売数計!$A$2:$E$174,5,FALSE)</f>
        <v>7</v>
      </c>
      <c r="S1011">
        <f t="shared" si="15"/>
        <v>0</v>
      </c>
    </row>
    <row r="1012" spans="1:19" x14ac:dyDescent="0.2">
      <c r="A1012" s="1">
        <v>43304</v>
      </c>
      <c r="B1012">
        <v>43977639</v>
      </c>
      <c r="C1012">
        <v>842</v>
      </c>
      <c r="D1012" t="s">
        <v>26</v>
      </c>
      <c r="E1012">
        <v>1</v>
      </c>
      <c r="F1012" t="s">
        <v>32</v>
      </c>
      <c r="G1012">
        <v>32010</v>
      </c>
      <c r="H1012" t="s">
        <v>33</v>
      </c>
      <c r="I1012" t="s">
        <v>34</v>
      </c>
      <c r="J1012" t="s">
        <v>35</v>
      </c>
      <c r="L1012" t="s">
        <v>36</v>
      </c>
      <c r="M1012" s="2">
        <v>4549292037708</v>
      </c>
      <c r="N1012">
        <v>1</v>
      </c>
      <c r="O1012">
        <f>COUNTIFS($A$2:$A$1206,"="&amp;A1012,$C$2:$C$1206,"="&amp;C1012,$M$2:$M$1206,"="&amp;M1012)</f>
        <v>1</v>
      </c>
      <c r="P1012">
        <f>COUNTIFS($B$2:$B$1206,"="&amp;B1012,$M$2:$M$1206,"="&amp;M1012)</f>
        <v>1</v>
      </c>
      <c r="Q1012">
        <f>SUMIFS($N$2:$N$1206,$B$2:$B$1206,"="&amp;B1012,$M$2:$M$1206,"="&amp;M1012)</f>
        <v>1</v>
      </c>
      <c r="R1012">
        <f>VLOOKUP(A1012&amp;C1012&amp;M1012,販売数計!$A$2:$E$174,5,FALSE)</f>
        <v>1</v>
      </c>
      <c r="S1012">
        <f t="shared" si="15"/>
        <v>0</v>
      </c>
    </row>
    <row r="1013" spans="1:19" x14ac:dyDescent="0.2">
      <c r="A1013" s="1">
        <v>43305</v>
      </c>
      <c r="B1013">
        <v>43975661</v>
      </c>
      <c r="C1013">
        <v>94</v>
      </c>
      <c r="D1013" t="s">
        <v>14</v>
      </c>
      <c r="E1013">
        <v>12</v>
      </c>
      <c r="F1013" t="s">
        <v>27</v>
      </c>
      <c r="G1013">
        <v>77120</v>
      </c>
      <c r="H1013" t="s">
        <v>28</v>
      </c>
      <c r="I1013" t="s">
        <v>29</v>
      </c>
      <c r="J1013" t="s">
        <v>30</v>
      </c>
      <c r="L1013" t="s">
        <v>31</v>
      </c>
      <c r="M1013" s="2">
        <v>4549980046388</v>
      </c>
      <c r="N1013">
        <v>-1</v>
      </c>
      <c r="O1013">
        <f>COUNTIFS($A$2:$A$1206,"="&amp;A1013,$C$2:$C$1206,"="&amp;C1013,$M$2:$M$1206,"="&amp;M1013)</f>
        <v>9</v>
      </c>
      <c r="P1013">
        <f>COUNTIFS($B$2:$B$1206,"="&amp;B1013,$M$2:$M$1206,"="&amp;M1013)</f>
        <v>2</v>
      </c>
      <c r="Q1013">
        <f>SUMIFS($N$2:$N$1206,$B$2:$B$1206,"="&amp;B1013,$M$2:$M$1206,"="&amp;M1013)</f>
        <v>0</v>
      </c>
      <c r="R1013">
        <f>VLOOKUP(A1013&amp;C1013&amp;M1013,販売数計!$A$2:$E$174,5,FALSE)</f>
        <v>7</v>
      </c>
      <c r="S1013">
        <f t="shared" si="15"/>
        <v>1</v>
      </c>
    </row>
    <row r="1014" spans="1:19" x14ac:dyDescent="0.2">
      <c r="A1014" s="1">
        <v>43305</v>
      </c>
      <c r="B1014">
        <v>43978004</v>
      </c>
      <c r="C1014">
        <v>94</v>
      </c>
      <c r="D1014" t="s">
        <v>14</v>
      </c>
      <c r="E1014">
        <v>21</v>
      </c>
      <c r="F1014" t="s">
        <v>15</v>
      </c>
      <c r="G1014">
        <v>181010</v>
      </c>
      <c r="H1014" t="s">
        <v>16</v>
      </c>
      <c r="I1014" t="s">
        <v>17</v>
      </c>
      <c r="J1014" t="s">
        <v>18</v>
      </c>
      <c r="K1014" t="s">
        <v>19</v>
      </c>
      <c r="L1014" t="s">
        <v>20</v>
      </c>
      <c r="M1014" s="2">
        <v>842776102461</v>
      </c>
      <c r="N1014">
        <v>1</v>
      </c>
      <c r="O1014">
        <f>COUNTIFS($A$2:$A$1206,"="&amp;A1014,$C$2:$C$1206,"="&amp;C1014,$M$2:$M$1206,"="&amp;M1014)</f>
        <v>3</v>
      </c>
      <c r="P1014">
        <f>COUNTIFS($B$2:$B$1206,"="&amp;B1014,$M$2:$M$1206,"="&amp;M1014)</f>
        <v>1</v>
      </c>
      <c r="Q1014">
        <f>SUMIFS($N$2:$N$1206,$B$2:$B$1206,"="&amp;B1014,$M$2:$M$1206,"="&amp;M1014)</f>
        <v>1</v>
      </c>
      <c r="R1014">
        <f>VLOOKUP(A1014&amp;C1014&amp;M1014,販売数計!$A$2:$E$174,5,FALSE)</f>
        <v>3</v>
      </c>
      <c r="S1014">
        <f t="shared" si="15"/>
        <v>0</v>
      </c>
    </row>
    <row r="1015" spans="1:19" x14ac:dyDescent="0.2">
      <c r="A1015" s="1">
        <v>43305</v>
      </c>
      <c r="B1015">
        <v>43978716</v>
      </c>
      <c r="C1015">
        <v>94</v>
      </c>
      <c r="D1015" t="s">
        <v>14</v>
      </c>
      <c r="E1015">
        <v>12</v>
      </c>
      <c r="F1015" t="s">
        <v>27</v>
      </c>
      <c r="G1015">
        <v>77120</v>
      </c>
      <c r="H1015" t="s">
        <v>28</v>
      </c>
      <c r="I1015" t="s">
        <v>29</v>
      </c>
      <c r="J1015" t="s">
        <v>30</v>
      </c>
      <c r="L1015" t="s">
        <v>31</v>
      </c>
      <c r="M1015" s="2">
        <v>4549980046388</v>
      </c>
      <c r="N1015">
        <v>1</v>
      </c>
      <c r="O1015">
        <f>COUNTIFS($A$2:$A$1206,"="&amp;A1015,$C$2:$C$1206,"="&amp;C1015,$M$2:$M$1206,"="&amp;M1015)</f>
        <v>9</v>
      </c>
      <c r="P1015">
        <f>COUNTIFS($B$2:$B$1206,"="&amp;B1015,$M$2:$M$1206,"="&amp;M1015)</f>
        <v>1</v>
      </c>
      <c r="Q1015">
        <f>SUMIFS($N$2:$N$1206,$B$2:$B$1206,"="&amp;B1015,$M$2:$M$1206,"="&amp;M1015)</f>
        <v>1</v>
      </c>
      <c r="R1015">
        <f>VLOOKUP(A1015&amp;C1015&amp;M1015,販売数計!$A$2:$E$174,5,FALSE)</f>
        <v>7</v>
      </c>
      <c r="S1015">
        <f t="shared" si="15"/>
        <v>0</v>
      </c>
    </row>
    <row r="1016" spans="1:19" x14ac:dyDescent="0.2">
      <c r="A1016" s="1">
        <v>43305</v>
      </c>
      <c r="B1016">
        <v>43979020</v>
      </c>
      <c r="C1016">
        <v>94</v>
      </c>
      <c r="D1016" t="s">
        <v>14</v>
      </c>
      <c r="E1016">
        <v>32</v>
      </c>
      <c r="F1016" t="s">
        <v>21</v>
      </c>
      <c r="G1016">
        <v>253230</v>
      </c>
      <c r="H1016" t="s">
        <v>22</v>
      </c>
      <c r="I1016" t="s">
        <v>23</v>
      </c>
      <c r="J1016" t="s">
        <v>24</v>
      </c>
      <c r="L1016" t="s">
        <v>25</v>
      </c>
      <c r="M1016" s="2">
        <v>4550084118970</v>
      </c>
      <c r="N1016">
        <v>1</v>
      </c>
      <c r="O1016">
        <f>COUNTIFS($A$2:$A$1206,"="&amp;A1016,$C$2:$C$1206,"="&amp;C1016,$M$2:$M$1206,"="&amp;M1016)</f>
        <v>4</v>
      </c>
      <c r="P1016">
        <f>COUNTIFS($B$2:$B$1206,"="&amp;B1016,$M$2:$M$1206,"="&amp;M1016)</f>
        <v>1</v>
      </c>
      <c r="Q1016">
        <f>SUMIFS($N$2:$N$1206,$B$2:$B$1206,"="&amp;B1016,$M$2:$M$1206,"="&amp;M1016)</f>
        <v>1</v>
      </c>
      <c r="R1016">
        <f>VLOOKUP(A1016&amp;C1016&amp;M1016,販売数計!$A$2:$E$174,5,FALSE)</f>
        <v>4</v>
      </c>
      <c r="S1016">
        <f t="shared" si="15"/>
        <v>0</v>
      </c>
    </row>
    <row r="1017" spans="1:19" x14ac:dyDescent="0.2">
      <c r="A1017" s="1">
        <v>43305</v>
      </c>
      <c r="B1017">
        <v>43979022</v>
      </c>
      <c r="C1017">
        <v>94</v>
      </c>
      <c r="D1017" t="s">
        <v>14</v>
      </c>
      <c r="E1017">
        <v>32</v>
      </c>
      <c r="F1017" t="s">
        <v>21</v>
      </c>
      <c r="G1017">
        <v>253230</v>
      </c>
      <c r="H1017" t="s">
        <v>22</v>
      </c>
      <c r="I1017" t="s">
        <v>23</v>
      </c>
      <c r="J1017" t="s">
        <v>24</v>
      </c>
      <c r="L1017" t="s">
        <v>25</v>
      </c>
      <c r="M1017" s="2">
        <v>4550084118970</v>
      </c>
      <c r="N1017">
        <v>1</v>
      </c>
      <c r="O1017">
        <f>COUNTIFS($A$2:$A$1206,"="&amp;A1017,$C$2:$C$1206,"="&amp;C1017,$M$2:$M$1206,"="&amp;M1017)</f>
        <v>4</v>
      </c>
      <c r="P1017">
        <f>COUNTIFS($B$2:$B$1206,"="&amp;B1017,$M$2:$M$1206,"="&amp;M1017)</f>
        <v>1</v>
      </c>
      <c r="Q1017">
        <f>SUMIFS($N$2:$N$1206,$B$2:$B$1206,"="&amp;B1017,$M$2:$M$1206,"="&amp;M1017)</f>
        <v>1</v>
      </c>
      <c r="R1017">
        <f>VLOOKUP(A1017&amp;C1017&amp;M1017,販売数計!$A$2:$E$174,5,FALSE)</f>
        <v>4</v>
      </c>
      <c r="S1017">
        <f t="shared" si="15"/>
        <v>0</v>
      </c>
    </row>
    <row r="1018" spans="1:19" x14ac:dyDescent="0.2">
      <c r="A1018" s="1">
        <v>43305</v>
      </c>
      <c r="B1018">
        <v>43979118</v>
      </c>
      <c r="C1018">
        <v>94</v>
      </c>
      <c r="D1018" t="s">
        <v>14</v>
      </c>
      <c r="E1018">
        <v>21</v>
      </c>
      <c r="F1018" t="s">
        <v>15</v>
      </c>
      <c r="G1018">
        <v>181010</v>
      </c>
      <c r="H1018" t="s">
        <v>16</v>
      </c>
      <c r="I1018" t="s">
        <v>17</v>
      </c>
      <c r="J1018" t="s">
        <v>18</v>
      </c>
      <c r="K1018" t="s">
        <v>19</v>
      </c>
      <c r="L1018" t="s">
        <v>20</v>
      </c>
      <c r="M1018" s="2">
        <v>842776102461</v>
      </c>
      <c r="N1018">
        <v>1</v>
      </c>
      <c r="O1018">
        <f>COUNTIFS($A$2:$A$1206,"="&amp;A1018,$C$2:$C$1206,"="&amp;C1018,$M$2:$M$1206,"="&amp;M1018)</f>
        <v>3</v>
      </c>
      <c r="P1018">
        <f>COUNTIFS($B$2:$B$1206,"="&amp;B1018,$M$2:$M$1206,"="&amp;M1018)</f>
        <v>1</v>
      </c>
      <c r="Q1018">
        <f>SUMIFS($N$2:$N$1206,$B$2:$B$1206,"="&amp;B1018,$M$2:$M$1206,"="&amp;M1018)</f>
        <v>1</v>
      </c>
      <c r="R1018">
        <f>VLOOKUP(A1018&amp;C1018&amp;M1018,販売数計!$A$2:$E$174,5,FALSE)</f>
        <v>3</v>
      </c>
      <c r="S1018">
        <f t="shared" si="15"/>
        <v>0</v>
      </c>
    </row>
    <row r="1019" spans="1:19" x14ac:dyDescent="0.2">
      <c r="A1019" s="1">
        <v>43305</v>
      </c>
      <c r="B1019">
        <v>43979509</v>
      </c>
      <c r="C1019">
        <v>94</v>
      </c>
      <c r="D1019" t="s">
        <v>14</v>
      </c>
      <c r="E1019">
        <v>1</v>
      </c>
      <c r="F1019" t="s">
        <v>32</v>
      </c>
      <c r="G1019">
        <v>32010</v>
      </c>
      <c r="H1019" t="s">
        <v>33</v>
      </c>
      <c r="I1019" t="s">
        <v>34</v>
      </c>
      <c r="J1019" t="s">
        <v>35</v>
      </c>
      <c r="L1019" t="s">
        <v>36</v>
      </c>
      <c r="M1019" s="2">
        <v>4549292037708</v>
      </c>
      <c r="N1019">
        <v>1</v>
      </c>
      <c r="O1019">
        <f>COUNTIFS($A$2:$A$1206,"="&amp;A1019,$C$2:$C$1206,"="&amp;C1019,$M$2:$M$1206,"="&amp;M1019)</f>
        <v>1</v>
      </c>
      <c r="P1019">
        <f>COUNTIFS($B$2:$B$1206,"="&amp;B1019,$M$2:$M$1206,"="&amp;M1019)</f>
        <v>1</v>
      </c>
      <c r="Q1019">
        <f>SUMIFS($N$2:$N$1206,$B$2:$B$1206,"="&amp;B1019,$M$2:$M$1206,"="&amp;M1019)</f>
        <v>1</v>
      </c>
      <c r="R1019">
        <f>VLOOKUP(A1019&amp;C1019&amp;M1019,販売数計!$A$2:$E$174,5,FALSE)</f>
        <v>1</v>
      </c>
      <c r="S1019">
        <f t="shared" si="15"/>
        <v>0</v>
      </c>
    </row>
    <row r="1020" spans="1:19" x14ac:dyDescent="0.2">
      <c r="A1020" s="1">
        <v>43305</v>
      </c>
      <c r="B1020">
        <v>43979569</v>
      </c>
      <c r="C1020">
        <v>94</v>
      </c>
      <c r="D1020" t="s">
        <v>14</v>
      </c>
      <c r="E1020">
        <v>12</v>
      </c>
      <c r="F1020" t="s">
        <v>27</v>
      </c>
      <c r="G1020">
        <v>77120</v>
      </c>
      <c r="H1020" t="s">
        <v>28</v>
      </c>
      <c r="I1020" t="s">
        <v>29</v>
      </c>
      <c r="J1020" t="s">
        <v>30</v>
      </c>
      <c r="L1020" t="s">
        <v>31</v>
      </c>
      <c r="M1020" s="2">
        <v>4549980046388</v>
      </c>
      <c r="N1020">
        <v>1</v>
      </c>
      <c r="O1020">
        <f>COUNTIFS($A$2:$A$1206,"="&amp;A1020,$C$2:$C$1206,"="&amp;C1020,$M$2:$M$1206,"="&amp;M1020)</f>
        <v>9</v>
      </c>
      <c r="P1020">
        <f>COUNTIFS($B$2:$B$1206,"="&amp;B1020,$M$2:$M$1206,"="&amp;M1020)</f>
        <v>1</v>
      </c>
      <c r="Q1020">
        <f>SUMIFS($N$2:$N$1206,$B$2:$B$1206,"="&amp;B1020,$M$2:$M$1206,"="&amp;M1020)</f>
        <v>1</v>
      </c>
      <c r="R1020">
        <f>VLOOKUP(A1020&amp;C1020&amp;M1020,販売数計!$A$2:$E$174,5,FALSE)</f>
        <v>7</v>
      </c>
      <c r="S1020">
        <f t="shared" si="15"/>
        <v>0</v>
      </c>
    </row>
    <row r="1021" spans="1:19" x14ac:dyDescent="0.2">
      <c r="A1021" s="1">
        <v>43305</v>
      </c>
      <c r="B1021">
        <v>43982924</v>
      </c>
      <c r="C1021">
        <v>94</v>
      </c>
      <c r="D1021" t="s">
        <v>14</v>
      </c>
      <c r="E1021">
        <v>12</v>
      </c>
      <c r="F1021" t="s">
        <v>27</v>
      </c>
      <c r="G1021">
        <v>77120</v>
      </c>
      <c r="H1021" t="s">
        <v>28</v>
      </c>
      <c r="I1021" t="s">
        <v>29</v>
      </c>
      <c r="J1021" t="s">
        <v>30</v>
      </c>
      <c r="L1021" t="s">
        <v>31</v>
      </c>
      <c r="M1021" s="2">
        <v>4549980046388</v>
      </c>
      <c r="N1021">
        <v>1</v>
      </c>
      <c r="O1021">
        <f>COUNTIFS($A$2:$A$1206,"="&amp;A1021,$C$2:$C$1206,"="&amp;C1021,$M$2:$M$1206,"="&amp;M1021)</f>
        <v>9</v>
      </c>
      <c r="P1021">
        <f>COUNTIFS($B$2:$B$1206,"="&amp;B1021,$M$2:$M$1206,"="&amp;M1021)</f>
        <v>1</v>
      </c>
      <c r="Q1021">
        <f>SUMIFS($N$2:$N$1206,$B$2:$B$1206,"="&amp;B1021,$M$2:$M$1206,"="&amp;M1021)</f>
        <v>1</v>
      </c>
      <c r="R1021">
        <f>VLOOKUP(A1021&amp;C1021&amp;M1021,販売数計!$A$2:$E$174,5,FALSE)</f>
        <v>7</v>
      </c>
      <c r="S1021">
        <f t="shared" si="15"/>
        <v>0</v>
      </c>
    </row>
    <row r="1022" spans="1:19" x14ac:dyDescent="0.2">
      <c r="A1022" s="1">
        <v>43305</v>
      </c>
      <c r="B1022">
        <v>43983600</v>
      </c>
      <c r="C1022">
        <v>94</v>
      </c>
      <c r="D1022" t="s">
        <v>14</v>
      </c>
      <c r="E1022">
        <v>12</v>
      </c>
      <c r="F1022" t="s">
        <v>27</v>
      </c>
      <c r="G1022">
        <v>77120</v>
      </c>
      <c r="H1022" t="s">
        <v>28</v>
      </c>
      <c r="I1022" t="s">
        <v>29</v>
      </c>
      <c r="J1022" t="s">
        <v>30</v>
      </c>
      <c r="L1022" t="s">
        <v>31</v>
      </c>
      <c r="M1022" s="2">
        <v>4549980046388</v>
      </c>
      <c r="N1022">
        <v>1</v>
      </c>
      <c r="O1022">
        <f>COUNTIFS($A$2:$A$1206,"="&amp;A1022,$C$2:$C$1206,"="&amp;C1022,$M$2:$M$1206,"="&amp;M1022)</f>
        <v>9</v>
      </c>
      <c r="P1022">
        <f>COUNTIFS($B$2:$B$1206,"="&amp;B1022,$M$2:$M$1206,"="&amp;M1022)</f>
        <v>1</v>
      </c>
      <c r="Q1022">
        <f>SUMIFS($N$2:$N$1206,$B$2:$B$1206,"="&amp;B1022,$M$2:$M$1206,"="&amp;M1022)</f>
        <v>1</v>
      </c>
      <c r="R1022">
        <f>VLOOKUP(A1022&amp;C1022&amp;M1022,販売数計!$A$2:$E$174,5,FALSE)</f>
        <v>7</v>
      </c>
      <c r="S1022">
        <f t="shared" si="15"/>
        <v>0</v>
      </c>
    </row>
    <row r="1023" spans="1:19" x14ac:dyDescent="0.2">
      <c r="A1023" s="1">
        <v>43305</v>
      </c>
      <c r="B1023">
        <v>43983708</v>
      </c>
      <c r="C1023">
        <v>94</v>
      </c>
      <c r="D1023" t="s">
        <v>14</v>
      </c>
      <c r="E1023">
        <v>32</v>
      </c>
      <c r="F1023" t="s">
        <v>21</v>
      </c>
      <c r="G1023">
        <v>253230</v>
      </c>
      <c r="H1023" t="s">
        <v>22</v>
      </c>
      <c r="I1023" t="s">
        <v>23</v>
      </c>
      <c r="J1023" t="s">
        <v>24</v>
      </c>
      <c r="L1023" t="s">
        <v>25</v>
      </c>
      <c r="M1023" s="2">
        <v>4550084118970</v>
      </c>
      <c r="N1023">
        <v>1</v>
      </c>
      <c r="O1023">
        <f>COUNTIFS($A$2:$A$1206,"="&amp;A1023,$C$2:$C$1206,"="&amp;C1023,$M$2:$M$1206,"="&amp;M1023)</f>
        <v>4</v>
      </c>
      <c r="P1023">
        <f>COUNTIFS($B$2:$B$1206,"="&amp;B1023,$M$2:$M$1206,"="&amp;M1023)</f>
        <v>1</v>
      </c>
      <c r="Q1023">
        <f>SUMIFS($N$2:$N$1206,$B$2:$B$1206,"="&amp;B1023,$M$2:$M$1206,"="&amp;M1023)</f>
        <v>1</v>
      </c>
      <c r="R1023">
        <f>VLOOKUP(A1023&amp;C1023&amp;M1023,販売数計!$A$2:$E$174,5,FALSE)</f>
        <v>4</v>
      </c>
      <c r="S1023">
        <f t="shared" si="15"/>
        <v>0</v>
      </c>
    </row>
    <row r="1024" spans="1:19" x14ac:dyDescent="0.2">
      <c r="A1024" s="1">
        <v>43305</v>
      </c>
      <c r="B1024">
        <v>43984410</v>
      </c>
      <c r="C1024">
        <v>94</v>
      </c>
      <c r="D1024" t="s">
        <v>14</v>
      </c>
      <c r="E1024">
        <v>12</v>
      </c>
      <c r="F1024" t="s">
        <v>27</v>
      </c>
      <c r="G1024">
        <v>77120</v>
      </c>
      <c r="H1024" t="s">
        <v>28</v>
      </c>
      <c r="I1024" t="s">
        <v>29</v>
      </c>
      <c r="J1024" t="s">
        <v>30</v>
      </c>
      <c r="L1024" t="s">
        <v>31</v>
      </c>
      <c r="M1024" s="2">
        <v>4549980046388</v>
      </c>
      <c r="N1024">
        <v>1</v>
      </c>
      <c r="O1024">
        <f>COUNTIFS($A$2:$A$1206,"="&amp;A1024,$C$2:$C$1206,"="&amp;C1024,$M$2:$M$1206,"="&amp;M1024)</f>
        <v>9</v>
      </c>
      <c r="P1024">
        <f>COUNTIFS($B$2:$B$1206,"="&amp;B1024,$M$2:$M$1206,"="&amp;M1024)</f>
        <v>1</v>
      </c>
      <c r="Q1024">
        <f>SUMIFS($N$2:$N$1206,$B$2:$B$1206,"="&amp;B1024,$M$2:$M$1206,"="&amp;M1024)</f>
        <v>1</v>
      </c>
      <c r="R1024">
        <f>VLOOKUP(A1024&amp;C1024&amp;M1024,販売数計!$A$2:$E$174,5,FALSE)</f>
        <v>7</v>
      </c>
      <c r="S1024">
        <f t="shared" si="15"/>
        <v>0</v>
      </c>
    </row>
    <row r="1025" spans="1:19" x14ac:dyDescent="0.2">
      <c r="A1025" s="1">
        <v>43305</v>
      </c>
      <c r="B1025">
        <v>43984626</v>
      </c>
      <c r="C1025">
        <v>94</v>
      </c>
      <c r="D1025" t="s">
        <v>14</v>
      </c>
      <c r="E1025">
        <v>21</v>
      </c>
      <c r="F1025" t="s">
        <v>15</v>
      </c>
      <c r="G1025">
        <v>181010</v>
      </c>
      <c r="H1025" t="s">
        <v>16</v>
      </c>
      <c r="I1025" t="s">
        <v>17</v>
      </c>
      <c r="J1025" t="s">
        <v>18</v>
      </c>
      <c r="K1025" t="s">
        <v>19</v>
      </c>
      <c r="L1025" t="s">
        <v>20</v>
      </c>
      <c r="M1025" s="2">
        <v>842776102461</v>
      </c>
      <c r="N1025">
        <v>1</v>
      </c>
      <c r="O1025">
        <f>COUNTIFS($A$2:$A$1206,"="&amp;A1025,$C$2:$C$1206,"="&amp;C1025,$M$2:$M$1206,"="&amp;M1025)</f>
        <v>3</v>
      </c>
      <c r="P1025">
        <f>COUNTIFS($B$2:$B$1206,"="&amp;B1025,$M$2:$M$1206,"="&amp;M1025)</f>
        <v>1</v>
      </c>
      <c r="Q1025">
        <f>SUMIFS($N$2:$N$1206,$B$2:$B$1206,"="&amp;B1025,$M$2:$M$1206,"="&amp;M1025)</f>
        <v>1</v>
      </c>
      <c r="R1025">
        <f>VLOOKUP(A1025&amp;C1025&amp;M1025,販売数計!$A$2:$E$174,5,FALSE)</f>
        <v>3</v>
      </c>
      <c r="S1025">
        <f t="shared" si="15"/>
        <v>0</v>
      </c>
    </row>
    <row r="1026" spans="1:19" x14ac:dyDescent="0.2">
      <c r="A1026" s="1">
        <v>43305</v>
      </c>
      <c r="B1026">
        <v>43984762</v>
      </c>
      <c r="C1026">
        <v>94</v>
      </c>
      <c r="D1026" t="s">
        <v>14</v>
      </c>
      <c r="E1026">
        <v>12</v>
      </c>
      <c r="F1026" t="s">
        <v>27</v>
      </c>
      <c r="G1026">
        <v>77120</v>
      </c>
      <c r="H1026" t="s">
        <v>28</v>
      </c>
      <c r="I1026" t="s">
        <v>29</v>
      </c>
      <c r="J1026" t="s">
        <v>30</v>
      </c>
      <c r="L1026" t="s">
        <v>31</v>
      </c>
      <c r="M1026" s="2">
        <v>4549980046388</v>
      </c>
      <c r="N1026">
        <v>1</v>
      </c>
      <c r="O1026">
        <f>COUNTIFS($A$2:$A$1206,"="&amp;A1026,$C$2:$C$1206,"="&amp;C1026,$M$2:$M$1206,"="&amp;M1026)</f>
        <v>9</v>
      </c>
      <c r="P1026">
        <f>COUNTIFS($B$2:$B$1206,"="&amp;B1026,$M$2:$M$1206,"="&amp;M1026)</f>
        <v>1</v>
      </c>
      <c r="Q1026">
        <f>SUMIFS($N$2:$N$1206,$B$2:$B$1206,"="&amp;B1026,$M$2:$M$1206,"="&amp;M1026)</f>
        <v>1</v>
      </c>
      <c r="R1026">
        <f>VLOOKUP(A1026&amp;C1026&amp;M1026,販売数計!$A$2:$E$174,5,FALSE)</f>
        <v>7</v>
      </c>
      <c r="S1026">
        <f t="shared" si="15"/>
        <v>0</v>
      </c>
    </row>
    <row r="1027" spans="1:19" x14ac:dyDescent="0.2">
      <c r="A1027" s="1">
        <v>43305</v>
      </c>
      <c r="B1027">
        <v>43984932</v>
      </c>
      <c r="C1027">
        <v>94</v>
      </c>
      <c r="D1027" t="s">
        <v>14</v>
      </c>
      <c r="E1027">
        <v>32</v>
      </c>
      <c r="F1027" t="s">
        <v>21</v>
      </c>
      <c r="G1027">
        <v>253230</v>
      </c>
      <c r="H1027" t="s">
        <v>22</v>
      </c>
      <c r="I1027" t="s">
        <v>23</v>
      </c>
      <c r="J1027" t="s">
        <v>24</v>
      </c>
      <c r="L1027" t="s">
        <v>25</v>
      </c>
      <c r="M1027" s="2">
        <v>4550084118970</v>
      </c>
      <c r="N1027">
        <v>1</v>
      </c>
      <c r="O1027">
        <f>COUNTIFS($A$2:$A$1206,"="&amp;A1027,$C$2:$C$1206,"="&amp;C1027,$M$2:$M$1206,"="&amp;M1027)</f>
        <v>4</v>
      </c>
      <c r="P1027">
        <f>COUNTIFS($B$2:$B$1206,"="&amp;B1027,$M$2:$M$1206,"="&amp;M1027)</f>
        <v>1</v>
      </c>
      <c r="Q1027">
        <f>SUMIFS($N$2:$N$1206,$B$2:$B$1206,"="&amp;B1027,$M$2:$M$1206,"="&amp;M1027)</f>
        <v>1</v>
      </c>
      <c r="R1027">
        <f>VLOOKUP(A1027&amp;C1027&amp;M1027,販売数計!$A$2:$E$174,5,FALSE)</f>
        <v>4</v>
      </c>
      <c r="S1027">
        <f t="shared" ref="S1027:S1090" si="16">IF(P1027&gt;=2,1,IF(N1027&lt;0,1,0))</f>
        <v>0</v>
      </c>
    </row>
    <row r="1028" spans="1:19" x14ac:dyDescent="0.2">
      <c r="A1028" s="1">
        <v>43305</v>
      </c>
      <c r="B1028">
        <v>43985234</v>
      </c>
      <c r="C1028">
        <v>94</v>
      </c>
      <c r="D1028" t="s">
        <v>14</v>
      </c>
      <c r="E1028">
        <v>12</v>
      </c>
      <c r="F1028" t="s">
        <v>27</v>
      </c>
      <c r="G1028">
        <v>77120</v>
      </c>
      <c r="H1028" t="s">
        <v>28</v>
      </c>
      <c r="I1028" t="s">
        <v>29</v>
      </c>
      <c r="J1028" t="s">
        <v>30</v>
      </c>
      <c r="L1028" t="s">
        <v>31</v>
      </c>
      <c r="M1028" s="2">
        <v>4549980046388</v>
      </c>
      <c r="N1028">
        <v>1</v>
      </c>
      <c r="O1028">
        <f>COUNTIFS($A$2:$A$1206,"="&amp;A1028,$C$2:$C$1206,"="&amp;C1028,$M$2:$M$1206,"="&amp;M1028)</f>
        <v>9</v>
      </c>
      <c r="P1028">
        <f>COUNTIFS($B$2:$B$1206,"="&amp;B1028,$M$2:$M$1206,"="&amp;M1028)</f>
        <v>1</v>
      </c>
      <c r="Q1028">
        <f>SUMIFS($N$2:$N$1206,$B$2:$B$1206,"="&amp;B1028,$M$2:$M$1206,"="&amp;M1028)</f>
        <v>1</v>
      </c>
      <c r="R1028">
        <f>VLOOKUP(A1028&amp;C1028&amp;M1028,販売数計!$A$2:$E$174,5,FALSE)</f>
        <v>7</v>
      </c>
      <c r="S1028">
        <f t="shared" si="16"/>
        <v>0</v>
      </c>
    </row>
    <row r="1029" spans="1:19" x14ac:dyDescent="0.2">
      <c r="A1029" s="1">
        <v>43305</v>
      </c>
      <c r="B1029">
        <v>43987021</v>
      </c>
      <c r="C1029">
        <v>94</v>
      </c>
      <c r="D1029" t="s">
        <v>14</v>
      </c>
      <c r="E1029">
        <v>12</v>
      </c>
      <c r="F1029" t="s">
        <v>27</v>
      </c>
      <c r="G1029">
        <v>77120</v>
      </c>
      <c r="H1029" t="s">
        <v>28</v>
      </c>
      <c r="I1029" t="s">
        <v>29</v>
      </c>
      <c r="J1029" t="s">
        <v>30</v>
      </c>
      <c r="L1029" t="s">
        <v>31</v>
      </c>
      <c r="M1029" s="2">
        <v>4549980046388</v>
      </c>
      <c r="N1029">
        <v>1</v>
      </c>
      <c r="O1029">
        <f>COUNTIFS($A$2:$A$1206,"="&amp;A1029,$C$2:$C$1206,"="&amp;C1029,$M$2:$M$1206,"="&amp;M1029)</f>
        <v>9</v>
      </c>
      <c r="P1029">
        <f>COUNTIFS($B$2:$B$1206,"="&amp;B1029,$M$2:$M$1206,"="&amp;M1029)</f>
        <v>1</v>
      </c>
      <c r="Q1029">
        <f>SUMIFS($N$2:$N$1206,$B$2:$B$1206,"="&amp;B1029,$M$2:$M$1206,"="&amp;M1029)</f>
        <v>1</v>
      </c>
      <c r="R1029">
        <f>VLOOKUP(A1029&amp;C1029&amp;M1029,販売数計!$A$2:$E$174,5,FALSE)</f>
        <v>7</v>
      </c>
      <c r="S1029">
        <f t="shared" si="16"/>
        <v>0</v>
      </c>
    </row>
    <row r="1030" spans="1:19" x14ac:dyDescent="0.2">
      <c r="A1030" s="1">
        <v>43305</v>
      </c>
      <c r="B1030">
        <v>43867335</v>
      </c>
      <c r="C1030">
        <v>842</v>
      </c>
      <c r="D1030" t="s">
        <v>26</v>
      </c>
      <c r="E1030">
        <v>21</v>
      </c>
      <c r="F1030" t="s">
        <v>15</v>
      </c>
      <c r="G1030">
        <v>181010</v>
      </c>
      <c r="H1030" t="s">
        <v>16</v>
      </c>
      <c r="I1030" t="s">
        <v>17</v>
      </c>
      <c r="J1030" t="s">
        <v>18</v>
      </c>
      <c r="K1030" t="s">
        <v>19</v>
      </c>
      <c r="L1030" t="s">
        <v>20</v>
      </c>
      <c r="M1030" s="2">
        <v>842776102461</v>
      </c>
      <c r="N1030">
        <v>-1</v>
      </c>
      <c r="O1030">
        <f>COUNTIFS($A$2:$A$1206,"="&amp;A1030,$C$2:$C$1206,"="&amp;C1030,$M$2:$M$1206,"="&amp;M1030)</f>
        <v>4</v>
      </c>
      <c r="P1030">
        <f>COUNTIFS($B$2:$B$1206,"="&amp;B1030,$M$2:$M$1206,"="&amp;M1030)</f>
        <v>2</v>
      </c>
      <c r="Q1030">
        <f>SUMIFS($N$2:$N$1206,$B$2:$B$1206,"="&amp;B1030,$M$2:$M$1206,"="&amp;M1030)</f>
        <v>0</v>
      </c>
      <c r="R1030">
        <f>VLOOKUP(A1030&amp;C1030&amp;M1030,販売数計!$A$2:$E$174,5,FALSE)</f>
        <v>2</v>
      </c>
      <c r="S1030">
        <f t="shared" si="16"/>
        <v>1</v>
      </c>
    </row>
    <row r="1031" spans="1:19" x14ac:dyDescent="0.2">
      <c r="A1031" s="1">
        <v>43305</v>
      </c>
      <c r="B1031">
        <v>43958116</v>
      </c>
      <c r="C1031">
        <v>842</v>
      </c>
      <c r="D1031" t="s">
        <v>26</v>
      </c>
      <c r="E1031">
        <v>12</v>
      </c>
      <c r="F1031" t="s">
        <v>27</v>
      </c>
      <c r="G1031">
        <v>77120</v>
      </c>
      <c r="H1031" t="s">
        <v>28</v>
      </c>
      <c r="I1031" t="s">
        <v>29</v>
      </c>
      <c r="J1031" t="s">
        <v>30</v>
      </c>
      <c r="L1031" t="s">
        <v>31</v>
      </c>
      <c r="M1031" s="2">
        <v>4549980046388</v>
      </c>
      <c r="N1031">
        <v>1</v>
      </c>
      <c r="O1031">
        <f>COUNTIFS($A$2:$A$1206,"="&amp;A1031,$C$2:$C$1206,"="&amp;C1031,$M$2:$M$1206,"="&amp;M1031)</f>
        <v>7</v>
      </c>
      <c r="P1031">
        <f>COUNTIFS($B$2:$B$1206,"="&amp;B1031,$M$2:$M$1206,"="&amp;M1031)</f>
        <v>1</v>
      </c>
      <c r="Q1031">
        <f>SUMIFS($N$2:$N$1206,$B$2:$B$1206,"="&amp;B1031,$M$2:$M$1206,"="&amp;M1031)</f>
        <v>1</v>
      </c>
      <c r="R1031">
        <f>VLOOKUP(A1031&amp;C1031&amp;M1031,販売数計!$A$2:$E$174,5,FALSE)</f>
        <v>7</v>
      </c>
      <c r="S1031">
        <f t="shared" si="16"/>
        <v>0</v>
      </c>
    </row>
    <row r="1032" spans="1:19" x14ac:dyDescent="0.2">
      <c r="A1032" s="1">
        <v>43305</v>
      </c>
      <c r="B1032">
        <v>43976281</v>
      </c>
      <c r="C1032">
        <v>842</v>
      </c>
      <c r="D1032" t="s">
        <v>26</v>
      </c>
      <c r="E1032">
        <v>32</v>
      </c>
      <c r="F1032" t="s">
        <v>21</v>
      </c>
      <c r="G1032">
        <v>253230</v>
      </c>
      <c r="H1032" t="s">
        <v>22</v>
      </c>
      <c r="I1032" t="s">
        <v>23</v>
      </c>
      <c r="J1032" t="s">
        <v>24</v>
      </c>
      <c r="L1032" t="s">
        <v>25</v>
      </c>
      <c r="M1032" s="2">
        <v>4550084118970</v>
      </c>
      <c r="N1032">
        <v>1</v>
      </c>
      <c r="O1032">
        <f>COUNTIFS($A$2:$A$1206,"="&amp;A1032,$C$2:$C$1206,"="&amp;C1032,$M$2:$M$1206,"="&amp;M1032)</f>
        <v>5</v>
      </c>
      <c r="P1032">
        <f>COUNTIFS($B$2:$B$1206,"="&amp;B1032,$M$2:$M$1206,"="&amp;M1032)</f>
        <v>1</v>
      </c>
      <c r="Q1032">
        <f>SUMIFS($N$2:$N$1206,$B$2:$B$1206,"="&amp;B1032,$M$2:$M$1206,"="&amp;M1032)</f>
        <v>1</v>
      </c>
      <c r="R1032">
        <f>VLOOKUP(A1032&amp;C1032&amp;M1032,販売数計!$A$2:$E$174,5,FALSE)</f>
        <v>5</v>
      </c>
      <c r="S1032">
        <f t="shared" si="16"/>
        <v>0</v>
      </c>
    </row>
    <row r="1033" spans="1:19" x14ac:dyDescent="0.2">
      <c r="A1033" s="1">
        <v>43305</v>
      </c>
      <c r="B1033">
        <v>43978364</v>
      </c>
      <c r="C1033">
        <v>842</v>
      </c>
      <c r="D1033" t="s">
        <v>26</v>
      </c>
      <c r="E1033">
        <v>32</v>
      </c>
      <c r="F1033" t="s">
        <v>21</v>
      </c>
      <c r="G1033">
        <v>253230</v>
      </c>
      <c r="H1033" t="s">
        <v>22</v>
      </c>
      <c r="I1033" t="s">
        <v>23</v>
      </c>
      <c r="J1033" t="s">
        <v>24</v>
      </c>
      <c r="L1033" t="s">
        <v>25</v>
      </c>
      <c r="M1033" s="2">
        <v>4550084118970</v>
      </c>
      <c r="N1033">
        <v>1</v>
      </c>
      <c r="O1033">
        <f>COUNTIFS($A$2:$A$1206,"="&amp;A1033,$C$2:$C$1206,"="&amp;C1033,$M$2:$M$1206,"="&amp;M1033)</f>
        <v>5</v>
      </c>
      <c r="P1033">
        <f>COUNTIFS($B$2:$B$1206,"="&amp;B1033,$M$2:$M$1206,"="&amp;M1033)</f>
        <v>1</v>
      </c>
      <c r="Q1033">
        <f>SUMIFS($N$2:$N$1206,$B$2:$B$1206,"="&amp;B1033,$M$2:$M$1206,"="&amp;M1033)</f>
        <v>1</v>
      </c>
      <c r="R1033">
        <f>VLOOKUP(A1033&amp;C1033&amp;M1033,販売数計!$A$2:$E$174,5,FALSE)</f>
        <v>5</v>
      </c>
      <c r="S1033">
        <f t="shared" si="16"/>
        <v>0</v>
      </c>
    </row>
    <row r="1034" spans="1:19" x14ac:dyDescent="0.2">
      <c r="A1034" s="1">
        <v>43305</v>
      </c>
      <c r="B1034">
        <v>43978613</v>
      </c>
      <c r="C1034">
        <v>842</v>
      </c>
      <c r="D1034" t="s">
        <v>26</v>
      </c>
      <c r="E1034">
        <v>12</v>
      </c>
      <c r="F1034" t="s">
        <v>27</v>
      </c>
      <c r="G1034">
        <v>77120</v>
      </c>
      <c r="H1034" t="s">
        <v>28</v>
      </c>
      <c r="I1034" t="s">
        <v>29</v>
      </c>
      <c r="J1034" t="s">
        <v>30</v>
      </c>
      <c r="L1034" t="s">
        <v>31</v>
      </c>
      <c r="M1034" s="2">
        <v>4549980046388</v>
      </c>
      <c r="N1034">
        <v>1</v>
      </c>
      <c r="O1034">
        <f>COUNTIFS($A$2:$A$1206,"="&amp;A1034,$C$2:$C$1206,"="&amp;C1034,$M$2:$M$1206,"="&amp;M1034)</f>
        <v>7</v>
      </c>
      <c r="P1034">
        <f>COUNTIFS($B$2:$B$1206,"="&amp;B1034,$M$2:$M$1206,"="&amp;M1034)</f>
        <v>1</v>
      </c>
      <c r="Q1034">
        <f>SUMIFS($N$2:$N$1206,$B$2:$B$1206,"="&amp;B1034,$M$2:$M$1206,"="&amp;M1034)</f>
        <v>1</v>
      </c>
      <c r="R1034">
        <f>VLOOKUP(A1034&amp;C1034&amp;M1034,販売数計!$A$2:$E$174,5,FALSE)</f>
        <v>7</v>
      </c>
      <c r="S1034">
        <f t="shared" si="16"/>
        <v>0</v>
      </c>
    </row>
    <row r="1035" spans="1:19" x14ac:dyDescent="0.2">
      <c r="A1035" s="1">
        <v>43305</v>
      </c>
      <c r="B1035">
        <v>43980856</v>
      </c>
      <c r="C1035">
        <v>842</v>
      </c>
      <c r="D1035" t="s">
        <v>26</v>
      </c>
      <c r="E1035">
        <v>32</v>
      </c>
      <c r="F1035" t="s">
        <v>21</v>
      </c>
      <c r="G1035">
        <v>253230</v>
      </c>
      <c r="H1035" t="s">
        <v>22</v>
      </c>
      <c r="I1035" t="s">
        <v>23</v>
      </c>
      <c r="J1035" t="s">
        <v>24</v>
      </c>
      <c r="L1035" t="s">
        <v>25</v>
      </c>
      <c r="M1035" s="2">
        <v>4550084118970</v>
      </c>
      <c r="N1035">
        <v>1</v>
      </c>
      <c r="O1035">
        <f>COUNTIFS($A$2:$A$1206,"="&amp;A1035,$C$2:$C$1206,"="&amp;C1035,$M$2:$M$1206,"="&amp;M1035)</f>
        <v>5</v>
      </c>
      <c r="P1035">
        <f>COUNTIFS($B$2:$B$1206,"="&amp;B1035,$M$2:$M$1206,"="&amp;M1035)</f>
        <v>1</v>
      </c>
      <c r="Q1035">
        <f>SUMIFS($N$2:$N$1206,$B$2:$B$1206,"="&amp;B1035,$M$2:$M$1206,"="&amp;M1035)</f>
        <v>1</v>
      </c>
      <c r="R1035">
        <f>VLOOKUP(A1035&amp;C1035&amp;M1035,販売数計!$A$2:$E$174,5,FALSE)</f>
        <v>5</v>
      </c>
      <c r="S1035">
        <f t="shared" si="16"/>
        <v>0</v>
      </c>
    </row>
    <row r="1036" spans="1:19" x14ac:dyDescent="0.2">
      <c r="A1036" s="1">
        <v>43305</v>
      </c>
      <c r="B1036">
        <v>43984329</v>
      </c>
      <c r="C1036">
        <v>842</v>
      </c>
      <c r="D1036" t="s">
        <v>26</v>
      </c>
      <c r="E1036">
        <v>21</v>
      </c>
      <c r="F1036" t="s">
        <v>15</v>
      </c>
      <c r="G1036">
        <v>181010</v>
      </c>
      <c r="H1036" t="s">
        <v>16</v>
      </c>
      <c r="I1036" t="s">
        <v>17</v>
      </c>
      <c r="J1036" t="s">
        <v>18</v>
      </c>
      <c r="K1036" t="s">
        <v>19</v>
      </c>
      <c r="L1036" t="s">
        <v>20</v>
      </c>
      <c r="M1036" s="2">
        <v>842776102461</v>
      </c>
      <c r="N1036">
        <v>1</v>
      </c>
      <c r="O1036">
        <f>COUNTIFS($A$2:$A$1206,"="&amp;A1036,$C$2:$C$1206,"="&amp;C1036,$M$2:$M$1206,"="&amp;M1036)</f>
        <v>4</v>
      </c>
      <c r="P1036">
        <f>COUNTIFS($B$2:$B$1206,"="&amp;B1036,$M$2:$M$1206,"="&amp;M1036)</f>
        <v>1</v>
      </c>
      <c r="Q1036">
        <f>SUMIFS($N$2:$N$1206,$B$2:$B$1206,"="&amp;B1036,$M$2:$M$1206,"="&amp;M1036)</f>
        <v>1</v>
      </c>
      <c r="R1036">
        <f>VLOOKUP(A1036&amp;C1036&amp;M1036,販売数計!$A$2:$E$174,5,FALSE)</f>
        <v>2</v>
      </c>
      <c r="S1036">
        <f t="shared" si="16"/>
        <v>0</v>
      </c>
    </row>
    <row r="1037" spans="1:19" x14ac:dyDescent="0.2">
      <c r="A1037" s="1">
        <v>43305</v>
      </c>
      <c r="B1037">
        <v>43984683</v>
      </c>
      <c r="C1037">
        <v>842</v>
      </c>
      <c r="D1037" t="s">
        <v>26</v>
      </c>
      <c r="E1037">
        <v>32</v>
      </c>
      <c r="F1037" t="s">
        <v>21</v>
      </c>
      <c r="G1037">
        <v>253230</v>
      </c>
      <c r="H1037" t="s">
        <v>22</v>
      </c>
      <c r="I1037" t="s">
        <v>23</v>
      </c>
      <c r="J1037" t="s">
        <v>24</v>
      </c>
      <c r="L1037" t="s">
        <v>25</v>
      </c>
      <c r="M1037" s="2">
        <v>4550084118970</v>
      </c>
      <c r="N1037">
        <v>1</v>
      </c>
      <c r="O1037">
        <f>COUNTIFS($A$2:$A$1206,"="&amp;A1037,$C$2:$C$1206,"="&amp;C1037,$M$2:$M$1206,"="&amp;M1037)</f>
        <v>5</v>
      </c>
      <c r="P1037">
        <f>COUNTIFS($B$2:$B$1206,"="&amp;B1037,$M$2:$M$1206,"="&amp;M1037)</f>
        <v>1</v>
      </c>
      <c r="Q1037">
        <f>SUMIFS($N$2:$N$1206,$B$2:$B$1206,"="&amp;B1037,$M$2:$M$1206,"="&amp;M1037)</f>
        <v>1</v>
      </c>
      <c r="R1037">
        <f>VLOOKUP(A1037&amp;C1037&amp;M1037,販売数計!$A$2:$E$174,5,FALSE)</f>
        <v>5</v>
      </c>
      <c r="S1037">
        <f t="shared" si="16"/>
        <v>0</v>
      </c>
    </row>
    <row r="1038" spans="1:19" x14ac:dyDescent="0.2">
      <c r="A1038" s="1">
        <v>43305</v>
      </c>
      <c r="B1038">
        <v>43985004</v>
      </c>
      <c r="C1038">
        <v>842</v>
      </c>
      <c r="D1038" t="s">
        <v>26</v>
      </c>
      <c r="E1038">
        <v>21</v>
      </c>
      <c r="F1038" t="s">
        <v>15</v>
      </c>
      <c r="G1038">
        <v>181010</v>
      </c>
      <c r="H1038" t="s">
        <v>16</v>
      </c>
      <c r="I1038" t="s">
        <v>17</v>
      </c>
      <c r="J1038" t="s">
        <v>18</v>
      </c>
      <c r="K1038" t="s">
        <v>19</v>
      </c>
      <c r="L1038" t="s">
        <v>20</v>
      </c>
      <c r="M1038" s="2">
        <v>842776102461</v>
      </c>
      <c r="N1038">
        <v>1</v>
      </c>
      <c r="O1038">
        <f>COUNTIFS($A$2:$A$1206,"="&amp;A1038,$C$2:$C$1206,"="&amp;C1038,$M$2:$M$1206,"="&amp;M1038)</f>
        <v>4</v>
      </c>
      <c r="P1038">
        <f>COUNTIFS($B$2:$B$1206,"="&amp;B1038,$M$2:$M$1206,"="&amp;M1038)</f>
        <v>1</v>
      </c>
      <c r="Q1038">
        <f>SUMIFS($N$2:$N$1206,$B$2:$B$1206,"="&amp;B1038,$M$2:$M$1206,"="&amp;M1038)</f>
        <v>1</v>
      </c>
      <c r="R1038">
        <f>VLOOKUP(A1038&amp;C1038&amp;M1038,販売数計!$A$2:$E$174,5,FALSE)</f>
        <v>2</v>
      </c>
      <c r="S1038">
        <f t="shared" si="16"/>
        <v>0</v>
      </c>
    </row>
    <row r="1039" spans="1:19" x14ac:dyDescent="0.2">
      <c r="A1039" s="1">
        <v>43305</v>
      </c>
      <c r="B1039">
        <v>43985594</v>
      </c>
      <c r="C1039">
        <v>842</v>
      </c>
      <c r="D1039" t="s">
        <v>26</v>
      </c>
      <c r="E1039">
        <v>12</v>
      </c>
      <c r="F1039" t="s">
        <v>27</v>
      </c>
      <c r="G1039">
        <v>77120</v>
      </c>
      <c r="H1039" t="s">
        <v>28</v>
      </c>
      <c r="I1039" t="s">
        <v>29</v>
      </c>
      <c r="J1039" t="s">
        <v>30</v>
      </c>
      <c r="L1039" t="s">
        <v>31</v>
      </c>
      <c r="M1039" s="2">
        <v>4549980046388</v>
      </c>
      <c r="N1039">
        <v>1</v>
      </c>
      <c r="O1039">
        <f>COUNTIFS($A$2:$A$1206,"="&amp;A1039,$C$2:$C$1206,"="&amp;C1039,$M$2:$M$1206,"="&amp;M1039)</f>
        <v>7</v>
      </c>
      <c r="P1039">
        <f>COUNTIFS($B$2:$B$1206,"="&amp;B1039,$M$2:$M$1206,"="&amp;M1039)</f>
        <v>1</v>
      </c>
      <c r="Q1039">
        <f>SUMIFS($N$2:$N$1206,$B$2:$B$1206,"="&amp;B1039,$M$2:$M$1206,"="&amp;M1039)</f>
        <v>1</v>
      </c>
      <c r="R1039">
        <f>VLOOKUP(A1039&amp;C1039&amp;M1039,販売数計!$A$2:$E$174,5,FALSE)</f>
        <v>7</v>
      </c>
      <c r="S1039">
        <f t="shared" si="16"/>
        <v>0</v>
      </c>
    </row>
    <row r="1040" spans="1:19" x14ac:dyDescent="0.2">
      <c r="A1040" s="1">
        <v>43305</v>
      </c>
      <c r="B1040">
        <v>43986075</v>
      </c>
      <c r="C1040">
        <v>842</v>
      </c>
      <c r="D1040" t="s">
        <v>26</v>
      </c>
      <c r="E1040">
        <v>12</v>
      </c>
      <c r="F1040" t="s">
        <v>27</v>
      </c>
      <c r="G1040">
        <v>77120</v>
      </c>
      <c r="H1040" t="s">
        <v>28</v>
      </c>
      <c r="I1040" t="s">
        <v>29</v>
      </c>
      <c r="J1040" t="s">
        <v>30</v>
      </c>
      <c r="L1040" t="s">
        <v>31</v>
      </c>
      <c r="M1040" s="2">
        <v>4549980046388</v>
      </c>
      <c r="N1040">
        <v>1</v>
      </c>
      <c r="O1040">
        <f>COUNTIFS($A$2:$A$1206,"="&amp;A1040,$C$2:$C$1206,"="&amp;C1040,$M$2:$M$1206,"="&amp;M1040)</f>
        <v>7</v>
      </c>
      <c r="P1040">
        <f>COUNTIFS($B$2:$B$1206,"="&amp;B1040,$M$2:$M$1206,"="&amp;M1040)</f>
        <v>1</v>
      </c>
      <c r="Q1040">
        <f>SUMIFS($N$2:$N$1206,$B$2:$B$1206,"="&amp;B1040,$M$2:$M$1206,"="&amp;M1040)</f>
        <v>1</v>
      </c>
      <c r="R1040">
        <f>VLOOKUP(A1040&amp;C1040&amp;M1040,販売数計!$A$2:$E$174,5,FALSE)</f>
        <v>7</v>
      </c>
      <c r="S1040">
        <f t="shared" si="16"/>
        <v>0</v>
      </c>
    </row>
    <row r="1041" spans="1:19" x14ac:dyDescent="0.2">
      <c r="A1041" s="1">
        <v>43305</v>
      </c>
      <c r="B1041">
        <v>43986185</v>
      </c>
      <c r="C1041">
        <v>842</v>
      </c>
      <c r="D1041" t="s">
        <v>26</v>
      </c>
      <c r="E1041">
        <v>21</v>
      </c>
      <c r="F1041" t="s">
        <v>15</v>
      </c>
      <c r="G1041">
        <v>181010</v>
      </c>
      <c r="H1041" t="s">
        <v>16</v>
      </c>
      <c r="I1041" t="s">
        <v>17</v>
      </c>
      <c r="J1041" t="s">
        <v>18</v>
      </c>
      <c r="K1041" t="s">
        <v>19</v>
      </c>
      <c r="L1041" t="s">
        <v>20</v>
      </c>
      <c r="M1041" s="2">
        <v>842776102461</v>
      </c>
      <c r="N1041">
        <v>1</v>
      </c>
      <c r="O1041">
        <f>COUNTIFS($A$2:$A$1206,"="&amp;A1041,$C$2:$C$1206,"="&amp;C1041,$M$2:$M$1206,"="&amp;M1041)</f>
        <v>4</v>
      </c>
      <c r="P1041">
        <f>COUNTIFS($B$2:$B$1206,"="&amp;B1041,$M$2:$M$1206,"="&amp;M1041)</f>
        <v>1</v>
      </c>
      <c r="Q1041">
        <f>SUMIFS($N$2:$N$1206,$B$2:$B$1206,"="&amp;B1041,$M$2:$M$1206,"="&amp;M1041)</f>
        <v>1</v>
      </c>
      <c r="R1041">
        <f>VLOOKUP(A1041&amp;C1041&amp;M1041,販売数計!$A$2:$E$174,5,FALSE)</f>
        <v>2</v>
      </c>
      <c r="S1041">
        <f t="shared" si="16"/>
        <v>0</v>
      </c>
    </row>
    <row r="1042" spans="1:19" x14ac:dyDescent="0.2">
      <c r="A1042" s="1">
        <v>43305</v>
      </c>
      <c r="B1042">
        <v>43987012</v>
      </c>
      <c r="C1042">
        <v>842</v>
      </c>
      <c r="D1042" t="s">
        <v>26</v>
      </c>
      <c r="E1042">
        <v>12</v>
      </c>
      <c r="F1042" t="s">
        <v>27</v>
      </c>
      <c r="G1042">
        <v>77120</v>
      </c>
      <c r="H1042" t="s">
        <v>28</v>
      </c>
      <c r="I1042" t="s">
        <v>29</v>
      </c>
      <c r="J1042" t="s">
        <v>30</v>
      </c>
      <c r="L1042" t="s">
        <v>31</v>
      </c>
      <c r="M1042" s="2">
        <v>4549980046388</v>
      </c>
      <c r="N1042">
        <v>1</v>
      </c>
      <c r="O1042">
        <f>COUNTIFS($A$2:$A$1206,"="&amp;A1042,$C$2:$C$1206,"="&amp;C1042,$M$2:$M$1206,"="&amp;M1042)</f>
        <v>7</v>
      </c>
      <c r="P1042">
        <f>COUNTIFS($B$2:$B$1206,"="&amp;B1042,$M$2:$M$1206,"="&amp;M1042)</f>
        <v>1</v>
      </c>
      <c r="Q1042">
        <f>SUMIFS($N$2:$N$1206,$B$2:$B$1206,"="&amp;B1042,$M$2:$M$1206,"="&amp;M1042)</f>
        <v>1</v>
      </c>
      <c r="R1042">
        <f>VLOOKUP(A1042&amp;C1042&amp;M1042,販売数計!$A$2:$E$174,5,FALSE)</f>
        <v>7</v>
      </c>
      <c r="S1042">
        <f t="shared" si="16"/>
        <v>0</v>
      </c>
    </row>
    <row r="1043" spans="1:19" x14ac:dyDescent="0.2">
      <c r="A1043" s="1">
        <v>43305</v>
      </c>
      <c r="B1043">
        <v>43987293</v>
      </c>
      <c r="C1043">
        <v>842</v>
      </c>
      <c r="D1043" t="s">
        <v>26</v>
      </c>
      <c r="E1043">
        <v>32</v>
      </c>
      <c r="F1043" t="s">
        <v>21</v>
      </c>
      <c r="G1043">
        <v>253230</v>
      </c>
      <c r="H1043" t="s">
        <v>22</v>
      </c>
      <c r="I1043" t="s">
        <v>23</v>
      </c>
      <c r="J1043" t="s">
        <v>24</v>
      </c>
      <c r="L1043" t="s">
        <v>25</v>
      </c>
      <c r="M1043" s="2">
        <v>4550084118970</v>
      </c>
      <c r="N1043">
        <v>1</v>
      </c>
      <c r="O1043">
        <f>COUNTIFS($A$2:$A$1206,"="&amp;A1043,$C$2:$C$1206,"="&amp;C1043,$M$2:$M$1206,"="&amp;M1043)</f>
        <v>5</v>
      </c>
      <c r="P1043">
        <f>COUNTIFS($B$2:$B$1206,"="&amp;B1043,$M$2:$M$1206,"="&amp;M1043)</f>
        <v>1</v>
      </c>
      <c r="Q1043">
        <f>SUMIFS($N$2:$N$1206,$B$2:$B$1206,"="&amp;B1043,$M$2:$M$1206,"="&amp;M1043)</f>
        <v>1</v>
      </c>
      <c r="R1043">
        <f>VLOOKUP(A1043&amp;C1043&amp;M1043,販売数計!$A$2:$E$174,5,FALSE)</f>
        <v>5</v>
      </c>
      <c r="S1043">
        <f t="shared" si="16"/>
        <v>0</v>
      </c>
    </row>
    <row r="1044" spans="1:19" x14ac:dyDescent="0.2">
      <c r="A1044" s="1">
        <v>43305</v>
      </c>
      <c r="B1044">
        <v>65669952</v>
      </c>
      <c r="C1044">
        <v>842</v>
      </c>
      <c r="D1044" t="s">
        <v>26</v>
      </c>
      <c r="E1044">
        <v>12</v>
      </c>
      <c r="F1044" t="s">
        <v>27</v>
      </c>
      <c r="G1044">
        <v>77120</v>
      </c>
      <c r="H1044" t="s">
        <v>28</v>
      </c>
      <c r="I1044" t="s">
        <v>29</v>
      </c>
      <c r="J1044" t="s">
        <v>30</v>
      </c>
      <c r="L1044" t="s">
        <v>31</v>
      </c>
      <c r="M1044" s="2">
        <v>4549980046388</v>
      </c>
      <c r="N1044">
        <v>1</v>
      </c>
      <c r="O1044">
        <f>COUNTIFS($A$2:$A$1206,"="&amp;A1044,$C$2:$C$1206,"="&amp;C1044,$M$2:$M$1206,"="&amp;M1044)</f>
        <v>7</v>
      </c>
      <c r="P1044">
        <f>COUNTIFS($B$2:$B$1206,"="&amp;B1044,$M$2:$M$1206,"="&amp;M1044)</f>
        <v>1</v>
      </c>
      <c r="Q1044">
        <f>SUMIFS($N$2:$N$1206,$B$2:$B$1206,"="&amp;B1044,$M$2:$M$1206,"="&amp;M1044)</f>
        <v>1</v>
      </c>
      <c r="R1044">
        <f>VLOOKUP(A1044&amp;C1044&amp;M1044,販売数計!$A$2:$E$174,5,FALSE)</f>
        <v>7</v>
      </c>
      <c r="S1044">
        <f t="shared" si="16"/>
        <v>0</v>
      </c>
    </row>
    <row r="1045" spans="1:19" x14ac:dyDescent="0.2">
      <c r="A1045" s="1">
        <v>43305</v>
      </c>
      <c r="B1045">
        <v>65670033</v>
      </c>
      <c r="C1045">
        <v>842</v>
      </c>
      <c r="D1045" t="s">
        <v>26</v>
      </c>
      <c r="E1045">
        <v>12</v>
      </c>
      <c r="F1045" t="s">
        <v>27</v>
      </c>
      <c r="G1045">
        <v>77120</v>
      </c>
      <c r="H1045" t="s">
        <v>28</v>
      </c>
      <c r="I1045" t="s">
        <v>29</v>
      </c>
      <c r="J1045" t="s">
        <v>30</v>
      </c>
      <c r="L1045" t="s">
        <v>31</v>
      </c>
      <c r="M1045" s="2">
        <v>4549980046388</v>
      </c>
      <c r="N1045">
        <v>1</v>
      </c>
      <c r="O1045">
        <f>COUNTIFS($A$2:$A$1206,"="&amp;A1045,$C$2:$C$1206,"="&amp;C1045,$M$2:$M$1206,"="&amp;M1045)</f>
        <v>7</v>
      </c>
      <c r="P1045">
        <f>COUNTIFS($B$2:$B$1206,"="&amp;B1045,$M$2:$M$1206,"="&amp;M1045)</f>
        <v>1</v>
      </c>
      <c r="Q1045">
        <f>SUMIFS($N$2:$N$1206,$B$2:$B$1206,"="&amp;B1045,$M$2:$M$1206,"="&amp;M1045)</f>
        <v>1</v>
      </c>
      <c r="R1045">
        <f>VLOOKUP(A1045&amp;C1045&amp;M1045,販売数計!$A$2:$E$174,5,FALSE)</f>
        <v>7</v>
      </c>
      <c r="S1045">
        <f t="shared" si="16"/>
        <v>0</v>
      </c>
    </row>
    <row r="1046" spans="1:19" x14ac:dyDescent="0.2">
      <c r="A1046" s="1">
        <v>43306</v>
      </c>
      <c r="B1046">
        <v>43987725</v>
      </c>
      <c r="C1046">
        <v>94</v>
      </c>
      <c r="D1046" t="s">
        <v>14</v>
      </c>
      <c r="E1046">
        <v>21</v>
      </c>
      <c r="F1046" t="s">
        <v>15</v>
      </c>
      <c r="G1046">
        <v>181010</v>
      </c>
      <c r="H1046" t="s">
        <v>16</v>
      </c>
      <c r="I1046" t="s">
        <v>17</v>
      </c>
      <c r="J1046" t="s">
        <v>18</v>
      </c>
      <c r="K1046" t="s">
        <v>19</v>
      </c>
      <c r="L1046" t="s">
        <v>20</v>
      </c>
      <c r="M1046" s="2">
        <v>842776102461</v>
      </c>
      <c r="N1046">
        <v>1</v>
      </c>
      <c r="O1046">
        <f>COUNTIFS($A$2:$A$1206,"="&amp;A1046,$C$2:$C$1206,"="&amp;C1046,$M$2:$M$1206,"="&amp;M1046)</f>
        <v>4</v>
      </c>
      <c r="P1046">
        <f>COUNTIFS($B$2:$B$1206,"="&amp;B1046,$M$2:$M$1206,"="&amp;M1046)</f>
        <v>1</v>
      </c>
      <c r="Q1046">
        <f>SUMIFS($N$2:$N$1206,$B$2:$B$1206,"="&amp;B1046,$M$2:$M$1206,"="&amp;M1046)</f>
        <v>1</v>
      </c>
      <c r="R1046">
        <f>VLOOKUP(A1046&amp;C1046&amp;M1046,販売数計!$A$2:$E$174,5,FALSE)</f>
        <v>4</v>
      </c>
      <c r="S1046">
        <f t="shared" si="16"/>
        <v>0</v>
      </c>
    </row>
    <row r="1047" spans="1:19" x14ac:dyDescent="0.2">
      <c r="A1047" s="1">
        <v>43306</v>
      </c>
      <c r="B1047">
        <v>43990970</v>
      </c>
      <c r="C1047">
        <v>94</v>
      </c>
      <c r="D1047" t="s">
        <v>14</v>
      </c>
      <c r="E1047">
        <v>32</v>
      </c>
      <c r="F1047" t="s">
        <v>21</v>
      </c>
      <c r="G1047">
        <v>253230</v>
      </c>
      <c r="H1047" t="s">
        <v>22</v>
      </c>
      <c r="I1047" t="s">
        <v>23</v>
      </c>
      <c r="J1047" t="s">
        <v>24</v>
      </c>
      <c r="L1047" t="s">
        <v>25</v>
      </c>
      <c r="M1047" s="2">
        <v>4550084118970</v>
      </c>
      <c r="N1047">
        <v>1</v>
      </c>
      <c r="O1047">
        <f>COUNTIFS($A$2:$A$1206,"="&amp;A1047,$C$2:$C$1206,"="&amp;C1047,$M$2:$M$1206,"="&amp;M1047)</f>
        <v>3</v>
      </c>
      <c r="P1047">
        <f>COUNTIFS($B$2:$B$1206,"="&amp;B1047,$M$2:$M$1206,"="&amp;M1047)</f>
        <v>1</v>
      </c>
      <c r="Q1047">
        <f>SUMIFS($N$2:$N$1206,$B$2:$B$1206,"="&amp;B1047,$M$2:$M$1206,"="&amp;M1047)</f>
        <v>1</v>
      </c>
      <c r="R1047">
        <f>VLOOKUP(A1047&amp;C1047&amp;M1047,販売数計!$A$2:$E$174,5,FALSE)</f>
        <v>3</v>
      </c>
      <c r="S1047">
        <f t="shared" si="16"/>
        <v>0</v>
      </c>
    </row>
    <row r="1048" spans="1:19" x14ac:dyDescent="0.2">
      <c r="A1048" s="1">
        <v>43306</v>
      </c>
      <c r="B1048">
        <v>43991234</v>
      </c>
      <c r="C1048">
        <v>94</v>
      </c>
      <c r="D1048" t="s">
        <v>14</v>
      </c>
      <c r="E1048">
        <v>44</v>
      </c>
      <c r="F1048" t="s">
        <v>37</v>
      </c>
      <c r="G1048">
        <v>393015</v>
      </c>
      <c r="H1048" t="s">
        <v>38</v>
      </c>
      <c r="I1048" t="s">
        <v>39</v>
      </c>
      <c r="J1048" t="s">
        <v>40</v>
      </c>
      <c r="K1048" t="s">
        <v>41</v>
      </c>
      <c r="L1048" t="s">
        <v>42</v>
      </c>
      <c r="M1048" s="2">
        <v>4514953727427</v>
      </c>
      <c r="N1048">
        <v>1</v>
      </c>
      <c r="O1048">
        <f>COUNTIFS($A$2:$A$1206,"="&amp;A1048,$C$2:$C$1206,"="&amp;C1048,$M$2:$M$1206,"="&amp;M1048)</f>
        <v>1</v>
      </c>
      <c r="P1048">
        <f>COUNTIFS($B$2:$B$1206,"="&amp;B1048,$M$2:$M$1206,"="&amp;M1048)</f>
        <v>1</v>
      </c>
      <c r="Q1048">
        <f>SUMIFS($N$2:$N$1206,$B$2:$B$1206,"="&amp;B1048,$M$2:$M$1206,"="&amp;M1048)</f>
        <v>1</v>
      </c>
      <c r="R1048">
        <f>VLOOKUP(A1048&amp;C1048&amp;M1048,販売数計!$A$2:$E$174,5,FALSE)</f>
        <v>1</v>
      </c>
      <c r="S1048">
        <f t="shared" si="16"/>
        <v>0</v>
      </c>
    </row>
    <row r="1049" spans="1:19" x14ac:dyDescent="0.2">
      <c r="A1049" s="1">
        <v>43306</v>
      </c>
      <c r="B1049">
        <v>43991739</v>
      </c>
      <c r="C1049">
        <v>94</v>
      </c>
      <c r="D1049" t="s">
        <v>14</v>
      </c>
      <c r="E1049">
        <v>21</v>
      </c>
      <c r="F1049" t="s">
        <v>15</v>
      </c>
      <c r="G1049">
        <v>181010</v>
      </c>
      <c r="H1049" t="s">
        <v>16</v>
      </c>
      <c r="I1049" t="s">
        <v>17</v>
      </c>
      <c r="J1049" t="s">
        <v>18</v>
      </c>
      <c r="K1049" t="s">
        <v>19</v>
      </c>
      <c r="L1049" t="s">
        <v>20</v>
      </c>
      <c r="M1049" s="2">
        <v>842776102461</v>
      </c>
      <c r="N1049">
        <v>1</v>
      </c>
      <c r="O1049">
        <f>COUNTIFS($A$2:$A$1206,"="&amp;A1049,$C$2:$C$1206,"="&amp;C1049,$M$2:$M$1206,"="&amp;M1049)</f>
        <v>4</v>
      </c>
      <c r="P1049">
        <f>COUNTIFS($B$2:$B$1206,"="&amp;B1049,$M$2:$M$1206,"="&amp;M1049)</f>
        <v>1</v>
      </c>
      <c r="Q1049">
        <f>SUMIFS($N$2:$N$1206,$B$2:$B$1206,"="&amp;B1049,$M$2:$M$1206,"="&amp;M1049)</f>
        <v>1</v>
      </c>
      <c r="R1049">
        <f>VLOOKUP(A1049&amp;C1049&amp;M1049,販売数計!$A$2:$E$174,5,FALSE)</f>
        <v>4</v>
      </c>
      <c r="S1049">
        <f t="shared" si="16"/>
        <v>0</v>
      </c>
    </row>
    <row r="1050" spans="1:19" x14ac:dyDescent="0.2">
      <c r="A1050" s="1">
        <v>43306</v>
      </c>
      <c r="B1050">
        <v>43992624</v>
      </c>
      <c r="C1050">
        <v>94</v>
      </c>
      <c r="D1050" t="s">
        <v>14</v>
      </c>
      <c r="E1050">
        <v>12</v>
      </c>
      <c r="F1050" t="s">
        <v>27</v>
      </c>
      <c r="G1050">
        <v>77120</v>
      </c>
      <c r="H1050" t="s">
        <v>28</v>
      </c>
      <c r="I1050" t="s">
        <v>29</v>
      </c>
      <c r="J1050" t="s">
        <v>30</v>
      </c>
      <c r="L1050" t="s">
        <v>31</v>
      </c>
      <c r="M1050" s="2">
        <v>4549980046388</v>
      </c>
      <c r="N1050">
        <v>1</v>
      </c>
      <c r="O1050">
        <f>COUNTIFS($A$2:$A$1206,"="&amp;A1050,$C$2:$C$1206,"="&amp;C1050,$M$2:$M$1206,"="&amp;M1050)</f>
        <v>2</v>
      </c>
      <c r="P1050">
        <f>COUNTIFS($B$2:$B$1206,"="&amp;B1050,$M$2:$M$1206,"="&amp;M1050)</f>
        <v>1</v>
      </c>
      <c r="Q1050">
        <f>SUMIFS($N$2:$N$1206,$B$2:$B$1206,"="&amp;B1050,$M$2:$M$1206,"="&amp;M1050)</f>
        <v>1</v>
      </c>
      <c r="R1050">
        <f>VLOOKUP(A1050&amp;C1050&amp;M1050,販売数計!$A$2:$E$174,5,FALSE)</f>
        <v>2</v>
      </c>
      <c r="S1050">
        <f t="shared" si="16"/>
        <v>0</v>
      </c>
    </row>
    <row r="1051" spans="1:19" x14ac:dyDescent="0.2">
      <c r="A1051" s="1">
        <v>43306</v>
      </c>
      <c r="B1051">
        <v>43993591</v>
      </c>
      <c r="C1051">
        <v>94</v>
      </c>
      <c r="D1051" t="s">
        <v>14</v>
      </c>
      <c r="E1051">
        <v>21</v>
      </c>
      <c r="F1051" t="s">
        <v>15</v>
      </c>
      <c r="G1051">
        <v>181010</v>
      </c>
      <c r="H1051" t="s">
        <v>16</v>
      </c>
      <c r="I1051" t="s">
        <v>17</v>
      </c>
      <c r="J1051" t="s">
        <v>18</v>
      </c>
      <c r="K1051" t="s">
        <v>19</v>
      </c>
      <c r="L1051" t="s">
        <v>20</v>
      </c>
      <c r="M1051" s="2">
        <v>842776102461</v>
      </c>
      <c r="N1051">
        <v>1</v>
      </c>
      <c r="O1051">
        <f>COUNTIFS($A$2:$A$1206,"="&amp;A1051,$C$2:$C$1206,"="&amp;C1051,$M$2:$M$1206,"="&amp;M1051)</f>
        <v>4</v>
      </c>
      <c r="P1051">
        <f>COUNTIFS($B$2:$B$1206,"="&amp;B1051,$M$2:$M$1206,"="&amp;M1051)</f>
        <v>1</v>
      </c>
      <c r="Q1051">
        <f>SUMIFS($N$2:$N$1206,$B$2:$B$1206,"="&amp;B1051,$M$2:$M$1206,"="&amp;M1051)</f>
        <v>1</v>
      </c>
      <c r="R1051">
        <f>VLOOKUP(A1051&amp;C1051&amp;M1051,販売数計!$A$2:$E$174,5,FALSE)</f>
        <v>4</v>
      </c>
      <c r="S1051">
        <f t="shared" si="16"/>
        <v>0</v>
      </c>
    </row>
    <row r="1052" spans="1:19" x14ac:dyDescent="0.2">
      <c r="A1052" s="1">
        <v>43306</v>
      </c>
      <c r="B1052">
        <v>43993974</v>
      </c>
      <c r="C1052">
        <v>94</v>
      </c>
      <c r="D1052" t="s">
        <v>14</v>
      </c>
      <c r="E1052">
        <v>32</v>
      </c>
      <c r="F1052" t="s">
        <v>21</v>
      </c>
      <c r="G1052">
        <v>253230</v>
      </c>
      <c r="H1052" t="s">
        <v>22</v>
      </c>
      <c r="I1052" t="s">
        <v>23</v>
      </c>
      <c r="J1052" t="s">
        <v>24</v>
      </c>
      <c r="L1052" t="s">
        <v>25</v>
      </c>
      <c r="M1052" s="2">
        <v>4550084118970</v>
      </c>
      <c r="N1052">
        <v>1</v>
      </c>
      <c r="O1052">
        <f>COUNTIFS($A$2:$A$1206,"="&amp;A1052,$C$2:$C$1206,"="&amp;C1052,$M$2:$M$1206,"="&amp;M1052)</f>
        <v>3</v>
      </c>
      <c r="P1052">
        <f>COUNTIFS($B$2:$B$1206,"="&amp;B1052,$M$2:$M$1206,"="&amp;M1052)</f>
        <v>1</v>
      </c>
      <c r="Q1052">
        <f>SUMIFS($N$2:$N$1206,$B$2:$B$1206,"="&amp;B1052,$M$2:$M$1206,"="&amp;M1052)</f>
        <v>1</v>
      </c>
      <c r="R1052">
        <f>VLOOKUP(A1052&amp;C1052&amp;M1052,販売数計!$A$2:$E$174,5,FALSE)</f>
        <v>3</v>
      </c>
      <c r="S1052">
        <f t="shared" si="16"/>
        <v>0</v>
      </c>
    </row>
    <row r="1053" spans="1:19" x14ac:dyDescent="0.2">
      <c r="A1053" s="1">
        <v>43306</v>
      </c>
      <c r="B1053">
        <v>43994021</v>
      </c>
      <c r="C1053">
        <v>94</v>
      </c>
      <c r="D1053" t="s">
        <v>14</v>
      </c>
      <c r="E1053">
        <v>32</v>
      </c>
      <c r="F1053" t="s">
        <v>21</v>
      </c>
      <c r="G1053">
        <v>253230</v>
      </c>
      <c r="H1053" t="s">
        <v>22</v>
      </c>
      <c r="I1053" t="s">
        <v>23</v>
      </c>
      <c r="J1053" t="s">
        <v>24</v>
      </c>
      <c r="L1053" t="s">
        <v>25</v>
      </c>
      <c r="M1053" s="2">
        <v>4550084118970</v>
      </c>
      <c r="N1053">
        <v>1</v>
      </c>
      <c r="O1053">
        <f>COUNTIFS($A$2:$A$1206,"="&amp;A1053,$C$2:$C$1206,"="&amp;C1053,$M$2:$M$1206,"="&amp;M1053)</f>
        <v>3</v>
      </c>
      <c r="P1053">
        <f>COUNTIFS($B$2:$B$1206,"="&amp;B1053,$M$2:$M$1206,"="&amp;M1053)</f>
        <v>1</v>
      </c>
      <c r="Q1053">
        <f>SUMIFS($N$2:$N$1206,$B$2:$B$1206,"="&amp;B1053,$M$2:$M$1206,"="&amp;M1053)</f>
        <v>1</v>
      </c>
      <c r="R1053">
        <f>VLOOKUP(A1053&amp;C1053&amp;M1053,販売数計!$A$2:$E$174,5,FALSE)</f>
        <v>3</v>
      </c>
      <c r="S1053">
        <f t="shared" si="16"/>
        <v>0</v>
      </c>
    </row>
    <row r="1054" spans="1:19" x14ac:dyDescent="0.2">
      <c r="A1054" s="1">
        <v>43306</v>
      </c>
      <c r="B1054">
        <v>43997016</v>
      </c>
      <c r="C1054">
        <v>94</v>
      </c>
      <c r="D1054" t="s">
        <v>14</v>
      </c>
      <c r="E1054">
        <v>21</v>
      </c>
      <c r="F1054" t="s">
        <v>15</v>
      </c>
      <c r="G1054">
        <v>181010</v>
      </c>
      <c r="H1054" t="s">
        <v>16</v>
      </c>
      <c r="I1054" t="s">
        <v>17</v>
      </c>
      <c r="J1054" t="s">
        <v>18</v>
      </c>
      <c r="K1054" t="s">
        <v>19</v>
      </c>
      <c r="L1054" t="s">
        <v>20</v>
      </c>
      <c r="M1054" s="2">
        <v>842776102461</v>
      </c>
      <c r="N1054">
        <v>1</v>
      </c>
      <c r="O1054">
        <f>COUNTIFS($A$2:$A$1206,"="&amp;A1054,$C$2:$C$1206,"="&amp;C1054,$M$2:$M$1206,"="&amp;M1054)</f>
        <v>4</v>
      </c>
      <c r="P1054">
        <f>COUNTIFS($B$2:$B$1206,"="&amp;B1054,$M$2:$M$1206,"="&amp;M1054)</f>
        <v>1</v>
      </c>
      <c r="Q1054">
        <f>SUMIFS($N$2:$N$1206,$B$2:$B$1206,"="&amp;B1054,$M$2:$M$1206,"="&amp;M1054)</f>
        <v>1</v>
      </c>
      <c r="R1054">
        <f>VLOOKUP(A1054&amp;C1054&amp;M1054,販売数計!$A$2:$E$174,5,FALSE)</f>
        <v>4</v>
      </c>
      <c r="S1054">
        <f t="shared" si="16"/>
        <v>0</v>
      </c>
    </row>
    <row r="1055" spans="1:19" x14ac:dyDescent="0.2">
      <c r="A1055" s="1">
        <v>43306</v>
      </c>
      <c r="B1055">
        <v>43997416</v>
      </c>
      <c r="C1055">
        <v>94</v>
      </c>
      <c r="D1055" t="s">
        <v>14</v>
      </c>
      <c r="E1055">
        <v>12</v>
      </c>
      <c r="F1055" t="s">
        <v>27</v>
      </c>
      <c r="G1055">
        <v>77120</v>
      </c>
      <c r="H1055" t="s">
        <v>28</v>
      </c>
      <c r="I1055" t="s">
        <v>29</v>
      </c>
      <c r="J1055" t="s">
        <v>30</v>
      </c>
      <c r="L1055" t="s">
        <v>31</v>
      </c>
      <c r="M1055" s="2">
        <v>4549980046388</v>
      </c>
      <c r="N1055">
        <v>1</v>
      </c>
      <c r="O1055">
        <f>COUNTIFS($A$2:$A$1206,"="&amp;A1055,$C$2:$C$1206,"="&amp;C1055,$M$2:$M$1206,"="&amp;M1055)</f>
        <v>2</v>
      </c>
      <c r="P1055">
        <f>COUNTIFS($B$2:$B$1206,"="&amp;B1055,$M$2:$M$1206,"="&amp;M1055)</f>
        <v>1</v>
      </c>
      <c r="Q1055">
        <f>SUMIFS($N$2:$N$1206,$B$2:$B$1206,"="&amp;B1055,$M$2:$M$1206,"="&amp;M1055)</f>
        <v>1</v>
      </c>
      <c r="R1055">
        <f>VLOOKUP(A1055&amp;C1055&amp;M1055,販売数計!$A$2:$E$174,5,FALSE)</f>
        <v>2</v>
      </c>
      <c r="S1055">
        <f t="shared" si="16"/>
        <v>0</v>
      </c>
    </row>
    <row r="1056" spans="1:19" x14ac:dyDescent="0.2">
      <c r="A1056" s="1">
        <v>43306</v>
      </c>
      <c r="B1056">
        <v>43979799</v>
      </c>
      <c r="C1056">
        <v>842</v>
      </c>
      <c r="D1056" t="s">
        <v>26</v>
      </c>
      <c r="E1056">
        <v>12</v>
      </c>
      <c r="F1056" t="s">
        <v>27</v>
      </c>
      <c r="G1056">
        <v>77120</v>
      </c>
      <c r="H1056" t="s">
        <v>28</v>
      </c>
      <c r="I1056" t="s">
        <v>29</v>
      </c>
      <c r="J1056" t="s">
        <v>30</v>
      </c>
      <c r="L1056" t="s">
        <v>31</v>
      </c>
      <c r="M1056" s="2">
        <v>4549980046388</v>
      </c>
      <c r="N1056">
        <v>1</v>
      </c>
      <c r="O1056">
        <f>COUNTIFS($A$2:$A$1206,"="&amp;A1056,$C$2:$C$1206,"="&amp;C1056,$M$2:$M$1206,"="&amp;M1056)</f>
        <v>13</v>
      </c>
      <c r="P1056">
        <f>COUNTIFS($B$2:$B$1206,"="&amp;B1056,$M$2:$M$1206,"="&amp;M1056)</f>
        <v>1</v>
      </c>
      <c r="Q1056">
        <f>SUMIFS($N$2:$N$1206,$B$2:$B$1206,"="&amp;B1056,$M$2:$M$1206,"="&amp;M1056)</f>
        <v>1</v>
      </c>
      <c r="R1056">
        <f>VLOOKUP(A1056&amp;C1056&amp;M1056,販売数計!$A$2:$E$174,5,FALSE)</f>
        <v>13</v>
      </c>
      <c r="S1056">
        <f t="shared" si="16"/>
        <v>0</v>
      </c>
    </row>
    <row r="1057" spans="1:19" x14ac:dyDescent="0.2">
      <c r="A1057" s="1">
        <v>43306</v>
      </c>
      <c r="B1057">
        <v>43986768</v>
      </c>
      <c r="C1057">
        <v>842</v>
      </c>
      <c r="D1057" t="s">
        <v>26</v>
      </c>
      <c r="E1057">
        <v>32</v>
      </c>
      <c r="F1057" t="s">
        <v>21</v>
      </c>
      <c r="G1057">
        <v>253230</v>
      </c>
      <c r="H1057" t="s">
        <v>22</v>
      </c>
      <c r="I1057" t="s">
        <v>23</v>
      </c>
      <c r="J1057" t="s">
        <v>24</v>
      </c>
      <c r="L1057" t="s">
        <v>25</v>
      </c>
      <c r="M1057" s="2">
        <v>4550084118970</v>
      </c>
      <c r="N1057">
        <v>1</v>
      </c>
      <c r="O1057">
        <f>COUNTIFS($A$2:$A$1206,"="&amp;A1057,$C$2:$C$1206,"="&amp;C1057,$M$2:$M$1206,"="&amp;M1057)</f>
        <v>6</v>
      </c>
      <c r="P1057">
        <f>COUNTIFS($B$2:$B$1206,"="&amp;B1057,$M$2:$M$1206,"="&amp;M1057)</f>
        <v>1</v>
      </c>
      <c r="Q1057">
        <f>SUMIFS($N$2:$N$1206,$B$2:$B$1206,"="&amp;B1057,$M$2:$M$1206,"="&amp;M1057)</f>
        <v>1</v>
      </c>
      <c r="R1057">
        <f>VLOOKUP(A1057&amp;C1057&amp;M1057,販売数計!$A$2:$E$174,5,FALSE)</f>
        <v>6</v>
      </c>
      <c r="S1057">
        <f t="shared" si="16"/>
        <v>0</v>
      </c>
    </row>
    <row r="1058" spans="1:19" x14ac:dyDescent="0.2">
      <c r="A1058" s="1">
        <v>43306</v>
      </c>
      <c r="B1058">
        <v>43986867</v>
      </c>
      <c r="C1058">
        <v>842</v>
      </c>
      <c r="D1058" t="s">
        <v>26</v>
      </c>
      <c r="E1058">
        <v>1</v>
      </c>
      <c r="F1058" t="s">
        <v>32</v>
      </c>
      <c r="G1058">
        <v>32010</v>
      </c>
      <c r="H1058" t="s">
        <v>33</v>
      </c>
      <c r="I1058" t="s">
        <v>34</v>
      </c>
      <c r="J1058" t="s">
        <v>35</v>
      </c>
      <c r="L1058" t="s">
        <v>36</v>
      </c>
      <c r="M1058" s="2">
        <v>4549292037708</v>
      </c>
      <c r="N1058">
        <v>1</v>
      </c>
      <c r="O1058">
        <f>COUNTIFS($A$2:$A$1206,"="&amp;A1058,$C$2:$C$1206,"="&amp;C1058,$M$2:$M$1206,"="&amp;M1058)</f>
        <v>1</v>
      </c>
      <c r="P1058">
        <f>COUNTIFS($B$2:$B$1206,"="&amp;B1058,$M$2:$M$1206,"="&amp;M1058)</f>
        <v>1</v>
      </c>
      <c r="Q1058">
        <f>SUMIFS($N$2:$N$1206,$B$2:$B$1206,"="&amp;B1058,$M$2:$M$1206,"="&amp;M1058)</f>
        <v>1</v>
      </c>
      <c r="R1058">
        <f>VLOOKUP(A1058&amp;C1058&amp;M1058,販売数計!$A$2:$E$174,5,FALSE)</f>
        <v>1</v>
      </c>
      <c r="S1058">
        <f t="shared" si="16"/>
        <v>0</v>
      </c>
    </row>
    <row r="1059" spans="1:19" x14ac:dyDescent="0.2">
      <c r="A1059" s="1">
        <v>43306</v>
      </c>
      <c r="B1059">
        <v>43987593</v>
      </c>
      <c r="C1059">
        <v>842</v>
      </c>
      <c r="D1059" t="s">
        <v>26</v>
      </c>
      <c r="E1059">
        <v>12</v>
      </c>
      <c r="F1059" t="s">
        <v>27</v>
      </c>
      <c r="G1059">
        <v>77120</v>
      </c>
      <c r="H1059" t="s">
        <v>28</v>
      </c>
      <c r="I1059" t="s">
        <v>29</v>
      </c>
      <c r="J1059" t="s">
        <v>30</v>
      </c>
      <c r="L1059" t="s">
        <v>31</v>
      </c>
      <c r="M1059" s="2">
        <v>4549980046388</v>
      </c>
      <c r="N1059">
        <v>1</v>
      </c>
      <c r="O1059">
        <f>COUNTIFS($A$2:$A$1206,"="&amp;A1059,$C$2:$C$1206,"="&amp;C1059,$M$2:$M$1206,"="&amp;M1059)</f>
        <v>13</v>
      </c>
      <c r="P1059">
        <f>COUNTIFS($B$2:$B$1206,"="&amp;B1059,$M$2:$M$1206,"="&amp;M1059)</f>
        <v>1</v>
      </c>
      <c r="Q1059">
        <f>SUMIFS($N$2:$N$1206,$B$2:$B$1206,"="&amp;B1059,$M$2:$M$1206,"="&amp;M1059)</f>
        <v>1</v>
      </c>
      <c r="R1059">
        <f>VLOOKUP(A1059&amp;C1059&amp;M1059,販売数計!$A$2:$E$174,5,FALSE)</f>
        <v>13</v>
      </c>
      <c r="S1059">
        <f t="shared" si="16"/>
        <v>0</v>
      </c>
    </row>
    <row r="1060" spans="1:19" x14ac:dyDescent="0.2">
      <c r="A1060" s="1">
        <v>43306</v>
      </c>
      <c r="B1060">
        <v>43987837</v>
      </c>
      <c r="C1060">
        <v>842</v>
      </c>
      <c r="D1060" t="s">
        <v>26</v>
      </c>
      <c r="E1060">
        <v>12</v>
      </c>
      <c r="F1060" t="s">
        <v>27</v>
      </c>
      <c r="G1060">
        <v>77120</v>
      </c>
      <c r="H1060" t="s">
        <v>28</v>
      </c>
      <c r="I1060" t="s">
        <v>29</v>
      </c>
      <c r="J1060" t="s">
        <v>30</v>
      </c>
      <c r="L1060" t="s">
        <v>31</v>
      </c>
      <c r="M1060" s="2">
        <v>4549980046388</v>
      </c>
      <c r="N1060">
        <v>1</v>
      </c>
      <c r="O1060">
        <f>COUNTIFS($A$2:$A$1206,"="&amp;A1060,$C$2:$C$1206,"="&amp;C1060,$M$2:$M$1206,"="&amp;M1060)</f>
        <v>13</v>
      </c>
      <c r="P1060">
        <f>COUNTIFS($B$2:$B$1206,"="&amp;B1060,$M$2:$M$1206,"="&amp;M1060)</f>
        <v>1</v>
      </c>
      <c r="Q1060">
        <f>SUMIFS($N$2:$N$1206,$B$2:$B$1206,"="&amp;B1060,$M$2:$M$1206,"="&amp;M1060)</f>
        <v>1</v>
      </c>
      <c r="R1060">
        <f>VLOOKUP(A1060&amp;C1060&amp;M1060,販売数計!$A$2:$E$174,5,FALSE)</f>
        <v>13</v>
      </c>
      <c r="S1060">
        <f t="shared" si="16"/>
        <v>0</v>
      </c>
    </row>
    <row r="1061" spans="1:19" x14ac:dyDescent="0.2">
      <c r="A1061" s="1">
        <v>43306</v>
      </c>
      <c r="B1061">
        <v>43987921</v>
      </c>
      <c r="C1061">
        <v>842</v>
      </c>
      <c r="D1061" t="s">
        <v>26</v>
      </c>
      <c r="E1061">
        <v>21</v>
      </c>
      <c r="F1061" t="s">
        <v>15</v>
      </c>
      <c r="G1061">
        <v>181010</v>
      </c>
      <c r="H1061" t="s">
        <v>16</v>
      </c>
      <c r="I1061" t="s">
        <v>17</v>
      </c>
      <c r="J1061" t="s">
        <v>18</v>
      </c>
      <c r="K1061" t="s">
        <v>19</v>
      </c>
      <c r="L1061" t="s">
        <v>20</v>
      </c>
      <c r="M1061" s="2">
        <v>842776102461</v>
      </c>
      <c r="N1061">
        <v>1</v>
      </c>
      <c r="O1061">
        <f>COUNTIFS($A$2:$A$1206,"="&amp;A1061,$C$2:$C$1206,"="&amp;C1061,$M$2:$M$1206,"="&amp;M1061)</f>
        <v>3</v>
      </c>
      <c r="P1061">
        <f>COUNTIFS($B$2:$B$1206,"="&amp;B1061,$M$2:$M$1206,"="&amp;M1061)</f>
        <v>1</v>
      </c>
      <c r="Q1061">
        <f>SUMIFS($N$2:$N$1206,$B$2:$B$1206,"="&amp;B1061,$M$2:$M$1206,"="&amp;M1061)</f>
        <v>1</v>
      </c>
      <c r="R1061">
        <f>VLOOKUP(A1061&amp;C1061&amp;M1061,販売数計!$A$2:$E$174,5,FALSE)</f>
        <v>3</v>
      </c>
      <c r="S1061">
        <f t="shared" si="16"/>
        <v>0</v>
      </c>
    </row>
    <row r="1062" spans="1:19" x14ac:dyDescent="0.2">
      <c r="A1062" s="1">
        <v>43306</v>
      </c>
      <c r="B1062">
        <v>43988609</v>
      </c>
      <c r="C1062">
        <v>842</v>
      </c>
      <c r="D1062" t="s">
        <v>26</v>
      </c>
      <c r="E1062">
        <v>21</v>
      </c>
      <c r="F1062" t="s">
        <v>15</v>
      </c>
      <c r="G1062">
        <v>181010</v>
      </c>
      <c r="H1062" t="s">
        <v>16</v>
      </c>
      <c r="I1062" t="s">
        <v>17</v>
      </c>
      <c r="J1062" t="s">
        <v>18</v>
      </c>
      <c r="K1062" t="s">
        <v>19</v>
      </c>
      <c r="L1062" t="s">
        <v>20</v>
      </c>
      <c r="M1062" s="2">
        <v>842776102461</v>
      </c>
      <c r="N1062">
        <v>1</v>
      </c>
      <c r="O1062">
        <f>COUNTIFS($A$2:$A$1206,"="&amp;A1062,$C$2:$C$1206,"="&amp;C1062,$M$2:$M$1206,"="&amp;M1062)</f>
        <v>3</v>
      </c>
      <c r="P1062">
        <f>COUNTIFS($B$2:$B$1206,"="&amp;B1062,$M$2:$M$1206,"="&amp;M1062)</f>
        <v>1</v>
      </c>
      <c r="Q1062">
        <f>SUMIFS($N$2:$N$1206,$B$2:$B$1206,"="&amp;B1062,$M$2:$M$1206,"="&amp;M1062)</f>
        <v>1</v>
      </c>
      <c r="R1062">
        <f>VLOOKUP(A1062&amp;C1062&amp;M1062,販売数計!$A$2:$E$174,5,FALSE)</f>
        <v>3</v>
      </c>
      <c r="S1062">
        <f t="shared" si="16"/>
        <v>0</v>
      </c>
    </row>
    <row r="1063" spans="1:19" x14ac:dyDescent="0.2">
      <c r="A1063" s="1">
        <v>43306</v>
      </c>
      <c r="B1063">
        <v>43989831</v>
      </c>
      <c r="C1063">
        <v>842</v>
      </c>
      <c r="D1063" t="s">
        <v>26</v>
      </c>
      <c r="E1063">
        <v>12</v>
      </c>
      <c r="F1063" t="s">
        <v>27</v>
      </c>
      <c r="G1063">
        <v>77120</v>
      </c>
      <c r="H1063" t="s">
        <v>28</v>
      </c>
      <c r="I1063" t="s">
        <v>29</v>
      </c>
      <c r="J1063" t="s">
        <v>30</v>
      </c>
      <c r="L1063" t="s">
        <v>31</v>
      </c>
      <c r="M1063" s="2">
        <v>4549980046388</v>
      </c>
      <c r="N1063">
        <v>1</v>
      </c>
      <c r="O1063">
        <f>COUNTIFS($A$2:$A$1206,"="&amp;A1063,$C$2:$C$1206,"="&amp;C1063,$M$2:$M$1206,"="&amp;M1063)</f>
        <v>13</v>
      </c>
      <c r="P1063">
        <f>COUNTIFS($B$2:$B$1206,"="&amp;B1063,$M$2:$M$1206,"="&amp;M1063)</f>
        <v>1</v>
      </c>
      <c r="Q1063">
        <f>SUMIFS($N$2:$N$1206,$B$2:$B$1206,"="&amp;B1063,$M$2:$M$1206,"="&amp;M1063)</f>
        <v>1</v>
      </c>
      <c r="R1063">
        <f>VLOOKUP(A1063&amp;C1063&amp;M1063,販売数計!$A$2:$E$174,5,FALSE)</f>
        <v>13</v>
      </c>
      <c r="S1063">
        <f t="shared" si="16"/>
        <v>0</v>
      </c>
    </row>
    <row r="1064" spans="1:19" x14ac:dyDescent="0.2">
      <c r="A1064" s="1">
        <v>43306</v>
      </c>
      <c r="B1064">
        <v>43990286</v>
      </c>
      <c r="C1064">
        <v>842</v>
      </c>
      <c r="D1064" t="s">
        <v>26</v>
      </c>
      <c r="E1064">
        <v>32</v>
      </c>
      <c r="F1064" t="s">
        <v>21</v>
      </c>
      <c r="G1064">
        <v>253230</v>
      </c>
      <c r="H1064" t="s">
        <v>22</v>
      </c>
      <c r="I1064" t="s">
        <v>23</v>
      </c>
      <c r="J1064" t="s">
        <v>24</v>
      </c>
      <c r="L1064" t="s">
        <v>25</v>
      </c>
      <c r="M1064" s="2">
        <v>4550084118970</v>
      </c>
      <c r="N1064">
        <v>1</v>
      </c>
      <c r="O1064">
        <f>COUNTIFS($A$2:$A$1206,"="&amp;A1064,$C$2:$C$1206,"="&amp;C1064,$M$2:$M$1206,"="&amp;M1064)</f>
        <v>6</v>
      </c>
      <c r="P1064">
        <f>COUNTIFS($B$2:$B$1206,"="&amp;B1064,$M$2:$M$1206,"="&amp;M1064)</f>
        <v>1</v>
      </c>
      <c r="Q1064">
        <f>SUMIFS($N$2:$N$1206,$B$2:$B$1206,"="&amp;B1064,$M$2:$M$1206,"="&amp;M1064)</f>
        <v>1</v>
      </c>
      <c r="R1064">
        <f>VLOOKUP(A1064&amp;C1064&amp;M1064,販売数計!$A$2:$E$174,5,FALSE)</f>
        <v>6</v>
      </c>
      <c r="S1064">
        <f t="shared" si="16"/>
        <v>0</v>
      </c>
    </row>
    <row r="1065" spans="1:19" x14ac:dyDescent="0.2">
      <c r="A1065" s="1">
        <v>43306</v>
      </c>
      <c r="B1065">
        <v>43990652</v>
      </c>
      <c r="C1065">
        <v>842</v>
      </c>
      <c r="D1065" t="s">
        <v>26</v>
      </c>
      <c r="E1065">
        <v>32</v>
      </c>
      <c r="F1065" t="s">
        <v>21</v>
      </c>
      <c r="G1065">
        <v>253230</v>
      </c>
      <c r="H1065" t="s">
        <v>22</v>
      </c>
      <c r="I1065" t="s">
        <v>23</v>
      </c>
      <c r="J1065" t="s">
        <v>24</v>
      </c>
      <c r="L1065" t="s">
        <v>25</v>
      </c>
      <c r="M1065" s="2">
        <v>4550084118970</v>
      </c>
      <c r="N1065">
        <v>1</v>
      </c>
      <c r="O1065">
        <f>COUNTIFS($A$2:$A$1206,"="&amp;A1065,$C$2:$C$1206,"="&amp;C1065,$M$2:$M$1206,"="&amp;M1065)</f>
        <v>6</v>
      </c>
      <c r="P1065">
        <f>COUNTIFS($B$2:$B$1206,"="&amp;B1065,$M$2:$M$1206,"="&amp;M1065)</f>
        <v>1</v>
      </c>
      <c r="Q1065">
        <f>SUMIFS($N$2:$N$1206,$B$2:$B$1206,"="&amp;B1065,$M$2:$M$1206,"="&amp;M1065)</f>
        <v>1</v>
      </c>
      <c r="R1065">
        <f>VLOOKUP(A1065&amp;C1065&amp;M1065,販売数計!$A$2:$E$174,5,FALSE)</f>
        <v>6</v>
      </c>
      <c r="S1065">
        <f t="shared" si="16"/>
        <v>0</v>
      </c>
    </row>
    <row r="1066" spans="1:19" x14ac:dyDescent="0.2">
      <c r="A1066" s="1">
        <v>43306</v>
      </c>
      <c r="B1066">
        <v>43991108</v>
      </c>
      <c r="C1066">
        <v>842</v>
      </c>
      <c r="D1066" t="s">
        <v>26</v>
      </c>
      <c r="E1066">
        <v>32</v>
      </c>
      <c r="F1066" t="s">
        <v>21</v>
      </c>
      <c r="G1066">
        <v>253230</v>
      </c>
      <c r="H1066" t="s">
        <v>22</v>
      </c>
      <c r="I1066" t="s">
        <v>23</v>
      </c>
      <c r="J1066" t="s">
        <v>24</v>
      </c>
      <c r="L1066" t="s">
        <v>25</v>
      </c>
      <c r="M1066" s="2">
        <v>4550084118970</v>
      </c>
      <c r="N1066">
        <v>1</v>
      </c>
      <c r="O1066">
        <f>COUNTIFS($A$2:$A$1206,"="&amp;A1066,$C$2:$C$1206,"="&amp;C1066,$M$2:$M$1206,"="&amp;M1066)</f>
        <v>6</v>
      </c>
      <c r="P1066">
        <f>COUNTIFS($B$2:$B$1206,"="&amp;B1066,$M$2:$M$1206,"="&amp;M1066)</f>
        <v>1</v>
      </c>
      <c r="Q1066">
        <f>SUMIFS($N$2:$N$1206,$B$2:$B$1206,"="&amp;B1066,$M$2:$M$1206,"="&amp;M1066)</f>
        <v>1</v>
      </c>
      <c r="R1066">
        <f>VLOOKUP(A1066&amp;C1066&amp;M1066,販売数計!$A$2:$E$174,5,FALSE)</f>
        <v>6</v>
      </c>
      <c r="S1066">
        <f t="shared" si="16"/>
        <v>0</v>
      </c>
    </row>
    <row r="1067" spans="1:19" x14ac:dyDescent="0.2">
      <c r="A1067" s="1">
        <v>43306</v>
      </c>
      <c r="B1067">
        <v>43994097</v>
      </c>
      <c r="C1067">
        <v>842</v>
      </c>
      <c r="D1067" t="s">
        <v>26</v>
      </c>
      <c r="E1067">
        <v>12</v>
      </c>
      <c r="F1067" t="s">
        <v>27</v>
      </c>
      <c r="G1067">
        <v>77120</v>
      </c>
      <c r="H1067" t="s">
        <v>28</v>
      </c>
      <c r="I1067" t="s">
        <v>29</v>
      </c>
      <c r="J1067" t="s">
        <v>30</v>
      </c>
      <c r="L1067" t="s">
        <v>31</v>
      </c>
      <c r="M1067" s="2">
        <v>4549980046388</v>
      </c>
      <c r="N1067">
        <v>1</v>
      </c>
      <c r="O1067">
        <f>COUNTIFS($A$2:$A$1206,"="&amp;A1067,$C$2:$C$1206,"="&amp;C1067,$M$2:$M$1206,"="&amp;M1067)</f>
        <v>13</v>
      </c>
      <c r="P1067">
        <f>COUNTIFS($B$2:$B$1206,"="&amp;B1067,$M$2:$M$1206,"="&amp;M1067)</f>
        <v>1</v>
      </c>
      <c r="Q1067">
        <f>SUMIFS($N$2:$N$1206,$B$2:$B$1206,"="&amp;B1067,$M$2:$M$1206,"="&amp;M1067)</f>
        <v>1</v>
      </c>
      <c r="R1067">
        <f>VLOOKUP(A1067&amp;C1067&amp;M1067,販売数計!$A$2:$E$174,5,FALSE)</f>
        <v>13</v>
      </c>
      <c r="S1067">
        <f t="shared" si="16"/>
        <v>0</v>
      </c>
    </row>
    <row r="1068" spans="1:19" x14ac:dyDescent="0.2">
      <c r="A1068" s="1">
        <v>43306</v>
      </c>
      <c r="B1068">
        <v>43995723</v>
      </c>
      <c r="C1068">
        <v>842</v>
      </c>
      <c r="D1068" t="s">
        <v>26</v>
      </c>
      <c r="E1068">
        <v>12</v>
      </c>
      <c r="F1068" t="s">
        <v>27</v>
      </c>
      <c r="G1068">
        <v>77120</v>
      </c>
      <c r="H1068" t="s">
        <v>28</v>
      </c>
      <c r="I1068" t="s">
        <v>29</v>
      </c>
      <c r="J1068" t="s">
        <v>30</v>
      </c>
      <c r="L1068" t="s">
        <v>31</v>
      </c>
      <c r="M1068" s="2">
        <v>4549980046388</v>
      </c>
      <c r="N1068">
        <v>1</v>
      </c>
      <c r="O1068">
        <f>COUNTIFS($A$2:$A$1206,"="&amp;A1068,$C$2:$C$1206,"="&amp;C1068,$M$2:$M$1206,"="&amp;M1068)</f>
        <v>13</v>
      </c>
      <c r="P1068">
        <f>COUNTIFS($B$2:$B$1206,"="&amp;B1068,$M$2:$M$1206,"="&amp;M1068)</f>
        <v>1</v>
      </c>
      <c r="Q1068">
        <f>SUMIFS($N$2:$N$1206,$B$2:$B$1206,"="&amp;B1068,$M$2:$M$1206,"="&amp;M1068)</f>
        <v>1</v>
      </c>
      <c r="R1068">
        <f>VLOOKUP(A1068&amp;C1068&amp;M1068,販売数計!$A$2:$E$174,5,FALSE)</f>
        <v>13</v>
      </c>
      <c r="S1068">
        <f t="shared" si="16"/>
        <v>0</v>
      </c>
    </row>
    <row r="1069" spans="1:19" x14ac:dyDescent="0.2">
      <c r="A1069" s="1">
        <v>43306</v>
      </c>
      <c r="B1069">
        <v>43995731</v>
      </c>
      <c r="C1069">
        <v>842</v>
      </c>
      <c r="D1069" t="s">
        <v>26</v>
      </c>
      <c r="E1069">
        <v>21</v>
      </c>
      <c r="F1069" t="s">
        <v>15</v>
      </c>
      <c r="G1069">
        <v>181010</v>
      </c>
      <c r="H1069" t="s">
        <v>16</v>
      </c>
      <c r="I1069" t="s">
        <v>17</v>
      </c>
      <c r="J1069" t="s">
        <v>18</v>
      </c>
      <c r="K1069" t="s">
        <v>19</v>
      </c>
      <c r="L1069" t="s">
        <v>20</v>
      </c>
      <c r="M1069" s="2">
        <v>842776102461</v>
      </c>
      <c r="N1069">
        <v>1</v>
      </c>
      <c r="O1069">
        <f>COUNTIFS($A$2:$A$1206,"="&amp;A1069,$C$2:$C$1206,"="&amp;C1069,$M$2:$M$1206,"="&amp;M1069)</f>
        <v>3</v>
      </c>
      <c r="P1069">
        <f>COUNTIFS($B$2:$B$1206,"="&amp;B1069,$M$2:$M$1206,"="&amp;M1069)</f>
        <v>1</v>
      </c>
      <c r="Q1069">
        <f>SUMIFS($N$2:$N$1206,$B$2:$B$1206,"="&amp;B1069,$M$2:$M$1206,"="&amp;M1069)</f>
        <v>1</v>
      </c>
      <c r="R1069">
        <f>VLOOKUP(A1069&amp;C1069&amp;M1069,販売数計!$A$2:$E$174,5,FALSE)</f>
        <v>3</v>
      </c>
      <c r="S1069">
        <f t="shared" si="16"/>
        <v>0</v>
      </c>
    </row>
    <row r="1070" spans="1:19" x14ac:dyDescent="0.2">
      <c r="A1070" s="1">
        <v>43306</v>
      </c>
      <c r="B1070">
        <v>43995783</v>
      </c>
      <c r="C1070">
        <v>842</v>
      </c>
      <c r="D1070" t="s">
        <v>26</v>
      </c>
      <c r="E1070">
        <v>12</v>
      </c>
      <c r="F1070" t="s">
        <v>27</v>
      </c>
      <c r="G1070">
        <v>77120</v>
      </c>
      <c r="H1070" t="s">
        <v>28</v>
      </c>
      <c r="I1070" t="s">
        <v>29</v>
      </c>
      <c r="J1070" t="s">
        <v>30</v>
      </c>
      <c r="L1070" t="s">
        <v>31</v>
      </c>
      <c r="M1070" s="2">
        <v>4549980046388</v>
      </c>
      <c r="N1070">
        <v>1</v>
      </c>
      <c r="O1070">
        <f>COUNTIFS($A$2:$A$1206,"="&amp;A1070,$C$2:$C$1206,"="&amp;C1070,$M$2:$M$1206,"="&amp;M1070)</f>
        <v>13</v>
      </c>
      <c r="P1070">
        <f>COUNTIFS($B$2:$B$1206,"="&amp;B1070,$M$2:$M$1206,"="&amp;M1070)</f>
        <v>1</v>
      </c>
      <c r="Q1070">
        <f>SUMIFS($N$2:$N$1206,$B$2:$B$1206,"="&amp;B1070,$M$2:$M$1206,"="&amp;M1070)</f>
        <v>1</v>
      </c>
      <c r="R1070">
        <f>VLOOKUP(A1070&amp;C1070&amp;M1070,販売数計!$A$2:$E$174,5,FALSE)</f>
        <v>13</v>
      </c>
      <c r="S1070">
        <f t="shared" si="16"/>
        <v>0</v>
      </c>
    </row>
    <row r="1071" spans="1:19" x14ac:dyDescent="0.2">
      <c r="A1071" s="1">
        <v>43306</v>
      </c>
      <c r="B1071">
        <v>43996134</v>
      </c>
      <c r="C1071">
        <v>842</v>
      </c>
      <c r="D1071" t="s">
        <v>26</v>
      </c>
      <c r="E1071">
        <v>32</v>
      </c>
      <c r="F1071" t="s">
        <v>21</v>
      </c>
      <c r="G1071">
        <v>253230</v>
      </c>
      <c r="H1071" t="s">
        <v>22</v>
      </c>
      <c r="I1071" t="s">
        <v>23</v>
      </c>
      <c r="J1071" t="s">
        <v>24</v>
      </c>
      <c r="L1071" t="s">
        <v>25</v>
      </c>
      <c r="M1071" s="2">
        <v>4550084118970</v>
      </c>
      <c r="N1071">
        <v>1</v>
      </c>
      <c r="O1071">
        <f>COUNTIFS($A$2:$A$1206,"="&amp;A1071,$C$2:$C$1206,"="&amp;C1071,$M$2:$M$1206,"="&amp;M1071)</f>
        <v>6</v>
      </c>
      <c r="P1071">
        <f>COUNTIFS($B$2:$B$1206,"="&amp;B1071,$M$2:$M$1206,"="&amp;M1071)</f>
        <v>1</v>
      </c>
      <c r="Q1071">
        <f>SUMIFS($N$2:$N$1206,$B$2:$B$1206,"="&amp;B1071,$M$2:$M$1206,"="&amp;M1071)</f>
        <v>1</v>
      </c>
      <c r="R1071">
        <f>VLOOKUP(A1071&amp;C1071&amp;M1071,販売数計!$A$2:$E$174,5,FALSE)</f>
        <v>6</v>
      </c>
      <c r="S1071">
        <f t="shared" si="16"/>
        <v>0</v>
      </c>
    </row>
    <row r="1072" spans="1:19" x14ac:dyDescent="0.2">
      <c r="A1072" s="1">
        <v>43306</v>
      </c>
      <c r="B1072">
        <v>43996255</v>
      </c>
      <c r="C1072">
        <v>842</v>
      </c>
      <c r="D1072" t="s">
        <v>26</v>
      </c>
      <c r="E1072">
        <v>12</v>
      </c>
      <c r="F1072" t="s">
        <v>27</v>
      </c>
      <c r="G1072">
        <v>77120</v>
      </c>
      <c r="H1072" t="s">
        <v>28</v>
      </c>
      <c r="I1072" t="s">
        <v>29</v>
      </c>
      <c r="J1072" t="s">
        <v>30</v>
      </c>
      <c r="L1072" t="s">
        <v>31</v>
      </c>
      <c r="M1072" s="2">
        <v>4549980046388</v>
      </c>
      <c r="N1072">
        <v>1</v>
      </c>
      <c r="O1072">
        <f>COUNTIFS($A$2:$A$1206,"="&amp;A1072,$C$2:$C$1206,"="&amp;C1072,$M$2:$M$1206,"="&amp;M1072)</f>
        <v>13</v>
      </c>
      <c r="P1072">
        <f>COUNTIFS($B$2:$B$1206,"="&amp;B1072,$M$2:$M$1206,"="&amp;M1072)</f>
        <v>1</v>
      </c>
      <c r="Q1072">
        <f>SUMIFS($N$2:$N$1206,$B$2:$B$1206,"="&amp;B1072,$M$2:$M$1206,"="&amp;M1072)</f>
        <v>1</v>
      </c>
      <c r="R1072">
        <f>VLOOKUP(A1072&amp;C1072&amp;M1072,販売数計!$A$2:$E$174,5,FALSE)</f>
        <v>13</v>
      </c>
      <c r="S1072">
        <f t="shared" si="16"/>
        <v>0</v>
      </c>
    </row>
    <row r="1073" spans="1:19" x14ac:dyDescent="0.2">
      <c r="A1073" s="1">
        <v>43306</v>
      </c>
      <c r="B1073">
        <v>43996311</v>
      </c>
      <c r="C1073">
        <v>842</v>
      </c>
      <c r="D1073" t="s">
        <v>26</v>
      </c>
      <c r="E1073">
        <v>12</v>
      </c>
      <c r="F1073" t="s">
        <v>27</v>
      </c>
      <c r="G1073">
        <v>77120</v>
      </c>
      <c r="H1073" t="s">
        <v>28</v>
      </c>
      <c r="I1073" t="s">
        <v>29</v>
      </c>
      <c r="J1073" t="s">
        <v>30</v>
      </c>
      <c r="L1073" t="s">
        <v>31</v>
      </c>
      <c r="M1073" s="2">
        <v>4549980046388</v>
      </c>
      <c r="N1073">
        <v>1</v>
      </c>
      <c r="O1073">
        <f>COUNTIFS($A$2:$A$1206,"="&amp;A1073,$C$2:$C$1206,"="&amp;C1073,$M$2:$M$1206,"="&amp;M1073)</f>
        <v>13</v>
      </c>
      <c r="P1073">
        <f>COUNTIFS($B$2:$B$1206,"="&amp;B1073,$M$2:$M$1206,"="&amp;M1073)</f>
        <v>1</v>
      </c>
      <c r="Q1073">
        <f>SUMIFS($N$2:$N$1206,$B$2:$B$1206,"="&amp;B1073,$M$2:$M$1206,"="&amp;M1073)</f>
        <v>1</v>
      </c>
      <c r="R1073">
        <f>VLOOKUP(A1073&amp;C1073&amp;M1073,販売数計!$A$2:$E$174,5,FALSE)</f>
        <v>13</v>
      </c>
      <c r="S1073">
        <f t="shared" si="16"/>
        <v>0</v>
      </c>
    </row>
    <row r="1074" spans="1:19" x14ac:dyDescent="0.2">
      <c r="A1074" s="1">
        <v>43306</v>
      </c>
      <c r="B1074">
        <v>43996377</v>
      </c>
      <c r="C1074">
        <v>842</v>
      </c>
      <c r="D1074" t="s">
        <v>26</v>
      </c>
      <c r="E1074">
        <v>12</v>
      </c>
      <c r="F1074" t="s">
        <v>27</v>
      </c>
      <c r="G1074">
        <v>77120</v>
      </c>
      <c r="H1074" t="s">
        <v>28</v>
      </c>
      <c r="I1074" t="s">
        <v>29</v>
      </c>
      <c r="J1074" t="s">
        <v>30</v>
      </c>
      <c r="L1074" t="s">
        <v>31</v>
      </c>
      <c r="M1074" s="2">
        <v>4549980046388</v>
      </c>
      <c r="N1074">
        <v>1</v>
      </c>
      <c r="O1074">
        <f>COUNTIFS($A$2:$A$1206,"="&amp;A1074,$C$2:$C$1206,"="&amp;C1074,$M$2:$M$1206,"="&amp;M1074)</f>
        <v>13</v>
      </c>
      <c r="P1074">
        <f>COUNTIFS($B$2:$B$1206,"="&amp;B1074,$M$2:$M$1206,"="&amp;M1074)</f>
        <v>1</v>
      </c>
      <c r="Q1074">
        <f>SUMIFS($N$2:$N$1206,$B$2:$B$1206,"="&amp;B1074,$M$2:$M$1206,"="&amp;M1074)</f>
        <v>1</v>
      </c>
      <c r="R1074">
        <f>VLOOKUP(A1074&amp;C1074&amp;M1074,販売数計!$A$2:$E$174,5,FALSE)</f>
        <v>13</v>
      </c>
      <c r="S1074">
        <f t="shared" si="16"/>
        <v>0</v>
      </c>
    </row>
    <row r="1075" spans="1:19" x14ac:dyDescent="0.2">
      <c r="A1075" s="1">
        <v>43306</v>
      </c>
      <c r="B1075">
        <v>43996417</v>
      </c>
      <c r="C1075">
        <v>842</v>
      </c>
      <c r="D1075" t="s">
        <v>26</v>
      </c>
      <c r="E1075">
        <v>12</v>
      </c>
      <c r="F1075" t="s">
        <v>27</v>
      </c>
      <c r="G1075">
        <v>77120</v>
      </c>
      <c r="H1075" t="s">
        <v>28</v>
      </c>
      <c r="I1075" t="s">
        <v>29</v>
      </c>
      <c r="J1075" t="s">
        <v>30</v>
      </c>
      <c r="L1075" t="s">
        <v>31</v>
      </c>
      <c r="M1075" s="2">
        <v>4549980046388</v>
      </c>
      <c r="N1075">
        <v>1</v>
      </c>
      <c r="O1075">
        <f>COUNTIFS($A$2:$A$1206,"="&amp;A1075,$C$2:$C$1206,"="&amp;C1075,$M$2:$M$1206,"="&amp;M1075)</f>
        <v>13</v>
      </c>
      <c r="P1075">
        <f>COUNTIFS($B$2:$B$1206,"="&amp;B1075,$M$2:$M$1206,"="&amp;M1075)</f>
        <v>1</v>
      </c>
      <c r="Q1075">
        <f>SUMIFS($N$2:$N$1206,$B$2:$B$1206,"="&amp;B1075,$M$2:$M$1206,"="&amp;M1075)</f>
        <v>1</v>
      </c>
      <c r="R1075">
        <f>VLOOKUP(A1075&amp;C1075&amp;M1075,販売数計!$A$2:$E$174,5,FALSE)</f>
        <v>13</v>
      </c>
      <c r="S1075">
        <f t="shared" si="16"/>
        <v>0</v>
      </c>
    </row>
    <row r="1076" spans="1:19" x14ac:dyDescent="0.2">
      <c r="A1076" s="1">
        <v>43306</v>
      </c>
      <c r="B1076">
        <v>65670469</v>
      </c>
      <c r="C1076">
        <v>842</v>
      </c>
      <c r="D1076" t="s">
        <v>26</v>
      </c>
      <c r="E1076">
        <v>32</v>
      </c>
      <c r="F1076" t="s">
        <v>21</v>
      </c>
      <c r="G1076">
        <v>253230</v>
      </c>
      <c r="H1076" t="s">
        <v>22</v>
      </c>
      <c r="I1076" t="s">
        <v>23</v>
      </c>
      <c r="J1076" t="s">
        <v>24</v>
      </c>
      <c r="L1076" t="s">
        <v>25</v>
      </c>
      <c r="M1076" s="2">
        <v>4550084118970</v>
      </c>
      <c r="N1076">
        <v>1</v>
      </c>
      <c r="O1076">
        <f>COUNTIFS($A$2:$A$1206,"="&amp;A1076,$C$2:$C$1206,"="&amp;C1076,$M$2:$M$1206,"="&amp;M1076)</f>
        <v>6</v>
      </c>
      <c r="P1076">
        <f>COUNTIFS($B$2:$B$1206,"="&amp;B1076,$M$2:$M$1206,"="&amp;M1076)</f>
        <v>1</v>
      </c>
      <c r="Q1076">
        <f>SUMIFS($N$2:$N$1206,$B$2:$B$1206,"="&amp;B1076,$M$2:$M$1206,"="&amp;M1076)</f>
        <v>1</v>
      </c>
      <c r="R1076">
        <f>VLOOKUP(A1076&amp;C1076&amp;M1076,販売数計!$A$2:$E$174,5,FALSE)</f>
        <v>6</v>
      </c>
      <c r="S1076">
        <f t="shared" si="16"/>
        <v>0</v>
      </c>
    </row>
    <row r="1077" spans="1:19" x14ac:dyDescent="0.2">
      <c r="A1077" s="1">
        <v>43306</v>
      </c>
      <c r="B1077">
        <v>65670643</v>
      </c>
      <c r="C1077">
        <v>842</v>
      </c>
      <c r="D1077" t="s">
        <v>26</v>
      </c>
      <c r="E1077">
        <v>12</v>
      </c>
      <c r="F1077" t="s">
        <v>27</v>
      </c>
      <c r="G1077">
        <v>77120</v>
      </c>
      <c r="H1077" t="s">
        <v>28</v>
      </c>
      <c r="I1077" t="s">
        <v>29</v>
      </c>
      <c r="J1077" t="s">
        <v>30</v>
      </c>
      <c r="L1077" t="s">
        <v>31</v>
      </c>
      <c r="M1077" s="2">
        <v>4549980046388</v>
      </c>
      <c r="N1077">
        <v>1</v>
      </c>
      <c r="O1077">
        <f>COUNTIFS($A$2:$A$1206,"="&amp;A1077,$C$2:$C$1206,"="&amp;C1077,$M$2:$M$1206,"="&amp;M1077)</f>
        <v>13</v>
      </c>
      <c r="P1077">
        <f>COUNTIFS($B$2:$B$1206,"="&amp;B1077,$M$2:$M$1206,"="&amp;M1077)</f>
        <v>1</v>
      </c>
      <c r="Q1077">
        <f>SUMIFS($N$2:$N$1206,$B$2:$B$1206,"="&amp;B1077,$M$2:$M$1206,"="&amp;M1077)</f>
        <v>1</v>
      </c>
      <c r="R1077">
        <f>VLOOKUP(A1077&amp;C1077&amp;M1077,販売数計!$A$2:$E$174,5,FALSE)</f>
        <v>13</v>
      </c>
      <c r="S1077">
        <f t="shared" si="16"/>
        <v>0</v>
      </c>
    </row>
    <row r="1078" spans="1:19" x14ac:dyDescent="0.2">
      <c r="A1078" s="1">
        <v>43306</v>
      </c>
      <c r="B1078">
        <v>65670944</v>
      </c>
      <c r="C1078">
        <v>842</v>
      </c>
      <c r="D1078" t="s">
        <v>26</v>
      </c>
      <c r="E1078">
        <v>12</v>
      </c>
      <c r="F1078" t="s">
        <v>27</v>
      </c>
      <c r="G1078">
        <v>77120</v>
      </c>
      <c r="H1078" t="s">
        <v>28</v>
      </c>
      <c r="I1078" t="s">
        <v>29</v>
      </c>
      <c r="J1078" t="s">
        <v>30</v>
      </c>
      <c r="L1078" t="s">
        <v>31</v>
      </c>
      <c r="M1078" s="2">
        <v>4549980046388</v>
      </c>
      <c r="N1078">
        <v>1</v>
      </c>
      <c r="O1078">
        <f>COUNTIFS($A$2:$A$1206,"="&amp;A1078,$C$2:$C$1206,"="&amp;C1078,$M$2:$M$1206,"="&amp;M1078)</f>
        <v>13</v>
      </c>
      <c r="P1078">
        <f>COUNTIFS($B$2:$B$1206,"="&amp;B1078,$M$2:$M$1206,"="&amp;M1078)</f>
        <v>2</v>
      </c>
      <c r="Q1078">
        <f>SUMIFS($N$2:$N$1206,$B$2:$B$1206,"="&amp;B1078,$M$2:$M$1206,"="&amp;M1078)</f>
        <v>0</v>
      </c>
      <c r="R1078">
        <f>VLOOKUP(A1078&amp;C1078&amp;M1078,販売数計!$A$2:$E$174,5,FALSE)</f>
        <v>13</v>
      </c>
      <c r="S1078">
        <f t="shared" si="16"/>
        <v>1</v>
      </c>
    </row>
    <row r="1079" spans="1:19" x14ac:dyDescent="0.2">
      <c r="A1079" s="1">
        <v>43307</v>
      </c>
      <c r="B1079">
        <v>43866291</v>
      </c>
      <c r="C1079">
        <v>94</v>
      </c>
      <c r="D1079" t="s">
        <v>14</v>
      </c>
      <c r="E1079">
        <v>21</v>
      </c>
      <c r="F1079" t="s">
        <v>15</v>
      </c>
      <c r="G1079">
        <v>181010</v>
      </c>
      <c r="H1079" t="s">
        <v>16</v>
      </c>
      <c r="I1079" t="s">
        <v>17</v>
      </c>
      <c r="J1079" t="s">
        <v>18</v>
      </c>
      <c r="K1079" t="s">
        <v>19</v>
      </c>
      <c r="L1079" t="s">
        <v>20</v>
      </c>
      <c r="M1079" s="2">
        <v>842776102461</v>
      </c>
      <c r="N1079">
        <v>-1</v>
      </c>
      <c r="O1079">
        <f>COUNTIFS($A$2:$A$1206,"="&amp;A1079,$C$2:$C$1206,"="&amp;C1079,$M$2:$M$1206,"="&amp;M1079)</f>
        <v>10</v>
      </c>
      <c r="P1079">
        <f>COUNTIFS($B$2:$B$1206,"="&amp;B1079,$M$2:$M$1206,"="&amp;M1079)</f>
        <v>2</v>
      </c>
      <c r="Q1079">
        <f>SUMIFS($N$2:$N$1206,$B$2:$B$1206,"="&amp;B1079,$M$2:$M$1206,"="&amp;M1079)</f>
        <v>0</v>
      </c>
      <c r="R1079">
        <f>VLOOKUP(A1079&amp;C1079&amp;M1079,販売数計!$A$2:$E$174,5,FALSE)</f>
        <v>6</v>
      </c>
      <c r="S1079">
        <f t="shared" si="16"/>
        <v>1</v>
      </c>
    </row>
    <row r="1080" spans="1:19" x14ac:dyDescent="0.2">
      <c r="A1080" s="1">
        <v>43307</v>
      </c>
      <c r="B1080">
        <v>43997069</v>
      </c>
      <c r="C1080">
        <v>94</v>
      </c>
      <c r="D1080" t="s">
        <v>14</v>
      </c>
      <c r="E1080">
        <v>21</v>
      </c>
      <c r="F1080" t="s">
        <v>15</v>
      </c>
      <c r="G1080">
        <v>181010</v>
      </c>
      <c r="H1080" t="s">
        <v>16</v>
      </c>
      <c r="I1080" t="s">
        <v>17</v>
      </c>
      <c r="J1080" t="s">
        <v>18</v>
      </c>
      <c r="K1080" t="s">
        <v>19</v>
      </c>
      <c r="L1080" t="s">
        <v>20</v>
      </c>
      <c r="M1080" s="2">
        <v>842776102461</v>
      </c>
      <c r="N1080">
        <v>-1</v>
      </c>
      <c r="O1080">
        <f>COUNTIFS($A$2:$A$1206,"="&amp;A1080,$C$2:$C$1206,"="&amp;C1080,$M$2:$M$1206,"="&amp;M1080)</f>
        <v>10</v>
      </c>
      <c r="P1080">
        <f>COUNTIFS($B$2:$B$1206,"="&amp;B1080,$M$2:$M$1206,"="&amp;M1080)</f>
        <v>2</v>
      </c>
      <c r="Q1080">
        <f>SUMIFS($N$2:$N$1206,$B$2:$B$1206,"="&amp;B1080,$M$2:$M$1206,"="&amp;M1080)</f>
        <v>0</v>
      </c>
      <c r="R1080">
        <f>VLOOKUP(A1080&amp;C1080&amp;M1080,販売数計!$A$2:$E$174,5,FALSE)</f>
        <v>6</v>
      </c>
      <c r="S1080">
        <f t="shared" si="16"/>
        <v>1</v>
      </c>
    </row>
    <row r="1081" spans="1:19" x14ac:dyDescent="0.2">
      <c r="A1081" s="1">
        <v>43307</v>
      </c>
      <c r="B1081">
        <v>43997069</v>
      </c>
      <c r="C1081">
        <v>94</v>
      </c>
      <c r="D1081" t="s">
        <v>14</v>
      </c>
      <c r="E1081">
        <v>21</v>
      </c>
      <c r="F1081" t="s">
        <v>15</v>
      </c>
      <c r="G1081">
        <v>181010</v>
      </c>
      <c r="H1081" t="s">
        <v>16</v>
      </c>
      <c r="I1081" t="s">
        <v>17</v>
      </c>
      <c r="J1081" t="s">
        <v>18</v>
      </c>
      <c r="K1081" t="s">
        <v>19</v>
      </c>
      <c r="L1081" t="s">
        <v>20</v>
      </c>
      <c r="M1081" s="2">
        <v>842776102461</v>
      </c>
      <c r="N1081">
        <v>1</v>
      </c>
      <c r="O1081">
        <f>COUNTIFS($A$2:$A$1206,"="&amp;A1081,$C$2:$C$1206,"="&amp;C1081,$M$2:$M$1206,"="&amp;M1081)</f>
        <v>10</v>
      </c>
      <c r="P1081">
        <f>COUNTIFS($B$2:$B$1206,"="&amp;B1081,$M$2:$M$1206,"="&amp;M1081)</f>
        <v>2</v>
      </c>
      <c r="Q1081">
        <f>SUMIFS($N$2:$N$1206,$B$2:$B$1206,"="&amp;B1081,$M$2:$M$1206,"="&amp;M1081)</f>
        <v>0</v>
      </c>
      <c r="R1081">
        <f>VLOOKUP(A1081&amp;C1081&amp;M1081,販売数計!$A$2:$E$174,5,FALSE)</f>
        <v>6</v>
      </c>
      <c r="S1081">
        <f t="shared" si="16"/>
        <v>1</v>
      </c>
    </row>
    <row r="1082" spans="1:19" x14ac:dyDescent="0.2">
      <c r="A1082" s="1">
        <v>43307</v>
      </c>
      <c r="B1082">
        <v>43998340</v>
      </c>
      <c r="C1082">
        <v>94</v>
      </c>
      <c r="D1082" t="s">
        <v>14</v>
      </c>
      <c r="E1082">
        <v>12</v>
      </c>
      <c r="F1082" t="s">
        <v>27</v>
      </c>
      <c r="G1082">
        <v>77120</v>
      </c>
      <c r="H1082" t="s">
        <v>28</v>
      </c>
      <c r="I1082" t="s">
        <v>29</v>
      </c>
      <c r="J1082" t="s">
        <v>30</v>
      </c>
      <c r="L1082" t="s">
        <v>31</v>
      </c>
      <c r="M1082" s="2">
        <v>4549980046388</v>
      </c>
      <c r="N1082">
        <v>1</v>
      </c>
      <c r="O1082">
        <f>COUNTIFS($A$2:$A$1206,"="&amp;A1082,$C$2:$C$1206,"="&amp;C1082,$M$2:$M$1206,"="&amp;M1082)</f>
        <v>2</v>
      </c>
      <c r="P1082">
        <f>COUNTIFS($B$2:$B$1206,"="&amp;B1082,$M$2:$M$1206,"="&amp;M1082)</f>
        <v>1</v>
      </c>
      <c r="Q1082">
        <f>SUMIFS($N$2:$N$1206,$B$2:$B$1206,"="&amp;B1082,$M$2:$M$1206,"="&amp;M1082)</f>
        <v>1</v>
      </c>
      <c r="R1082">
        <f>VLOOKUP(A1082&amp;C1082&amp;M1082,販売数計!$A$2:$E$174,5,FALSE)</f>
        <v>2</v>
      </c>
      <c r="S1082">
        <f t="shared" si="16"/>
        <v>0</v>
      </c>
    </row>
    <row r="1083" spans="1:19" x14ac:dyDescent="0.2">
      <c r="A1083" s="1">
        <v>43307</v>
      </c>
      <c r="B1083">
        <v>43998348</v>
      </c>
      <c r="C1083">
        <v>94</v>
      </c>
      <c r="D1083" t="s">
        <v>14</v>
      </c>
      <c r="E1083">
        <v>21</v>
      </c>
      <c r="F1083" t="s">
        <v>15</v>
      </c>
      <c r="G1083">
        <v>181010</v>
      </c>
      <c r="H1083" t="s">
        <v>16</v>
      </c>
      <c r="I1083" t="s">
        <v>17</v>
      </c>
      <c r="J1083" t="s">
        <v>18</v>
      </c>
      <c r="K1083" t="s">
        <v>19</v>
      </c>
      <c r="L1083" t="s">
        <v>20</v>
      </c>
      <c r="M1083" s="2">
        <v>842776102461</v>
      </c>
      <c r="N1083">
        <v>1</v>
      </c>
      <c r="O1083">
        <f>COUNTIFS($A$2:$A$1206,"="&amp;A1083,$C$2:$C$1206,"="&amp;C1083,$M$2:$M$1206,"="&amp;M1083)</f>
        <v>10</v>
      </c>
      <c r="P1083">
        <f>COUNTIFS($B$2:$B$1206,"="&amp;B1083,$M$2:$M$1206,"="&amp;M1083)</f>
        <v>1</v>
      </c>
      <c r="Q1083">
        <f>SUMIFS($N$2:$N$1206,$B$2:$B$1206,"="&amp;B1083,$M$2:$M$1206,"="&amp;M1083)</f>
        <v>1</v>
      </c>
      <c r="R1083">
        <f>VLOOKUP(A1083&amp;C1083&amp;M1083,販売数計!$A$2:$E$174,5,FALSE)</f>
        <v>6</v>
      </c>
      <c r="S1083">
        <f t="shared" si="16"/>
        <v>0</v>
      </c>
    </row>
    <row r="1084" spans="1:19" x14ac:dyDescent="0.2">
      <c r="A1084" s="1">
        <v>43307</v>
      </c>
      <c r="B1084">
        <v>43998349</v>
      </c>
      <c r="C1084">
        <v>94</v>
      </c>
      <c r="D1084" t="s">
        <v>14</v>
      </c>
      <c r="E1084">
        <v>12</v>
      </c>
      <c r="F1084" t="s">
        <v>27</v>
      </c>
      <c r="G1084">
        <v>77120</v>
      </c>
      <c r="H1084" t="s">
        <v>28</v>
      </c>
      <c r="I1084" t="s">
        <v>29</v>
      </c>
      <c r="J1084" t="s">
        <v>30</v>
      </c>
      <c r="L1084" t="s">
        <v>31</v>
      </c>
      <c r="M1084" s="2">
        <v>4549980046388</v>
      </c>
      <c r="N1084">
        <v>1</v>
      </c>
      <c r="O1084">
        <f>COUNTIFS($A$2:$A$1206,"="&amp;A1084,$C$2:$C$1206,"="&amp;C1084,$M$2:$M$1206,"="&amp;M1084)</f>
        <v>2</v>
      </c>
      <c r="P1084">
        <f>COUNTIFS($B$2:$B$1206,"="&amp;B1084,$M$2:$M$1206,"="&amp;M1084)</f>
        <v>1</v>
      </c>
      <c r="Q1084">
        <f>SUMIFS($N$2:$N$1206,$B$2:$B$1206,"="&amp;B1084,$M$2:$M$1206,"="&amp;M1084)</f>
        <v>1</v>
      </c>
      <c r="R1084">
        <f>VLOOKUP(A1084&amp;C1084&amp;M1084,販売数計!$A$2:$E$174,5,FALSE)</f>
        <v>2</v>
      </c>
      <c r="S1084">
        <f t="shared" si="16"/>
        <v>0</v>
      </c>
    </row>
    <row r="1085" spans="1:19" x14ac:dyDescent="0.2">
      <c r="A1085" s="1">
        <v>43307</v>
      </c>
      <c r="B1085">
        <v>43998723</v>
      </c>
      <c r="C1085">
        <v>94</v>
      </c>
      <c r="D1085" t="s">
        <v>14</v>
      </c>
      <c r="E1085">
        <v>21</v>
      </c>
      <c r="F1085" t="s">
        <v>15</v>
      </c>
      <c r="G1085">
        <v>181010</v>
      </c>
      <c r="H1085" t="s">
        <v>16</v>
      </c>
      <c r="I1085" t="s">
        <v>17</v>
      </c>
      <c r="J1085" t="s">
        <v>18</v>
      </c>
      <c r="K1085" t="s">
        <v>19</v>
      </c>
      <c r="L1085" t="s">
        <v>20</v>
      </c>
      <c r="M1085" s="2">
        <v>842776102461</v>
      </c>
      <c r="N1085">
        <v>1</v>
      </c>
      <c r="O1085">
        <f>COUNTIFS($A$2:$A$1206,"="&amp;A1085,$C$2:$C$1206,"="&amp;C1085,$M$2:$M$1206,"="&amp;M1085)</f>
        <v>10</v>
      </c>
      <c r="P1085">
        <f>COUNTIFS($B$2:$B$1206,"="&amp;B1085,$M$2:$M$1206,"="&amp;M1085)</f>
        <v>1</v>
      </c>
      <c r="Q1085">
        <f>SUMIFS($N$2:$N$1206,$B$2:$B$1206,"="&amp;B1085,$M$2:$M$1206,"="&amp;M1085)</f>
        <v>1</v>
      </c>
      <c r="R1085">
        <f>VLOOKUP(A1085&amp;C1085&amp;M1085,販売数計!$A$2:$E$174,5,FALSE)</f>
        <v>6</v>
      </c>
      <c r="S1085">
        <f t="shared" si="16"/>
        <v>0</v>
      </c>
    </row>
    <row r="1086" spans="1:19" x14ac:dyDescent="0.2">
      <c r="A1086" s="1">
        <v>43307</v>
      </c>
      <c r="B1086">
        <v>44002455</v>
      </c>
      <c r="C1086">
        <v>94</v>
      </c>
      <c r="D1086" t="s">
        <v>14</v>
      </c>
      <c r="E1086">
        <v>21</v>
      </c>
      <c r="F1086" t="s">
        <v>15</v>
      </c>
      <c r="G1086">
        <v>181010</v>
      </c>
      <c r="H1086" t="s">
        <v>16</v>
      </c>
      <c r="I1086" t="s">
        <v>17</v>
      </c>
      <c r="J1086" t="s">
        <v>18</v>
      </c>
      <c r="K1086" t="s">
        <v>19</v>
      </c>
      <c r="L1086" t="s">
        <v>20</v>
      </c>
      <c r="M1086" s="2">
        <v>842776102461</v>
      </c>
      <c r="N1086">
        <v>1</v>
      </c>
      <c r="O1086">
        <f>COUNTIFS($A$2:$A$1206,"="&amp;A1086,$C$2:$C$1206,"="&amp;C1086,$M$2:$M$1206,"="&amp;M1086)</f>
        <v>10</v>
      </c>
      <c r="P1086">
        <f>COUNTIFS($B$2:$B$1206,"="&amp;B1086,$M$2:$M$1206,"="&amp;M1086)</f>
        <v>1</v>
      </c>
      <c r="Q1086">
        <f>SUMIFS($N$2:$N$1206,$B$2:$B$1206,"="&amp;B1086,$M$2:$M$1206,"="&amp;M1086)</f>
        <v>1</v>
      </c>
      <c r="R1086">
        <f>VLOOKUP(A1086&amp;C1086&amp;M1086,販売数計!$A$2:$E$174,5,FALSE)</f>
        <v>6</v>
      </c>
      <c r="S1086">
        <f t="shared" si="16"/>
        <v>0</v>
      </c>
    </row>
    <row r="1087" spans="1:19" x14ac:dyDescent="0.2">
      <c r="A1087" s="1">
        <v>43307</v>
      </c>
      <c r="B1087">
        <v>44002458</v>
      </c>
      <c r="C1087">
        <v>94</v>
      </c>
      <c r="D1087" t="s">
        <v>14</v>
      </c>
      <c r="E1087">
        <v>21</v>
      </c>
      <c r="F1087" t="s">
        <v>15</v>
      </c>
      <c r="G1087">
        <v>181010</v>
      </c>
      <c r="H1087" t="s">
        <v>16</v>
      </c>
      <c r="I1087" t="s">
        <v>17</v>
      </c>
      <c r="J1087" t="s">
        <v>18</v>
      </c>
      <c r="K1087" t="s">
        <v>19</v>
      </c>
      <c r="L1087" t="s">
        <v>20</v>
      </c>
      <c r="M1087" s="2">
        <v>842776102461</v>
      </c>
      <c r="N1087">
        <v>1</v>
      </c>
      <c r="O1087">
        <f>COUNTIFS($A$2:$A$1206,"="&amp;A1087,$C$2:$C$1206,"="&amp;C1087,$M$2:$M$1206,"="&amp;M1087)</f>
        <v>10</v>
      </c>
      <c r="P1087">
        <f>COUNTIFS($B$2:$B$1206,"="&amp;B1087,$M$2:$M$1206,"="&amp;M1087)</f>
        <v>1</v>
      </c>
      <c r="Q1087">
        <f>SUMIFS($N$2:$N$1206,$B$2:$B$1206,"="&amp;B1087,$M$2:$M$1206,"="&amp;M1087)</f>
        <v>1</v>
      </c>
      <c r="R1087">
        <f>VLOOKUP(A1087&amp;C1087&amp;M1087,販売数計!$A$2:$E$174,5,FALSE)</f>
        <v>6</v>
      </c>
      <c r="S1087">
        <f t="shared" si="16"/>
        <v>0</v>
      </c>
    </row>
    <row r="1088" spans="1:19" x14ac:dyDescent="0.2">
      <c r="A1088" s="1">
        <v>43307</v>
      </c>
      <c r="B1088">
        <v>44003308</v>
      </c>
      <c r="C1088">
        <v>94</v>
      </c>
      <c r="D1088" t="s">
        <v>14</v>
      </c>
      <c r="E1088">
        <v>32</v>
      </c>
      <c r="F1088" t="s">
        <v>21</v>
      </c>
      <c r="G1088">
        <v>253230</v>
      </c>
      <c r="H1088" t="s">
        <v>22</v>
      </c>
      <c r="I1088" t="s">
        <v>23</v>
      </c>
      <c r="J1088" t="s">
        <v>24</v>
      </c>
      <c r="L1088" t="s">
        <v>25</v>
      </c>
      <c r="M1088" s="2">
        <v>4550084118970</v>
      </c>
      <c r="N1088">
        <v>1</v>
      </c>
      <c r="O1088">
        <f>COUNTIFS($A$2:$A$1206,"="&amp;A1088,$C$2:$C$1206,"="&amp;C1088,$M$2:$M$1206,"="&amp;M1088)</f>
        <v>1</v>
      </c>
      <c r="P1088">
        <f>COUNTIFS($B$2:$B$1206,"="&amp;B1088,$M$2:$M$1206,"="&amp;M1088)</f>
        <v>1</v>
      </c>
      <c r="Q1088">
        <f>SUMIFS($N$2:$N$1206,$B$2:$B$1206,"="&amp;B1088,$M$2:$M$1206,"="&amp;M1088)</f>
        <v>1</v>
      </c>
      <c r="R1088">
        <f>VLOOKUP(A1088&amp;C1088&amp;M1088,販売数計!$A$2:$E$174,5,FALSE)</f>
        <v>1</v>
      </c>
      <c r="S1088">
        <f t="shared" si="16"/>
        <v>0</v>
      </c>
    </row>
    <row r="1089" spans="1:19" x14ac:dyDescent="0.2">
      <c r="A1089" s="1">
        <v>43307</v>
      </c>
      <c r="B1089">
        <v>44004709</v>
      </c>
      <c r="C1089">
        <v>94</v>
      </c>
      <c r="D1089" t="s">
        <v>14</v>
      </c>
      <c r="E1089">
        <v>21</v>
      </c>
      <c r="F1089" t="s">
        <v>15</v>
      </c>
      <c r="G1089">
        <v>181010</v>
      </c>
      <c r="H1089" t="s">
        <v>16</v>
      </c>
      <c r="I1089" t="s">
        <v>17</v>
      </c>
      <c r="J1089" t="s">
        <v>18</v>
      </c>
      <c r="K1089" t="s">
        <v>19</v>
      </c>
      <c r="L1089" t="s">
        <v>20</v>
      </c>
      <c r="M1089" s="2">
        <v>842776102461</v>
      </c>
      <c r="N1089">
        <v>1</v>
      </c>
      <c r="O1089">
        <f>COUNTIFS($A$2:$A$1206,"="&amp;A1089,$C$2:$C$1206,"="&amp;C1089,$M$2:$M$1206,"="&amp;M1089)</f>
        <v>10</v>
      </c>
      <c r="P1089">
        <f>COUNTIFS($B$2:$B$1206,"="&amp;B1089,$M$2:$M$1206,"="&amp;M1089)</f>
        <v>1</v>
      </c>
      <c r="Q1089">
        <f>SUMIFS($N$2:$N$1206,$B$2:$B$1206,"="&amp;B1089,$M$2:$M$1206,"="&amp;M1089)</f>
        <v>1</v>
      </c>
      <c r="R1089">
        <f>VLOOKUP(A1089&amp;C1089&amp;M1089,販売数計!$A$2:$E$174,5,FALSE)</f>
        <v>6</v>
      </c>
      <c r="S1089">
        <f t="shared" si="16"/>
        <v>0</v>
      </c>
    </row>
    <row r="1090" spans="1:19" x14ac:dyDescent="0.2">
      <c r="A1090" s="1">
        <v>43307</v>
      </c>
      <c r="B1090">
        <v>44005408</v>
      </c>
      <c r="C1090">
        <v>94</v>
      </c>
      <c r="D1090" t="s">
        <v>14</v>
      </c>
      <c r="E1090">
        <v>21</v>
      </c>
      <c r="F1090" t="s">
        <v>15</v>
      </c>
      <c r="G1090">
        <v>181010</v>
      </c>
      <c r="H1090" t="s">
        <v>16</v>
      </c>
      <c r="I1090" t="s">
        <v>17</v>
      </c>
      <c r="J1090" t="s">
        <v>18</v>
      </c>
      <c r="K1090" t="s">
        <v>19</v>
      </c>
      <c r="L1090" t="s">
        <v>20</v>
      </c>
      <c r="M1090" s="2">
        <v>842776102461</v>
      </c>
      <c r="N1090">
        <v>1</v>
      </c>
      <c r="O1090">
        <f>COUNTIFS($A$2:$A$1206,"="&amp;A1090,$C$2:$C$1206,"="&amp;C1090,$M$2:$M$1206,"="&amp;M1090)</f>
        <v>10</v>
      </c>
      <c r="P1090">
        <f>COUNTIFS($B$2:$B$1206,"="&amp;B1090,$M$2:$M$1206,"="&amp;M1090)</f>
        <v>1</v>
      </c>
      <c r="Q1090">
        <f>SUMIFS($N$2:$N$1206,$B$2:$B$1206,"="&amp;B1090,$M$2:$M$1206,"="&amp;M1090)</f>
        <v>1</v>
      </c>
      <c r="R1090">
        <f>VLOOKUP(A1090&amp;C1090&amp;M1090,販売数計!$A$2:$E$174,5,FALSE)</f>
        <v>6</v>
      </c>
      <c r="S1090">
        <f t="shared" si="16"/>
        <v>0</v>
      </c>
    </row>
    <row r="1091" spans="1:19" x14ac:dyDescent="0.2">
      <c r="A1091">
        <v>43307</v>
      </c>
      <c r="B1091">
        <v>44006220</v>
      </c>
      <c r="C1091">
        <v>94</v>
      </c>
      <c r="D1091" t="s">
        <v>14</v>
      </c>
      <c r="E1091">
        <v>1</v>
      </c>
      <c r="F1091" t="s">
        <v>32</v>
      </c>
      <c r="G1091">
        <v>32010</v>
      </c>
      <c r="H1091" t="s">
        <v>33</v>
      </c>
      <c r="I1091" t="s">
        <v>34</v>
      </c>
      <c r="J1091" t="s">
        <v>35</v>
      </c>
      <c r="L1091" t="s">
        <v>36</v>
      </c>
      <c r="M1091" s="2">
        <v>4549292037708</v>
      </c>
      <c r="N1091">
        <v>1</v>
      </c>
      <c r="O1091">
        <f>COUNTIFS($A$2:$A$1206,"="&amp;A1091,$C$2:$C$1206,"="&amp;C1091,$M$2:$M$1206,"="&amp;M1091)</f>
        <v>1</v>
      </c>
      <c r="P1091">
        <f>COUNTIFS($B$2:$B$1206,"="&amp;B1091,$M$2:$M$1206,"="&amp;M1091)</f>
        <v>1</v>
      </c>
      <c r="Q1091">
        <f>SUMIFS($N$2:$N$1206,$B$2:$B$1206,"="&amp;B1091,$M$2:$M$1206,"="&amp;M1091)</f>
        <v>1</v>
      </c>
      <c r="R1091">
        <f>VLOOKUP(A1091&amp;C1091&amp;M1091,販売数計!$A$2:$E$174,5,FALSE)</f>
        <v>1</v>
      </c>
      <c r="S1091">
        <f t="shared" ref="S1091:S1154" si="17">IF(P1091&gt;=2,1,IF(N1091&lt;0,1,0))</f>
        <v>0</v>
      </c>
    </row>
    <row r="1092" spans="1:19" x14ac:dyDescent="0.2">
      <c r="A1092">
        <v>43307</v>
      </c>
      <c r="B1092">
        <v>65670994</v>
      </c>
      <c r="C1092">
        <v>94</v>
      </c>
      <c r="D1092" t="s">
        <v>14</v>
      </c>
      <c r="E1092">
        <v>21</v>
      </c>
      <c r="F1092" t="s">
        <v>15</v>
      </c>
      <c r="G1092">
        <v>181010</v>
      </c>
      <c r="H1092" t="s">
        <v>16</v>
      </c>
      <c r="I1092" t="s">
        <v>17</v>
      </c>
      <c r="J1092" t="s">
        <v>18</v>
      </c>
      <c r="K1092" t="s">
        <v>19</v>
      </c>
      <c r="L1092" t="s">
        <v>20</v>
      </c>
      <c r="M1092" s="2">
        <v>842776102461</v>
      </c>
      <c r="N1092">
        <v>1</v>
      </c>
      <c r="O1092">
        <f>COUNTIFS($A$2:$A$1206,"="&amp;A1092,$C$2:$C$1206,"="&amp;C1092,$M$2:$M$1206,"="&amp;M1092)</f>
        <v>10</v>
      </c>
      <c r="P1092">
        <f>COUNTIFS($B$2:$B$1206,"="&amp;B1092,$M$2:$M$1206,"="&amp;M1092)</f>
        <v>1</v>
      </c>
      <c r="Q1092">
        <f>SUMIFS($N$2:$N$1206,$B$2:$B$1206,"="&amp;B1092,$M$2:$M$1206,"="&amp;M1092)</f>
        <v>1</v>
      </c>
      <c r="R1092">
        <f>VLOOKUP(A1092&amp;C1092&amp;M1092,販売数計!$A$2:$E$174,5,FALSE)</f>
        <v>6</v>
      </c>
      <c r="S1092">
        <f t="shared" si="17"/>
        <v>0</v>
      </c>
    </row>
    <row r="1093" spans="1:19" x14ac:dyDescent="0.2">
      <c r="A1093">
        <v>43307</v>
      </c>
      <c r="B1093">
        <v>65671103</v>
      </c>
      <c r="C1093">
        <v>94</v>
      </c>
      <c r="D1093" t="s">
        <v>14</v>
      </c>
      <c r="E1093">
        <v>44</v>
      </c>
      <c r="F1093" t="s">
        <v>37</v>
      </c>
      <c r="G1093">
        <v>393015</v>
      </c>
      <c r="H1093" t="s">
        <v>38</v>
      </c>
      <c r="I1093" t="s">
        <v>39</v>
      </c>
      <c r="J1093" t="s">
        <v>40</v>
      </c>
      <c r="K1093" t="s">
        <v>41</v>
      </c>
      <c r="L1093" t="s">
        <v>42</v>
      </c>
      <c r="M1093" s="2">
        <v>4514953727427</v>
      </c>
      <c r="N1093">
        <v>100</v>
      </c>
      <c r="O1093">
        <f>COUNTIFS($A$2:$A$1206,"="&amp;A1093,$C$2:$C$1206,"="&amp;C1093,$M$2:$M$1206,"="&amp;M1093)</f>
        <v>1</v>
      </c>
      <c r="P1093">
        <f>COUNTIFS($B$2:$B$1206,"="&amp;B1093,$M$2:$M$1206,"="&amp;M1093)</f>
        <v>1</v>
      </c>
      <c r="Q1093">
        <f>SUMIFS($N$2:$N$1206,$B$2:$B$1206,"="&amp;B1093,$M$2:$M$1206,"="&amp;M1093)</f>
        <v>100</v>
      </c>
      <c r="R1093">
        <f>VLOOKUP(A1093&amp;C1093&amp;M1093,販売数計!$A$2:$E$174,5,FALSE)</f>
        <v>100</v>
      </c>
      <c r="S1093">
        <f t="shared" si="17"/>
        <v>0</v>
      </c>
    </row>
    <row r="1094" spans="1:19" x14ac:dyDescent="0.2">
      <c r="A1094">
        <v>43307</v>
      </c>
      <c r="B1094">
        <v>43983667</v>
      </c>
      <c r="C1094">
        <v>842</v>
      </c>
      <c r="D1094" t="s">
        <v>26</v>
      </c>
      <c r="E1094">
        <v>12</v>
      </c>
      <c r="F1094" t="s">
        <v>27</v>
      </c>
      <c r="G1094">
        <v>77120</v>
      </c>
      <c r="H1094" t="s">
        <v>28</v>
      </c>
      <c r="I1094" t="s">
        <v>29</v>
      </c>
      <c r="J1094" t="s">
        <v>30</v>
      </c>
      <c r="L1094" t="s">
        <v>31</v>
      </c>
      <c r="M1094" s="2">
        <v>4549980046388</v>
      </c>
      <c r="N1094">
        <v>1</v>
      </c>
      <c r="O1094">
        <f>COUNTIFS($A$2:$A$1206,"="&amp;A1094,$C$2:$C$1206,"="&amp;C1094,$M$2:$M$1206,"="&amp;M1094)</f>
        <v>3</v>
      </c>
      <c r="P1094">
        <f>COUNTIFS($B$2:$B$1206,"="&amp;B1094,$M$2:$M$1206,"="&amp;M1094)</f>
        <v>1</v>
      </c>
      <c r="Q1094">
        <f>SUMIFS($N$2:$N$1206,$B$2:$B$1206,"="&amp;B1094,$M$2:$M$1206,"="&amp;M1094)</f>
        <v>1</v>
      </c>
      <c r="R1094">
        <f>VLOOKUP(A1094&amp;C1094&amp;M1094,販売数計!$A$2:$E$174,5,FALSE)</f>
        <v>1</v>
      </c>
      <c r="S1094">
        <f t="shared" si="17"/>
        <v>0</v>
      </c>
    </row>
    <row r="1095" spans="1:19" x14ac:dyDescent="0.2">
      <c r="A1095" s="1">
        <v>43307</v>
      </c>
      <c r="B1095">
        <v>43998251</v>
      </c>
      <c r="C1095">
        <v>842</v>
      </c>
      <c r="D1095" t="s">
        <v>26</v>
      </c>
      <c r="E1095">
        <v>32</v>
      </c>
      <c r="F1095" t="s">
        <v>21</v>
      </c>
      <c r="G1095">
        <v>253230</v>
      </c>
      <c r="H1095" t="s">
        <v>22</v>
      </c>
      <c r="I1095" t="s">
        <v>23</v>
      </c>
      <c r="J1095" t="s">
        <v>24</v>
      </c>
      <c r="L1095" t="s">
        <v>25</v>
      </c>
      <c r="M1095" s="2">
        <v>4550084118970</v>
      </c>
      <c r="N1095">
        <v>1</v>
      </c>
      <c r="O1095">
        <f>COUNTIFS($A$2:$A$1206,"="&amp;A1095,$C$2:$C$1206,"="&amp;C1095,$M$2:$M$1206,"="&amp;M1095)</f>
        <v>5</v>
      </c>
      <c r="P1095">
        <f>COUNTIFS($B$2:$B$1206,"="&amp;B1095,$M$2:$M$1206,"="&amp;M1095)</f>
        <v>1</v>
      </c>
      <c r="Q1095">
        <f>SUMIFS($N$2:$N$1206,$B$2:$B$1206,"="&amp;B1095,$M$2:$M$1206,"="&amp;M1095)</f>
        <v>1</v>
      </c>
      <c r="R1095">
        <f>VLOOKUP(A1095&amp;C1095&amp;M1095,販売数計!$A$2:$E$174,5,FALSE)</f>
        <v>3</v>
      </c>
      <c r="S1095">
        <f t="shared" si="17"/>
        <v>0</v>
      </c>
    </row>
    <row r="1096" spans="1:19" x14ac:dyDescent="0.2">
      <c r="A1096">
        <v>43307</v>
      </c>
      <c r="B1096">
        <v>43998265</v>
      </c>
      <c r="C1096">
        <v>842</v>
      </c>
      <c r="D1096" t="s">
        <v>26</v>
      </c>
      <c r="E1096">
        <v>21</v>
      </c>
      <c r="F1096" t="s">
        <v>15</v>
      </c>
      <c r="G1096">
        <v>181010</v>
      </c>
      <c r="H1096" t="s">
        <v>16</v>
      </c>
      <c r="I1096" t="s">
        <v>17</v>
      </c>
      <c r="J1096" t="s">
        <v>18</v>
      </c>
      <c r="K1096" t="s">
        <v>19</v>
      </c>
      <c r="L1096" t="s">
        <v>20</v>
      </c>
      <c r="M1096" s="2">
        <v>842776102461</v>
      </c>
      <c r="N1096">
        <v>1</v>
      </c>
      <c r="O1096">
        <f>COUNTIFS($A$2:$A$1206,"="&amp;A1096,$C$2:$C$1206,"="&amp;C1096,$M$2:$M$1206,"="&amp;M1096)</f>
        <v>1</v>
      </c>
      <c r="P1096">
        <f>COUNTIFS($B$2:$B$1206,"="&amp;B1096,$M$2:$M$1206,"="&amp;M1096)</f>
        <v>1</v>
      </c>
      <c r="Q1096">
        <f>SUMIFS($N$2:$N$1206,$B$2:$B$1206,"="&amp;B1096,$M$2:$M$1206,"="&amp;M1096)</f>
        <v>1</v>
      </c>
      <c r="R1096">
        <f>VLOOKUP(A1096&amp;C1096&amp;M1096,販売数計!$A$2:$E$174,5,FALSE)</f>
        <v>1</v>
      </c>
      <c r="S1096">
        <f t="shared" si="17"/>
        <v>0</v>
      </c>
    </row>
    <row r="1097" spans="1:19" x14ac:dyDescent="0.2">
      <c r="A1097">
        <v>43307</v>
      </c>
      <c r="B1097">
        <v>43998511</v>
      </c>
      <c r="C1097">
        <v>842</v>
      </c>
      <c r="D1097" t="s">
        <v>26</v>
      </c>
      <c r="E1097">
        <v>12</v>
      </c>
      <c r="F1097" t="s">
        <v>27</v>
      </c>
      <c r="G1097">
        <v>77120</v>
      </c>
      <c r="H1097" t="s">
        <v>28</v>
      </c>
      <c r="I1097" t="s">
        <v>29</v>
      </c>
      <c r="J1097" t="s">
        <v>30</v>
      </c>
      <c r="L1097" t="s">
        <v>31</v>
      </c>
      <c r="M1097" s="2">
        <v>4549980046388</v>
      </c>
      <c r="N1097">
        <v>1</v>
      </c>
      <c r="O1097">
        <f>COUNTIFS($A$2:$A$1206,"="&amp;A1097,$C$2:$C$1206,"="&amp;C1097,$M$2:$M$1206,"="&amp;M1097)</f>
        <v>3</v>
      </c>
      <c r="P1097">
        <f>COUNTIFS($B$2:$B$1206,"="&amp;B1097,$M$2:$M$1206,"="&amp;M1097)</f>
        <v>1</v>
      </c>
      <c r="Q1097">
        <f>SUMIFS($N$2:$N$1206,$B$2:$B$1206,"="&amp;B1097,$M$2:$M$1206,"="&amp;M1097)</f>
        <v>1</v>
      </c>
      <c r="R1097">
        <f>VLOOKUP(A1097&amp;C1097&amp;M1097,販売数計!$A$2:$E$174,5,FALSE)</f>
        <v>1</v>
      </c>
      <c r="S1097">
        <f t="shared" si="17"/>
        <v>0</v>
      </c>
    </row>
    <row r="1098" spans="1:19" x14ac:dyDescent="0.2">
      <c r="A1098">
        <v>43307</v>
      </c>
      <c r="B1098">
        <v>43998878</v>
      </c>
      <c r="C1098">
        <v>842</v>
      </c>
      <c r="D1098" t="s">
        <v>26</v>
      </c>
      <c r="E1098">
        <v>32</v>
      </c>
      <c r="F1098" t="s">
        <v>21</v>
      </c>
      <c r="G1098">
        <v>253230</v>
      </c>
      <c r="H1098" t="s">
        <v>22</v>
      </c>
      <c r="I1098" t="s">
        <v>23</v>
      </c>
      <c r="J1098" t="s">
        <v>24</v>
      </c>
      <c r="L1098" t="s">
        <v>25</v>
      </c>
      <c r="M1098" s="2">
        <v>4550084118970</v>
      </c>
      <c r="N1098">
        <v>-1</v>
      </c>
      <c r="O1098">
        <f>COUNTIFS($A$2:$A$1206,"="&amp;A1098,$C$2:$C$1206,"="&amp;C1098,$M$2:$M$1206,"="&amp;M1098)</f>
        <v>5</v>
      </c>
      <c r="P1098">
        <f>COUNTIFS($B$2:$B$1206,"="&amp;B1098,$M$2:$M$1206,"="&amp;M1098)</f>
        <v>2</v>
      </c>
      <c r="Q1098">
        <f>SUMIFS($N$2:$N$1206,$B$2:$B$1206,"="&amp;B1098,$M$2:$M$1206,"="&amp;M1098)</f>
        <v>0</v>
      </c>
      <c r="R1098">
        <f>VLOOKUP(A1098&amp;C1098&amp;M1098,販売数計!$A$2:$E$174,5,FALSE)</f>
        <v>3</v>
      </c>
      <c r="S1098">
        <f t="shared" si="17"/>
        <v>1</v>
      </c>
    </row>
    <row r="1099" spans="1:19" x14ac:dyDescent="0.2">
      <c r="A1099">
        <v>43307</v>
      </c>
      <c r="B1099">
        <v>43998878</v>
      </c>
      <c r="C1099">
        <v>842</v>
      </c>
      <c r="D1099" t="s">
        <v>26</v>
      </c>
      <c r="E1099">
        <v>32</v>
      </c>
      <c r="F1099" t="s">
        <v>21</v>
      </c>
      <c r="G1099">
        <v>253230</v>
      </c>
      <c r="H1099" t="s">
        <v>22</v>
      </c>
      <c r="I1099" t="s">
        <v>23</v>
      </c>
      <c r="J1099" t="s">
        <v>24</v>
      </c>
      <c r="L1099" t="s">
        <v>25</v>
      </c>
      <c r="M1099" s="2">
        <v>4550084118970</v>
      </c>
      <c r="N1099">
        <v>1</v>
      </c>
      <c r="O1099">
        <f>COUNTIFS($A$2:$A$1206,"="&amp;A1099,$C$2:$C$1206,"="&amp;C1099,$M$2:$M$1206,"="&amp;M1099)</f>
        <v>5</v>
      </c>
      <c r="P1099">
        <f>COUNTIFS($B$2:$B$1206,"="&amp;B1099,$M$2:$M$1206,"="&amp;M1099)</f>
        <v>2</v>
      </c>
      <c r="Q1099">
        <f>SUMIFS($N$2:$N$1206,$B$2:$B$1206,"="&amp;B1099,$M$2:$M$1206,"="&amp;M1099)</f>
        <v>0</v>
      </c>
      <c r="R1099">
        <f>VLOOKUP(A1099&amp;C1099&amp;M1099,販売数計!$A$2:$E$174,5,FALSE)</f>
        <v>3</v>
      </c>
      <c r="S1099">
        <f t="shared" si="17"/>
        <v>1</v>
      </c>
    </row>
    <row r="1100" spans="1:19" x14ac:dyDescent="0.2">
      <c r="A1100" s="1">
        <v>43307</v>
      </c>
      <c r="B1100">
        <v>43999931</v>
      </c>
      <c r="C1100">
        <v>842</v>
      </c>
      <c r="D1100" t="s">
        <v>26</v>
      </c>
      <c r="E1100">
        <v>32</v>
      </c>
      <c r="F1100" t="s">
        <v>21</v>
      </c>
      <c r="G1100">
        <v>253230</v>
      </c>
      <c r="H1100" t="s">
        <v>22</v>
      </c>
      <c r="I1100" t="s">
        <v>23</v>
      </c>
      <c r="J1100" t="s">
        <v>24</v>
      </c>
      <c r="L1100" t="s">
        <v>25</v>
      </c>
      <c r="M1100" s="2">
        <v>4550084118970</v>
      </c>
      <c r="N1100">
        <v>1</v>
      </c>
      <c r="O1100">
        <f>COUNTIFS($A$2:$A$1206,"="&amp;A1100,$C$2:$C$1206,"="&amp;C1100,$M$2:$M$1206,"="&amp;M1100)</f>
        <v>5</v>
      </c>
      <c r="P1100">
        <f>COUNTIFS($B$2:$B$1206,"="&amp;B1100,$M$2:$M$1206,"="&amp;M1100)</f>
        <v>1</v>
      </c>
      <c r="Q1100">
        <f>SUMIFS($N$2:$N$1206,$B$2:$B$1206,"="&amp;B1100,$M$2:$M$1206,"="&amp;M1100)</f>
        <v>1</v>
      </c>
      <c r="R1100">
        <f>VLOOKUP(A1100&amp;C1100&amp;M1100,販売数計!$A$2:$E$174,5,FALSE)</f>
        <v>3</v>
      </c>
      <c r="S1100">
        <f t="shared" si="17"/>
        <v>0</v>
      </c>
    </row>
    <row r="1101" spans="1:19" x14ac:dyDescent="0.2">
      <c r="A1101" s="1">
        <v>43307</v>
      </c>
      <c r="B1101">
        <v>44004695</v>
      </c>
      <c r="C1101">
        <v>842</v>
      </c>
      <c r="D1101" t="s">
        <v>26</v>
      </c>
      <c r="E1101">
        <v>32</v>
      </c>
      <c r="F1101" t="s">
        <v>21</v>
      </c>
      <c r="G1101">
        <v>253230</v>
      </c>
      <c r="H1101" t="s">
        <v>22</v>
      </c>
      <c r="I1101" t="s">
        <v>23</v>
      </c>
      <c r="J1101" t="s">
        <v>24</v>
      </c>
      <c r="L1101" t="s">
        <v>25</v>
      </c>
      <c r="M1101" s="2">
        <v>4550084118970</v>
      </c>
      <c r="N1101">
        <v>1</v>
      </c>
      <c r="O1101">
        <f>COUNTIFS($A$2:$A$1206,"="&amp;A1101,$C$2:$C$1206,"="&amp;C1101,$M$2:$M$1206,"="&amp;M1101)</f>
        <v>5</v>
      </c>
      <c r="P1101">
        <f>COUNTIFS($B$2:$B$1206,"="&amp;B1101,$M$2:$M$1206,"="&amp;M1101)</f>
        <v>1</v>
      </c>
      <c r="Q1101">
        <f>SUMIFS($N$2:$N$1206,$B$2:$B$1206,"="&amp;B1101,$M$2:$M$1206,"="&amp;M1101)</f>
        <v>1</v>
      </c>
      <c r="R1101">
        <f>VLOOKUP(A1101&amp;C1101&amp;M1101,販売数計!$A$2:$E$174,5,FALSE)</f>
        <v>3</v>
      </c>
      <c r="S1101">
        <f t="shared" si="17"/>
        <v>0</v>
      </c>
    </row>
    <row r="1102" spans="1:19" x14ac:dyDescent="0.2">
      <c r="A1102">
        <v>43307</v>
      </c>
      <c r="B1102">
        <v>65670944</v>
      </c>
      <c r="C1102">
        <v>842</v>
      </c>
      <c r="D1102" t="s">
        <v>26</v>
      </c>
      <c r="E1102">
        <v>12</v>
      </c>
      <c r="F1102" t="s">
        <v>27</v>
      </c>
      <c r="G1102">
        <v>77120</v>
      </c>
      <c r="H1102" t="s">
        <v>28</v>
      </c>
      <c r="I1102" t="s">
        <v>29</v>
      </c>
      <c r="J1102" t="s">
        <v>30</v>
      </c>
      <c r="L1102" t="s">
        <v>31</v>
      </c>
      <c r="M1102" s="2">
        <v>4549980046388</v>
      </c>
      <c r="N1102">
        <v>-1</v>
      </c>
      <c r="O1102">
        <f>COUNTIFS($A$2:$A$1206,"="&amp;A1102,$C$2:$C$1206,"="&amp;C1102,$M$2:$M$1206,"="&amp;M1102)</f>
        <v>3</v>
      </c>
      <c r="P1102">
        <f>COUNTIFS($B$2:$B$1206,"="&amp;B1102,$M$2:$M$1206,"="&amp;M1102)</f>
        <v>2</v>
      </c>
      <c r="Q1102">
        <f>SUMIFS($N$2:$N$1206,$B$2:$B$1206,"="&amp;B1102,$M$2:$M$1206,"="&amp;M1102)</f>
        <v>0</v>
      </c>
      <c r="R1102">
        <f>VLOOKUP(A1102&amp;C1102&amp;M1102,販売数計!$A$2:$E$174,5,FALSE)</f>
        <v>1</v>
      </c>
      <c r="S1102">
        <f t="shared" si="17"/>
        <v>1</v>
      </c>
    </row>
    <row r="1103" spans="1:19" x14ac:dyDescent="0.2">
      <c r="A1103">
        <v>43308</v>
      </c>
      <c r="B1103">
        <v>44006839</v>
      </c>
      <c r="C1103">
        <v>94</v>
      </c>
      <c r="D1103" t="s">
        <v>14</v>
      </c>
      <c r="E1103">
        <v>32</v>
      </c>
      <c r="F1103" t="s">
        <v>21</v>
      </c>
      <c r="G1103">
        <v>253230</v>
      </c>
      <c r="H1103" t="s">
        <v>22</v>
      </c>
      <c r="I1103" t="s">
        <v>23</v>
      </c>
      <c r="J1103" t="s">
        <v>24</v>
      </c>
      <c r="L1103" t="s">
        <v>25</v>
      </c>
      <c r="M1103" s="2">
        <v>4550084118970</v>
      </c>
      <c r="N1103">
        <v>1</v>
      </c>
      <c r="O1103">
        <f>COUNTIFS($A$2:$A$1206,"="&amp;A1103,$C$2:$C$1206,"="&amp;C1103,$M$2:$M$1206,"="&amp;M1103)</f>
        <v>1</v>
      </c>
      <c r="P1103">
        <f>COUNTIFS($B$2:$B$1206,"="&amp;B1103,$M$2:$M$1206,"="&amp;M1103)</f>
        <v>1</v>
      </c>
      <c r="Q1103">
        <f>SUMIFS($N$2:$N$1206,$B$2:$B$1206,"="&amp;B1103,$M$2:$M$1206,"="&amp;M1103)</f>
        <v>1</v>
      </c>
      <c r="R1103">
        <f>VLOOKUP(A1103&amp;C1103&amp;M1103,販売数計!$A$2:$E$174,5,FALSE)</f>
        <v>1</v>
      </c>
      <c r="S1103">
        <f t="shared" si="17"/>
        <v>0</v>
      </c>
    </row>
    <row r="1104" spans="1:19" x14ac:dyDescent="0.2">
      <c r="A1104">
        <v>43308</v>
      </c>
      <c r="B1104">
        <v>44007190</v>
      </c>
      <c r="C1104">
        <v>94</v>
      </c>
      <c r="D1104" t="s">
        <v>14</v>
      </c>
      <c r="E1104">
        <v>21</v>
      </c>
      <c r="F1104" t="s">
        <v>15</v>
      </c>
      <c r="G1104">
        <v>181010</v>
      </c>
      <c r="H1104" t="s">
        <v>16</v>
      </c>
      <c r="I1104" t="s">
        <v>17</v>
      </c>
      <c r="J1104" t="s">
        <v>18</v>
      </c>
      <c r="K1104" t="s">
        <v>19</v>
      </c>
      <c r="L1104" t="s">
        <v>20</v>
      </c>
      <c r="M1104" s="2">
        <v>842776102461</v>
      </c>
      <c r="N1104">
        <v>1</v>
      </c>
      <c r="O1104">
        <f>COUNTIFS($A$2:$A$1206,"="&amp;A1104,$C$2:$C$1206,"="&amp;C1104,$M$2:$M$1206,"="&amp;M1104)</f>
        <v>5</v>
      </c>
      <c r="P1104">
        <f>COUNTIFS($B$2:$B$1206,"="&amp;B1104,$M$2:$M$1206,"="&amp;M1104)</f>
        <v>1</v>
      </c>
      <c r="Q1104">
        <f>SUMIFS($N$2:$N$1206,$B$2:$B$1206,"="&amp;B1104,$M$2:$M$1206,"="&amp;M1104)</f>
        <v>1</v>
      </c>
      <c r="R1104">
        <f>VLOOKUP(A1104&amp;C1104&amp;M1104,販売数計!$A$2:$E$174,5,FALSE)</f>
        <v>5</v>
      </c>
      <c r="S1104">
        <f t="shared" si="17"/>
        <v>0</v>
      </c>
    </row>
    <row r="1105" spans="1:19" x14ac:dyDescent="0.2">
      <c r="A1105">
        <v>43308</v>
      </c>
      <c r="B1105">
        <v>44011114</v>
      </c>
      <c r="C1105">
        <v>94</v>
      </c>
      <c r="D1105" t="s">
        <v>14</v>
      </c>
      <c r="E1105">
        <v>21</v>
      </c>
      <c r="F1105" t="s">
        <v>15</v>
      </c>
      <c r="G1105">
        <v>181010</v>
      </c>
      <c r="H1105" t="s">
        <v>16</v>
      </c>
      <c r="I1105" t="s">
        <v>17</v>
      </c>
      <c r="J1105" t="s">
        <v>18</v>
      </c>
      <c r="K1105" t="s">
        <v>19</v>
      </c>
      <c r="L1105" t="s">
        <v>20</v>
      </c>
      <c r="M1105" s="2">
        <v>842776102461</v>
      </c>
      <c r="N1105">
        <v>1</v>
      </c>
      <c r="O1105">
        <f>COUNTIFS($A$2:$A$1206,"="&amp;A1105,$C$2:$C$1206,"="&amp;C1105,$M$2:$M$1206,"="&amp;M1105)</f>
        <v>5</v>
      </c>
      <c r="P1105">
        <f>COUNTIFS($B$2:$B$1206,"="&amp;B1105,$M$2:$M$1206,"="&amp;M1105)</f>
        <v>1</v>
      </c>
      <c r="Q1105">
        <f>SUMIFS($N$2:$N$1206,$B$2:$B$1206,"="&amp;B1105,$M$2:$M$1206,"="&amp;M1105)</f>
        <v>1</v>
      </c>
      <c r="R1105">
        <f>VLOOKUP(A1105&amp;C1105&amp;M1105,販売数計!$A$2:$E$174,5,FALSE)</f>
        <v>5</v>
      </c>
      <c r="S1105">
        <f t="shared" si="17"/>
        <v>0</v>
      </c>
    </row>
    <row r="1106" spans="1:19" x14ac:dyDescent="0.2">
      <c r="A1106">
        <v>43308</v>
      </c>
      <c r="B1106">
        <v>44011210</v>
      </c>
      <c r="C1106">
        <v>94</v>
      </c>
      <c r="D1106" t="s">
        <v>14</v>
      </c>
      <c r="E1106">
        <v>21</v>
      </c>
      <c r="F1106" t="s">
        <v>15</v>
      </c>
      <c r="G1106">
        <v>181010</v>
      </c>
      <c r="H1106" t="s">
        <v>16</v>
      </c>
      <c r="I1106" t="s">
        <v>17</v>
      </c>
      <c r="J1106" t="s">
        <v>18</v>
      </c>
      <c r="K1106" t="s">
        <v>19</v>
      </c>
      <c r="L1106" t="s">
        <v>20</v>
      </c>
      <c r="M1106" s="2">
        <v>842776102461</v>
      </c>
      <c r="N1106">
        <v>1</v>
      </c>
      <c r="O1106">
        <f>COUNTIFS($A$2:$A$1206,"="&amp;A1106,$C$2:$C$1206,"="&amp;C1106,$M$2:$M$1206,"="&amp;M1106)</f>
        <v>5</v>
      </c>
      <c r="P1106">
        <f>COUNTIFS($B$2:$B$1206,"="&amp;B1106,$M$2:$M$1206,"="&amp;M1106)</f>
        <v>1</v>
      </c>
      <c r="Q1106">
        <f>SUMIFS($N$2:$N$1206,$B$2:$B$1206,"="&amp;B1106,$M$2:$M$1206,"="&amp;M1106)</f>
        <v>1</v>
      </c>
      <c r="R1106">
        <f>VLOOKUP(A1106&amp;C1106&amp;M1106,販売数計!$A$2:$E$174,5,FALSE)</f>
        <v>5</v>
      </c>
      <c r="S1106">
        <f t="shared" si="17"/>
        <v>0</v>
      </c>
    </row>
    <row r="1107" spans="1:19" x14ac:dyDescent="0.2">
      <c r="A1107">
        <v>43308</v>
      </c>
      <c r="B1107">
        <v>44011372</v>
      </c>
      <c r="C1107">
        <v>94</v>
      </c>
      <c r="D1107" t="s">
        <v>14</v>
      </c>
      <c r="E1107">
        <v>21</v>
      </c>
      <c r="F1107" t="s">
        <v>15</v>
      </c>
      <c r="G1107">
        <v>181010</v>
      </c>
      <c r="H1107" t="s">
        <v>16</v>
      </c>
      <c r="I1107" t="s">
        <v>17</v>
      </c>
      <c r="J1107" t="s">
        <v>18</v>
      </c>
      <c r="K1107" t="s">
        <v>19</v>
      </c>
      <c r="L1107" t="s">
        <v>20</v>
      </c>
      <c r="M1107" s="2">
        <v>842776102461</v>
      </c>
      <c r="N1107">
        <v>1</v>
      </c>
      <c r="O1107">
        <f>COUNTIFS($A$2:$A$1206,"="&amp;A1107,$C$2:$C$1206,"="&amp;C1107,$M$2:$M$1206,"="&amp;M1107)</f>
        <v>5</v>
      </c>
      <c r="P1107">
        <f>COUNTIFS($B$2:$B$1206,"="&amp;B1107,$M$2:$M$1206,"="&amp;M1107)</f>
        <v>1</v>
      </c>
      <c r="Q1107">
        <f>SUMIFS($N$2:$N$1206,$B$2:$B$1206,"="&amp;B1107,$M$2:$M$1206,"="&amp;M1107)</f>
        <v>1</v>
      </c>
      <c r="R1107">
        <f>VLOOKUP(A1107&amp;C1107&amp;M1107,販売数計!$A$2:$E$174,5,FALSE)</f>
        <v>5</v>
      </c>
      <c r="S1107">
        <f t="shared" si="17"/>
        <v>0</v>
      </c>
    </row>
    <row r="1108" spans="1:19" x14ac:dyDescent="0.2">
      <c r="A1108">
        <v>43308</v>
      </c>
      <c r="B1108">
        <v>44013213</v>
      </c>
      <c r="C1108">
        <v>94</v>
      </c>
      <c r="D1108" t="s">
        <v>14</v>
      </c>
      <c r="E1108">
        <v>21</v>
      </c>
      <c r="F1108" t="s">
        <v>15</v>
      </c>
      <c r="G1108">
        <v>181010</v>
      </c>
      <c r="H1108" t="s">
        <v>16</v>
      </c>
      <c r="I1108" t="s">
        <v>17</v>
      </c>
      <c r="J1108" t="s">
        <v>18</v>
      </c>
      <c r="K1108" t="s">
        <v>19</v>
      </c>
      <c r="L1108" t="s">
        <v>20</v>
      </c>
      <c r="M1108" s="2">
        <v>842776102461</v>
      </c>
      <c r="N1108">
        <v>1</v>
      </c>
      <c r="O1108">
        <f>COUNTIFS($A$2:$A$1206,"="&amp;A1108,$C$2:$C$1206,"="&amp;C1108,$M$2:$M$1206,"="&amp;M1108)</f>
        <v>5</v>
      </c>
      <c r="P1108">
        <f>COUNTIFS($B$2:$B$1206,"="&amp;B1108,$M$2:$M$1206,"="&amp;M1108)</f>
        <v>1</v>
      </c>
      <c r="Q1108">
        <f>SUMIFS($N$2:$N$1206,$B$2:$B$1206,"="&amp;B1108,$M$2:$M$1206,"="&amp;M1108)</f>
        <v>1</v>
      </c>
      <c r="R1108">
        <f>VLOOKUP(A1108&amp;C1108&amp;M1108,販売数計!$A$2:$E$174,5,FALSE)</f>
        <v>5</v>
      </c>
      <c r="S1108">
        <f t="shared" si="17"/>
        <v>0</v>
      </c>
    </row>
    <row r="1109" spans="1:19" x14ac:dyDescent="0.2">
      <c r="A1109" s="1">
        <v>43308</v>
      </c>
      <c r="B1109">
        <v>44000869</v>
      </c>
      <c r="C1109">
        <v>842</v>
      </c>
      <c r="D1109" t="s">
        <v>26</v>
      </c>
      <c r="E1109">
        <v>32</v>
      </c>
      <c r="F1109" t="s">
        <v>21</v>
      </c>
      <c r="G1109">
        <v>253230</v>
      </c>
      <c r="H1109" t="s">
        <v>22</v>
      </c>
      <c r="I1109" t="s">
        <v>23</v>
      </c>
      <c r="J1109" t="s">
        <v>24</v>
      </c>
      <c r="L1109" t="s">
        <v>25</v>
      </c>
      <c r="M1109" s="2">
        <v>4550084118970</v>
      </c>
      <c r="N1109">
        <v>1</v>
      </c>
      <c r="O1109">
        <f>COUNTIFS($A$2:$A$1206,"="&amp;A1109,$C$2:$C$1206,"="&amp;C1109,$M$2:$M$1206,"="&amp;M1109)</f>
        <v>2</v>
      </c>
      <c r="P1109">
        <f>COUNTIFS($B$2:$B$1206,"="&amp;B1109,$M$2:$M$1206,"="&amp;M1109)</f>
        <v>1</v>
      </c>
      <c r="Q1109">
        <f>SUMIFS($N$2:$N$1206,$B$2:$B$1206,"="&amp;B1109,$M$2:$M$1206,"="&amp;M1109)</f>
        <v>1</v>
      </c>
      <c r="R1109">
        <f>VLOOKUP(A1109&amp;C1109&amp;M1109,販売数計!$A$2:$E$174,5,FALSE)</f>
        <v>2</v>
      </c>
      <c r="S1109">
        <f t="shared" si="17"/>
        <v>0</v>
      </c>
    </row>
    <row r="1110" spans="1:19" x14ac:dyDescent="0.2">
      <c r="A1110">
        <v>43308</v>
      </c>
      <c r="B1110">
        <v>44008145</v>
      </c>
      <c r="C1110">
        <v>842</v>
      </c>
      <c r="D1110" t="s">
        <v>26</v>
      </c>
      <c r="E1110">
        <v>21</v>
      </c>
      <c r="F1110" t="s">
        <v>15</v>
      </c>
      <c r="G1110">
        <v>181010</v>
      </c>
      <c r="H1110" t="s">
        <v>16</v>
      </c>
      <c r="I1110" t="s">
        <v>17</v>
      </c>
      <c r="J1110" t="s">
        <v>18</v>
      </c>
      <c r="K1110" t="s">
        <v>19</v>
      </c>
      <c r="L1110" t="s">
        <v>20</v>
      </c>
      <c r="M1110" s="2">
        <v>842776102461</v>
      </c>
      <c r="N1110">
        <v>1</v>
      </c>
      <c r="O1110">
        <f>COUNTIFS($A$2:$A$1206,"="&amp;A1110,$C$2:$C$1206,"="&amp;C1110,$M$2:$M$1206,"="&amp;M1110)</f>
        <v>1</v>
      </c>
      <c r="P1110">
        <f>COUNTIFS($B$2:$B$1206,"="&amp;B1110,$M$2:$M$1206,"="&amp;M1110)</f>
        <v>1</v>
      </c>
      <c r="Q1110">
        <f>SUMIFS($N$2:$N$1206,$B$2:$B$1206,"="&amp;B1110,$M$2:$M$1206,"="&amp;M1110)</f>
        <v>1</v>
      </c>
      <c r="R1110">
        <f>VLOOKUP(A1110&amp;C1110&amp;M1110,販売数計!$A$2:$E$174,5,FALSE)</f>
        <v>1</v>
      </c>
      <c r="S1110">
        <f t="shared" si="17"/>
        <v>0</v>
      </c>
    </row>
    <row r="1111" spans="1:19" x14ac:dyDescent="0.2">
      <c r="A1111">
        <v>43308</v>
      </c>
      <c r="B1111">
        <v>44012810</v>
      </c>
      <c r="C1111">
        <v>842</v>
      </c>
      <c r="D1111" t="s">
        <v>26</v>
      </c>
      <c r="E1111">
        <v>44</v>
      </c>
      <c r="F1111" t="s">
        <v>37</v>
      </c>
      <c r="G1111">
        <v>393015</v>
      </c>
      <c r="H1111" t="s">
        <v>38</v>
      </c>
      <c r="I1111" t="s">
        <v>39</v>
      </c>
      <c r="J1111" t="s">
        <v>40</v>
      </c>
      <c r="K1111" t="s">
        <v>41</v>
      </c>
      <c r="L1111" t="s">
        <v>42</v>
      </c>
      <c r="M1111" s="2">
        <v>4514953727427</v>
      </c>
      <c r="N1111">
        <v>2</v>
      </c>
      <c r="O1111">
        <f>COUNTIFS($A$2:$A$1206,"="&amp;A1111,$C$2:$C$1206,"="&amp;C1111,$M$2:$M$1206,"="&amp;M1111)</f>
        <v>1</v>
      </c>
      <c r="P1111">
        <f>COUNTIFS($B$2:$B$1206,"="&amp;B1111,$M$2:$M$1206,"="&amp;M1111)</f>
        <v>1</v>
      </c>
      <c r="Q1111">
        <f>SUMIFS($N$2:$N$1206,$B$2:$B$1206,"="&amp;B1111,$M$2:$M$1206,"="&amp;M1111)</f>
        <v>2</v>
      </c>
      <c r="R1111">
        <f>VLOOKUP(A1111&amp;C1111&amp;M1111,販売数計!$A$2:$E$174,5,FALSE)</f>
        <v>2</v>
      </c>
      <c r="S1111">
        <f t="shared" si="17"/>
        <v>0</v>
      </c>
    </row>
    <row r="1112" spans="1:19" x14ac:dyDescent="0.2">
      <c r="A1112">
        <v>43308</v>
      </c>
      <c r="B1112">
        <v>44013548</v>
      </c>
      <c r="C1112">
        <v>842</v>
      </c>
      <c r="D1112" t="s">
        <v>26</v>
      </c>
      <c r="E1112">
        <v>12</v>
      </c>
      <c r="F1112" t="s">
        <v>27</v>
      </c>
      <c r="G1112">
        <v>77120</v>
      </c>
      <c r="H1112" t="s">
        <v>28</v>
      </c>
      <c r="I1112" t="s">
        <v>29</v>
      </c>
      <c r="J1112" t="s">
        <v>30</v>
      </c>
      <c r="L1112" t="s">
        <v>31</v>
      </c>
      <c r="M1112" s="2">
        <v>4549980046388</v>
      </c>
      <c r="N1112">
        <v>1</v>
      </c>
      <c r="O1112">
        <f>COUNTIFS($A$2:$A$1206,"="&amp;A1112,$C$2:$C$1206,"="&amp;C1112,$M$2:$M$1206,"="&amp;M1112)</f>
        <v>1</v>
      </c>
      <c r="P1112">
        <f>COUNTIFS($B$2:$B$1206,"="&amp;B1112,$M$2:$M$1206,"="&amp;M1112)</f>
        <v>1</v>
      </c>
      <c r="Q1112">
        <f>SUMIFS($N$2:$N$1206,$B$2:$B$1206,"="&amp;B1112,$M$2:$M$1206,"="&amp;M1112)</f>
        <v>1</v>
      </c>
      <c r="R1112">
        <f>VLOOKUP(A1112&amp;C1112&amp;M1112,販売数計!$A$2:$E$174,5,FALSE)</f>
        <v>1</v>
      </c>
      <c r="S1112">
        <f t="shared" si="17"/>
        <v>0</v>
      </c>
    </row>
    <row r="1113" spans="1:19" x14ac:dyDescent="0.2">
      <c r="A1113" s="1">
        <v>43308</v>
      </c>
      <c r="B1113">
        <v>44014487</v>
      </c>
      <c r="C1113">
        <v>842</v>
      </c>
      <c r="D1113" t="s">
        <v>26</v>
      </c>
      <c r="E1113">
        <v>32</v>
      </c>
      <c r="F1113" t="s">
        <v>21</v>
      </c>
      <c r="G1113">
        <v>253230</v>
      </c>
      <c r="H1113" t="s">
        <v>22</v>
      </c>
      <c r="I1113" t="s">
        <v>23</v>
      </c>
      <c r="J1113" t="s">
        <v>24</v>
      </c>
      <c r="L1113" t="s">
        <v>25</v>
      </c>
      <c r="M1113" s="2">
        <v>4550084118970</v>
      </c>
      <c r="N1113">
        <v>1</v>
      </c>
      <c r="O1113">
        <f>COUNTIFS($A$2:$A$1206,"="&amp;A1113,$C$2:$C$1206,"="&amp;C1113,$M$2:$M$1206,"="&amp;M1113)</f>
        <v>2</v>
      </c>
      <c r="P1113">
        <f>COUNTIFS($B$2:$B$1206,"="&amp;B1113,$M$2:$M$1206,"="&amp;M1113)</f>
        <v>1</v>
      </c>
      <c r="Q1113">
        <f>SUMIFS($N$2:$N$1206,$B$2:$B$1206,"="&amp;B1113,$M$2:$M$1206,"="&amp;M1113)</f>
        <v>1</v>
      </c>
      <c r="R1113">
        <f>VLOOKUP(A1113&amp;C1113&amp;M1113,販売数計!$A$2:$E$174,5,FALSE)</f>
        <v>2</v>
      </c>
      <c r="S1113">
        <f t="shared" si="17"/>
        <v>0</v>
      </c>
    </row>
    <row r="1114" spans="1:19" x14ac:dyDescent="0.2">
      <c r="A1114">
        <v>43309</v>
      </c>
      <c r="B1114">
        <v>44014477</v>
      </c>
      <c r="C1114">
        <v>94</v>
      </c>
      <c r="D1114" t="s">
        <v>14</v>
      </c>
      <c r="E1114">
        <v>1</v>
      </c>
      <c r="F1114" t="s">
        <v>32</v>
      </c>
      <c r="G1114">
        <v>32010</v>
      </c>
      <c r="H1114" t="s">
        <v>33</v>
      </c>
      <c r="I1114" t="s">
        <v>34</v>
      </c>
      <c r="J1114" t="s">
        <v>35</v>
      </c>
      <c r="L1114" t="s">
        <v>36</v>
      </c>
      <c r="M1114" s="2">
        <v>4549292037708</v>
      </c>
      <c r="N1114">
        <v>1</v>
      </c>
      <c r="O1114">
        <f>COUNTIFS($A$2:$A$1206,"="&amp;A1114,$C$2:$C$1206,"="&amp;C1114,$M$2:$M$1206,"="&amp;M1114)</f>
        <v>1</v>
      </c>
      <c r="P1114">
        <f>COUNTIFS($B$2:$B$1206,"="&amp;B1114,$M$2:$M$1206,"="&amp;M1114)</f>
        <v>1</v>
      </c>
      <c r="Q1114">
        <f>SUMIFS($N$2:$N$1206,$B$2:$B$1206,"="&amp;B1114,$M$2:$M$1206,"="&amp;M1114)</f>
        <v>1</v>
      </c>
      <c r="R1114">
        <f>VLOOKUP(A1114&amp;C1114&amp;M1114,販売数計!$A$2:$E$174,5,FALSE)</f>
        <v>1</v>
      </c>
      <c r="S1114">
        <f t="shared" si="17"/>
        <v>0</v>
      </c>
    </row>
    <row r="1115" spans="1:19" x14ac:dyDescent="0.2">
      <c r="A1115">
        <v>43309</v>
      </c>
      <c r="B1115">
        <v>44016599</v>
      </c>
      <c r="C1115">
        <v>94</v>
      </c>
      <c r="D1115" t="s">
        <v>14</v>
      </c>
      <c r="E1115">
        <v>32</v>
      </c>
      <c r="F1115" t="s">
        <v>21</v>
      </c>
      <c r="G1115">
        <v>253230</v>
      </c>
      <c r="H1115" t="s">
        <v>22</v>
      </c>
      <c r="I1115" t="s">
        <v>23</v>
      </c>
      <c r="J1115" t="s">
        <v>24</v>
      </c>
      <c r="L1115" t="s">
        <v>25</v>
      </c>
      <c r="M1115" s="2">
        <v>4550084118970</v>
      </c>
      <c r="N1115">
        <v>1</v>
      </c>
      <c r="O1115">
        <f>COUNTIFS($A$2:$A$1206,"="&amp;A1115,$C$2:$C$1206,"="&amp;C1115,$M$2:$M$1206,"="&amp;M1115)</f>
        <v>3</v>
      </c>
      <c r="P1115">
        <f>COUNTIFS($B$2:$B$1206,"="&amp;B1115,$M$2:$M$1206,"="&amp;M1115)</f>
        <v>1</v>
      </c>
      <c r="Q1115">
        <f>SUMIFS($N$2:$N$1206,$B$2:$B$1206,"="&amp;B1115,$M$2:$M$1206,"="&amp;M1115)</f>
        <v>1</v>
      </c>
      <c r="R1115">
        <f>VLOOKUP(A1115&amp;C1115&amp;M1115,販売数計!$A$2:$E$174,5,FALSE)</f>
        <v>3</v>
      </c>
      <c r="S1115">
        <f t="shared" si="17"/>
        <v>0</v>
      </c>
    </row>
    <row r="1116" spans="1:19" x14ac:dyDescent="0.2">
      <c r="A1116">
        <v>43309</v>
      </c>
      <c r="B1116">
        <v>44016677</v>
      </c>
      <c r="C1116">
        <v>94</v>
      </c>
      <c r="D1116" t="s">
        <v>14</v>
      </c>
      <c r="E1116">
        <v>32</v>
      </c>
      <c r="F1116" t="s">
        <v>21</v>
      </c>
      <c r="G1116">
        <v>253230</v>
      </c>
      <c r="H1116" t="s">
        <v>22</v>
      </c>
      <c r="I1116" t="s">
        <v>23</v>
      </c>
      <c r="J1116" t="s">
        <v>24</v>
      </c>
      <c r="L1116" t="s">
        <v>25</v>
      </c>
      <c r="M1116" s="2">
        <v>4550084118970</v>
      </c>
      <c r="N1116">
        <v>1</v>
      </c>
      <c r="O1116">
        <f>COUNTIFS($A$2:$A$1206,"="&amp;A1116,$C$2:$C$1206,"="&amp;C1116,$M$2:$M$1206,"="&amp;M1116)</f>
        <v>3</v>
      </c>
      <c r="P1116">
        <f>COUNTIFS($B$2:$B$1206,"="&amp;B1116,$M$2:$M$1206,"="&amp;M1116)</f>
        <v>1</v>
      </c>
      <c r="Q1116">
        <f>SUMIFS($N$2:$N$1206,$B$2:$B$1206,"="&amp;B1116,$M$2:$M$1206,"="&amp;M1116)</f>
        <v>1</v>
      </c>
      <c r="R1116">
        <f>VLOOKUP(A1116&amp;C1116&amp;M1116,販売数計!$A$2:$E$174,5,FALSE)</f>
        <v>3</v>
      </c>
      <c r="S1116">
        <f t="shared" si="17"/>
        <v>0</v>
      </c>
    </row>
    <row r="1117" spans="1:19" x14ac:dyDescent="0.2">
      <c r="A1117">
        <v>43309</v>
      </c>
      <c r="B1117">
        <v>44017578</v>
      </c>
      <c r="C1117">
        <v>94</v>
      </c>
      <c r="D1117" t="s">
        <v>14</v>
      </c>
      <c r="E1117">
        <v>21</v>
      </c>
      <c r="F1117" t="s">
        <v>15</v>
      </c>
      <c r="G1117">
        <v>181010</v>
      </c>
      <c r="H1117" t="s">
        <v>16</v>
      </c>
      <c r="I1117" t="s">
        <v>17</v>
      </c>
      <c r="J1117" t="s">
        <v>18</v>
      </c>
      <c r="K1117" t="s">
        <v>19</v>
      </c>
      <c r="L1117" t="s">
        <v>20</v>
      </c>
      <c r="M1117" s="2">
        <v>842776102461</v>
      </c>
      <c r="N1117">
        <v>1</v>
      </c>
      <c r="O1117">
        <f>COUNTIFS($A$2:$A$1206,"="&amp;A1117,$C$2:$C$1206,"="&amp;C1117,$M$2:$M$1206,"="&amp;M1117)</f>
        <v>4</v>
      </c>
      <c r="P1117">
        <f>COUNTIFS($B$2:$B$1206,"="&amp;B1117,$M$2:$M$1206,"="&amp;M1117)</f>
        <v>1</v>
      </c>
      <c r="Q1117">
        <f>SUMIFS($N$2:$N$1206,$B$2:$B$1206,"="&amp;B1117,$M$2:$M$1206,"="&amp;M1117)</f>
        <v>1</v>
      </c>
      <c r="R1117">
        <f>VLOOKUP(A1117&amp;C1117&amp;M1117,販売数計!$A$2:$E$174,5,FALSE)</f>
        <v>4</v>
      </c>
      <c r="S1117">
        <f t="shared" si="17"/>
        <v>0</v>
      </c>
    </row>
    <row r="1118" spans="1:19" x14ac:dyDescent="0.2">
      <c r="A1118">
        <v>43309</v>
      </c>
      <c r="B1118">
        <v>44020343</v>
      </c>
      <c r="C1118">
        <v>94</v>
      </c>
      <c r="D1118" t="s">
        <v>14</v>
      </c>
      <c r="E1118">
        <v>32</v>
      </c>
      <c r="F1118" t="s">
        <v>21</v>
      </c>
      <c r="G1118">
        <v>253230</v>
      </c>
      <c r="H1118" t="s">
        <v>22</v>
      </c>
      <c r="I1118" t="s">
        <v>23</v>
      </c>
      <c r="J1118" t="s">
        <v>24</v>
      </c>
      <c r="L1118" t="s">
        <v>25</v>
      </c>
      <c r="M1118" s="2">
        <v>4550084118970</v>
      </c>
      <c r="N1118">
        <v>1</v>
      </c>
      <c r="O1118">
        <f>COUNTIFS($A$2:$A$1206,"="&amp;A1118,$C$2:$C$1206,"="&amp;C1118,$M$2:$M$1206,"="&amp;M1118)</f>
        <v>3</v>
      </c>
      <c r="P1118">
        <f>COUNTIFS($B$2:$B$1206,"="&amp;B1118,$M$2:$M$1206,"="&amp;M1118)</f>
        <v>1</v>
      </c>
      <c r="Q1118">
        <f>SUMIFS($N$2:$N$1206,$B$2:$B$1206,"="&amp;B1118,$M$2:$M$1206,"="&amp;M1118)</f>
        <v>1</v>
      </c>
      <c r="R1118">
        <f>VLOOKUP(A1118&amp;C1118&amp;M1118,販売数計!$A$2:$E$174,5,FALSE)</f>
        <v>3</v>
      </c>
      <c r="S1118">
        <f t="shared" si="17"/>
        <v>0</v>
      </c>
    </row>
    <row r="1119" spans="1:19" x14ac:dyDescent="0.2">
      <c r="A1119">
        <v>43309</v>
      </c>
      <c r="B1119">
        <v>44022208</v>
      </c>
      <c r="C1119">
        <v>94</v>
      </c>
      <c r="D1119" t="s">
        <v>14</v>
      </c>
      <c r="E1119">
        <v>21</v>
      </c>
      <c r="F1119" t="s">
        <v>15</v>
      </c>
      <c r="G1119">
        <v>181010</v>
      </c>
      <c r="H1119" t="s">
        <v>16</v>
      </c>
      <c r="I1119" t="s">
        <v>17</v>
      </c>
      <c r="J1119" t="s">
        <v>18</v>
      </c>
      <c r="K1119" t="s">
        <v>19</v>
      </c>
      <c r="L1119" t="s">
        <v>20</v>
      </c>
      <c r="M1119" s="2">
        <v>842776102461</v>
      </c>
      <c r="N1119">
        <v>1</v>
      </c>
      <c r="O1119">
        <f>COUNTIFS($A$2:$A$1206,"="&amp;A1119,$C$2:$C$1206,"="&amp;C1119,$M$2:$M$1206,"="&amp;M1119)</f>
        <v>4</v>
      </c>
      <c r="P1119">
        <f>COUNTIFS($B$2:$B$1206,"="&amp;B1119,$M$2:$M$1206,"="&amp;M1119)</f>
        <v>1</v>
      </c>
      <c r="Q1119">
        <f>SUMIFS($N$2:$N$1206,$B$2:$B$1206,"="&amp;B1119,$M$2:$M$1206,"="&amp;M1119)</f>
        <v>1</v>
      </c>
      <c r="R1119">
        <f>VLOOKUP(A1119&amp;C1119&amp;M1119,販売数計!$A$2:$E$174,5,FALSE)</f>
        <v>4</v>
      </c>
      <c r="S1119">
        <f t="shared" si="17"/>
        <v>0</v>
      </c>
    </row>
    <row r="1120" spans="1:19" x14ac:dyDescent="0.2">
      <c r="A1120">
        <v>43309</v>
      </c>
      <c r="B1120">
        <v>44022920</v>
      </c>
      <c r="C1120">
        <v>94</v>
      </c>
      <c r="D1120" t="s">
        <v>14</v>
      </c>
      <c r="E1120">
        <v>21</v>
      </c>
      <c r="F1120" t="s">
        <v>15</v>
      </c>
      <c r="G1120">
        <v>181010</v>
      </c>
      <c r="H1120" t="s">
        <v>16</v>
      </c>
      <c r="I1120" t="s">
        <v>17</v>
      </c>
      <c r="J1120" t="s">
        <v>18</v>
      </c>
      <c r="K1120" t="s">
        <v>19</v>
      </c>
      <c r="L1120" t="s">
        <v>20</v>
      </c>
      <c r="M1120" s="2">
        <v>842776102461</v>
      </c>
      <c r="N1120">
        <v>1</v>
      </c>
      <c r="O1120">
        <f>COUNTIFS($A$2:$A$1206,"="&amp;A1120,$C$2:$C$1206,"="&amp;C1120,$M$2:$M$1206,"="&amp;M1120)</f>
        <v>4</v>
      </c>
      <c r="P1120">
        <f>COUNTIFS($B$2:$B$1206,"="&amp;B1120,$M$2:$M$1206,"="&amp;M1120)</f>
        <v>1</v>
      </c>
      <c r="Q1120">
        <f>SUMIFS($N$2:$N$1206,$B$2:$B$1206,"="&amp;B1120,$M$2:$M$1206,"="&amp;M1120)</f>
        <v>1</v>
      </c>
      <c r="R1120">
        <f>VLOOKUP(A1120&amp;C1120&amp;M1120,販売数計!$A$2:$E$174,5,FALSE)</f>
        <v>4</v>
      </c>
      <c r="S1120">
        <f t="shared" si="17"/>
        <v>0</v>
      </c>
    </row>
    <row r="1121" spans="1:19" x14ac:dyDescent="0.2">
      <c r="A1121">
        <v>43309</v>
      </c>
      <c r="B1121">
        <v>44023374</v>
      </c>
      <c r="C1121">
        <v>94</v>
      </c>
      <c r="D1121" t="s">
        <v>14</v>
      </c>
      <c r="E1121">
        <v>21</v>
      </c>
      <c r="F1121" t="s">
        <v>15</v>
      </c>
      <c r="G1121">
        <v>181010</v>
      </c>
      <c r="H1121" t="s">
        <v>16</v>
      </c>
      <c r="I1121" t="s">
        <v>17</v>
      </c>
      <c r="J1121" t="s">
        <v>18</v>
      </c>
      <c r="K1121" t="s">
        <v>19</v>
      </c>
      <c r="L1121" t="s">
        <v>20</v>
      </c>
      <c r="M1121" s="2">
        <v>842776102461</v>
      </c>
      <c r="N1121">
        <v>1</v>
      </c>
      <c r="O1121">
        <f>COUNTIFS($A$2:$A$1206,"="&amp;A1121,$C$2:$C$1206,"="&amp;C1121,$M$2:$M$1206,"="&amp;M1121)</f>
        <v>4</v>
      </c>
      <c r="P1121">
        <f>COUNTIFS($B$2:$B$1206,"="&amp;B1121,$M$2:$M$1206,"="&amp;M1121)</f>
        <v>1</v>
      </c>
      <c r="Q1121">
        <f>SUMIFS($N$2:$N$1206,$B$2:$B$1206,"="&amp;B1121,$M$2:$M$1206,"="&amp;M1121)</f>
        <v>1</v>
      </c>
      <c r="R1121">
        <f>VLOOKUP(A1121&amp;C1121&amp;M1121,販売数計!$A$2:$E$174,5,FALSE)</f>
        <v>4</v>
      </c>
      <c r="S1121">
        <f t="shared" si="17"/>
        <v>0</v>
      </c>
    </row>
    <row r="1122" spans="1:19" x14ac:dyDescent="0.2">
      <c r="A1122">
        <v>43309</v>
      </c>
      <c r="B1122">
        <v>44015986</v>
      </c>
      <c r="C1122">
        <v>842</v>
      </c>
      <c r="D1122" t="s">
        <v>26</v>
      </c>
      <c r="E1122">
        <v>21</v>
      </c>
      <c r="F1122" t="s">
        <v>15</v>
      </c>
      <c r="G1122">
        <v>181010</v>
      </c>
      <c r="H1122" t="s">
        <v>16</v>
      </c>
      <c r="I1122" t="s">
        <v>17</v>
      </c>
      <c r="J1122" t="s">
        <v>18</v>
      </c>
      <c r="K1122" t="s">
        <v>19</v>
      </c>
      <c r="L1122" t="s">
        <v>20</v>
      </c>
      <c r="M1122" s="2">
        <v>842776102461</v>
      </c>
      <c r="N1122">
        <v>1</v>
      </c>
      <c r="O1122">
        <f>COUNTIFS($A$2:$A$1206,"="&amp;A1122,$C$2:$C$1206,"="&amp;C1122,$M$2:$M$1206,"="&amp;M1122)</f>
        <v>9</v>
      </c>
      <c r="P1122">
        <f>COUNTIFS($B$2:$B$1206,"="&amp;B1122,$M$2:$M$1206,"="&amp;M1122)</f>
        <v>1</v>
      </c>
      <c r="Q1122">
        <f>SUMIFS($N$2:$N$1206,$B$2:$B$1206,"="&amp;B1122,$M$2:$M$1206,"="&amp;M1122)</f>
        <v>1</v>
      </c>
      <c r="R1122">
        <f>VLOOKUP(A1122&amp;C1122&amp;M1122,販売数計!$A$2:$E$174,5,FALSE)</f>
        <v>9</v>
      </c>
      <c r="S1122">
        <f t="shared" si="17"/>
        <v>0</v>
      </c>
    </row>
    <row r="1123" spans="1:19" x14ac:dyDescent="0.2">
      <c r="A1123">
        <v>43309</v>
      </c>
      <c r="B1123">
        <v>44016622</v>
      </c>
      <c r="C1123">
        <v>842</v>
      </c>
      <c r="D1123" t="s">
        <v>26</v>
      </c>
      <c r="E1123">
        <v>21</v>
      </c>
      <c r="F1123" t="s">
        <v>15</v>
      </c>
      <c r="G1123">
        <v>181010</v>
      </c>
      <c r="H1123" t="s">
        <v>16</v>
      </c>
      <c r="I1123" t="s">
        <v>17</v>
      </c>
      <c r="J1123" t="s">
        <v>18</v>
      </c>
      <c r="K1123" t="s">
        <v>19</v>
      </c>
      <c r="L1123" t="s">
        <v>20</v>
      </c>
      <c r="M1123" s="2">
        <v>842776102461</v>
      </c>
      <c r="N1123">
        <v>1</v>
      </c>
      <c r="O1123">
        <f>COUNTIFS($A$2:$A$1206,"="&amp;A1123,$C$2:$C$1206,"="&amp;C1123,$M$2:$M$1206,"="&amp;M1123)</f>
        <v>9</v>
      </c>
      <c r="P1123">
        <f>COUNTIFS($B$2:$B$1206,"="&amp;B1123,$M$2:$M$1206,"="&amp;M1123)</f>
        <v>1</v>
      </c>
      <c r="Q1123">
        <f>SUMIFS($N$2:$N$1206,$B$2:$B$1206,"="&amp;B1123,$M$2:$M$1206,"="&amp;M1123)</f>
        <v>1</v>
      </c>
      <c r="R1123">
        <f>VLOOKUP(A1123&amp;C1123&amp;M1123,販売数計!$A$2:$E$174,5,FALSE)</f>
        <v>9</v>
      </c>
      <c r="S1123">
        <f t="shared" si="17"/>
        <v>0</v>
      </c>
    </row>
    <row r="1124" spans="1:19" x14ac:dyDescent="0.2">
      <c r="A1124">
        <v>43309</v>
      </c>
      <c r="B1124">
        <v>44017782</v>
      </c>
      <c r="C1124">
        <v>842</v>
      </c>
      <c r="D1124" t="s">
        <v>26</v>
      </c>
      <c r="E1124">
        <v>21</v>
      </c>
      <c r="F1124" t="s">
        <v>15</v>
      </c>
      <c r="G1124">
        <v>181010</v>
      </c>
      <c r="H1124" t="s">
        <v>16</v>
      </c>
      <c r="I1124" t="s">
        <v>17</v>
      </c>
      <c r="J1124" t="s">
        <v>18</v>
      </c>
      <c r="K1124" t="s">
        <v>19</v>
      </c>
      <c r="L1124" t="s">
        <v>20</v>
      </c>
      <c r="M1124" s="2">
        <v>842776102461</v>
      </c>
      <c r="N1124">
        <v>1</v>
      </c>
      <c r="O1124">
        <f>COUNTIFS($A$2:$A$1206,"="&amp;A1124,$C$2:$C$1206,"="&amp;C1124,$M$2:$M$1206,"="&amp;M1124)</f>
        <v>9</v>
      </c>
      <c r="P1124">
        <f>COUNTIFS($B$2:$B$1206,"="&amp;B1124,$M$2:$M$1206,"="&amp;M1124)</f>
        <v>1</v>
      </c>
      <c r="Q1124">
        <f>SUMIFS($N$2:$N$1206,$B$2:$B$1206,"="&amp;B1124,$M$2:$M$1206,"="&amp;M1124)</f>
        <v>1</v>
      </c>
      <c r="R1124">
        <f>VLOOKUP(A1124&amp;C1124&amp;M1124,販売数計!$A$2:$E$174,5,FALSE)</f>
        <v>9</v>
      </c>
      <c r="S1124">
        <f t="shared" si="17"/>
        <v>0</v>
      </c>
    </row>
    <row r="1125" spans="1:19" x14ac:dyDescent="0.2">
      <c r="A1125">
        <v>43309</v>
      </c>
      <c r="B1125">
        <v>44017851</v>
      </c>
      <c r="C1125">
        <v>842</v>
      </c>
      <c r="D1125" t="s">
        <v>26</v>
      </c>
      <c r="E1125">
        <v>21</v>
      </c>
      <c r="F1125" t="s">
        <v>15</v>
      </c>
      <c r="G1125">
        <v>181010</v>
      </c>
      <c r="H1125" t="s">
        <v>16</v>
      </c>
      <c r="I1125" t="s">
        <v>17</v>
      </c>
      <c r="J1125" t="s">
        <v>18</v>
      </c>
      <c r="K1125" t="s">
        <v>19</v>
      </c>
      <c r="L1125" t="s">
        <v>20</v>
      </c>
      <c r="M1125" s="2">
        <v>842776102461</v>
      </c>
      <c r="N1125">
        <v>1</v>
      </c>
      <c r="O1125">
        <f>COUNTIFS($A$2:$A$1206,"="&amp;A1125,$C$2:$C$1206,"="&amp;C1125,$M$2:$M$1206,"="&amp;M1125)</f>
        <v>9</v>
      </c>
      <c r="P1125">
        <f>COUNTIFS($B$2:$B$1206,"="&amp;B1125,$M$2:$M$1206,"="&amp;M1125)</f>
        <v>1</v>
      </c>
      <c r="Q1125">
        <f>SUMIFS($N$2:$N$1206,$B$2:$B$1206,"="&amp;B1125,$M$2:$M$1206,"="&amp;M1125)</f>
        <v>1</v>
      </c>
      <c r="R1125">
        <f>VLOOKUP(A1125&amp;C1125&amp;M1125,販売数計!$A$2:$E$174,5,FALSE)</f>
        <v>9</v>
      </c>
      <c r="S1125">
        <f t="shared" si="17"/>
        <v>0</v>
      </c>
    </row>
    <row r="1126" spans="1:19" x14ac:dyDescent="0.2">
      <c r="A1126">
        <v>43309</v>
      </c>
      <c r="B1126">
        <v>44018584</v>
      </c>
      <c r="C1126">
        <v>842</v>
      </c>
      <c r="D1126" t="s">
        <v>26</v>
      </c>
      <c r="E1126">
        <v>32</v>
      </c>
      <c r="F1126" t="s">
        <v>21</v>
      </c>
      <c r="G1126">
        <v>253230</v>
      </c>
      <c r="H1126" t="s">
        <v>22</v>
      </c>
      <c r="I1126" t="s">
        <v>23</v>
      </c>
      <c r="J1126" t="s">
        <v>24</v>
      </c>
      <c r="L1126" t="s">
        <v>25</v>
      </c>
      <c r="M1126" s="2">
        <v>4550084118970</v>
      </c>
      <c r="N1126">
        <v>-1</v>
      </c>
      <c r="O1126">
        <f>COUNTIFS($A$2:$A$1206,"="&amp;A1126,$C$2:$C$1206,"="&amp;C1126,$M$2:$M$1206,"="&amp;M1126)</f>
        <v>6</v>
      </c>
      <c r="P1126">
        <f>COUNTIFS($B$2:$B$1206,"="&amp;B1126,$M$2:$M$1206,"="&amp;M1126)</f>
        <v>2</v>
      </c>
      <c r="Q1126">
        <f>SUMIFS($N$2:$N$1206,$B$2:$B$1206,"="&amp;B1126,$M$2:$M$1206,"="&amp;M1126)</f>
        <v>0</v>
      </c>
      <c r="R1126">
        <f>VLOOKUP(A1126&amp;C1126&amp;M1126,販売数計!$A$2:$E$174,5,FALSE)</f>
        <v>4</v>
      </c>
      <c r="S1126">
        <f t="shared" si="17"/>
        <v>1</v>
      </c>
    </row>
    <row r="1127" spans="1:19" x14ac:dyDescent="0.2">
      <c r="A1127">
        <v>43309</v>
      </c>
      <c r="B1127">
        <v>44018584</v>
      </c>
      <c r="C1127">
        <v>842</v>
      </c>
      <c r="D1127" t="s">
        <v>26</v>
      </c>
      <c r="E1127">
        <v>32</v>
      </c>
      <c r="F1127" t="s">
        <v>21</v>
      </c>
      <c r="G1127">
        <v>253230</v>
      </c>
      <c r="H1127" t="s">
        <v>22</v>
      </c>
      <c r="I1127" t="s">
        <v>23</v>
      </c>
      <c r="J1127" t="s">
        <v>24</v>
      </c>
      <c r="L1127" t="s">
        <v>25</v>
      </c>
      <c r="M1127" s="2">
        <v>4550084118970</v>
      </c>
      <c r="N1127">
        <v>1</v>
      </c>
      <c r="O1127">
        <f>COUNTIFS($A$2:$A$1206,"="&amp;A1127,$C$2:$C$1206,"="&amp;C1127,$M$2:$M$1206,"="&amp;M1127)</f>
        <v>6</v>
      </c>
      <c r="P1127">
        <f>COUNTIFS($B$2:$B$1206,"="&amp;B1127,$M$2:$M$1206,"="&amp;M1127)</f>
        <v>2</v>
      </c>
      <c r="Q1127">
        <f>SUMIFS($N$2:$N$1206,$B$2:$B$1206,"="&amp;B1127,$M$2:$M$1206,"="&amp;M1127)</f>
        <v>0</v>
      </c>
      <c r="R1127">
        <f>VLOOKUP(A1127&amp;C1127&amp;M1127,販売数計!$A$2:$E$174,5,FALSE)</f>
        <v>4</v>
      </c>
      <c r="S1127">
        <f t="shared" si="17"/>
        <v>1</v>
      </c>
    </row>
    <row r="1128" spans="1:19" x14ac:dyDescent="0.2">
      <c r="A1128" s="1">
        <v>43309</v>
      </c>
      <c r="B1128">
        <v>44019013</v>
      </c>
      <c r="C1128">
        <v>842</v>
      </c>
      <c r="D1128" t="s">
        <v>26</v>
      </c>
      <c r="E1128">
        <v>32</v>
      </c>
      <c r="F1128" t="s">
        <v>21</v>
      </c>
      <c r="G1128">
        <v>253230</v>
      </c>
      <c r="H1128" t="s">
        <v>22</v>
      </c>
      <c r="I1128" t="s">
        <v>23</v>
      </c>
      <c r="J1128" t="s">
        <v>24</v>
      </c>
      <c r="L1128" t="s">
        <v>25</v>
      </c>
      <c r="M1128" s="2">
        <v>4550084118970</v>
      </c>
      <c r="N1128">
        <v>1</v>
      </c>
      <c r="O1128">
        <f>COUNTIFS($A$2:$A$1206,"="&amp;A1128,$C$2:$C$1206,"="&amp;C1128,$M$2:$M$1206,"="&amp;M1128)</f>
        <v>6</v>
      </c>
      <c r="P1128">
        <f>COUNTIFS($B$2:$B$1206,"="&amp;B1128,$M$2:$M$1206,"="&amp;M1128)</f>
        <v>1</v>
      </c>
      <c r="Q1128">
        <f>SUMIFS($N$2:$N$1206,$B$2:$B$1206,"="&amp;B1128,$M$2:$M$1206,"="&amp;M1128)</f>
        <v>1</v>
      </c>
      <c r="R1128">
        <f>VLOOKUP(A1128&amp;C1128&amp;M1128,販売数計!$A$2:$E$174,5,FALSE)</f>
        <v>4</v>
      </c>
      <c r="S1128">
        <f t="shared" si="17"/>
        <v>0</v>
      </c>
    </row>
    <row r="1129" spans="1:19" x14ac:dyDescent="0.2">
      <c r="A1129">
        <v>43309</v>
      </c>
      <c r="B1129">
        <v>44019066</v>
      </c>
      <c r="C1129">
        <v>842</v>
      </c>
      <c r="D1129" t="s">
        <v>26</v>
      </c>
      <c r="E1129">
        <v>21</v>
      </c>
      <c r="F1129" t="s">
        <v>15</v>
      </c>
      <c r="G1129">
        <v>181010</v>
      </c>
      <c r="H1129" t="s">
        <v>16</v>
      </c>
      <c r="I1129" t="s">
        <v>17</v>
      </c>
      <c r="J1129" t="s">
        <v>18</v>
      </c>
      <c r="K1129" t="s">
        <v>19</v>
      </c>
      <c r="L1129" t="s">
        <v>20</v>
      </c>
      <c r="M1129" s="2">
        <v>842776102461</v>
      </c>
      <c r="N1129">
        <v>1</v>
      </c>
      <c r="O1129">
        <f>COUNTIFS($A$2:$A$1206,"="&amp;A1206,$C$2:$C$1206,"="&amp;C1206,$M$2:$M$1206,"="&amp;M1206)</f>
        <v>1</v>
      </c>
      <c r="P1129">
        <f>COUNTIFS($B$2:$B$1206,"="&amp;B1206,$M$2:$M$1206,"="&amp;M1206)</f>
        <v>1</v>
      </c>
      <c r="Q1129">
        <f>SUMIFS($N$2:$N$1206,$B$2:$B$1206,"="&amp;B1206,$M$2:$M$1206,"="&amp;M1206)</f>
        <v>1</v>
      </c>
      <c r="R1129">
        <f>VLOOKUP(A1206&amp;C1206&amp;M1206,販売数計!$A$2:$E$174,5,FALSE)</f>
        <v>1</v>
      </c>
      <c r="S1129">
        <f t="shared" si="17"/>
        <v>0</v>
      </c>
    </row>
    <row r="1130" spans="1:19" x14ac:dyDescent="0.2">
      <c r="A1130">
        <v>43309</v>
      </c>
      <c r="B1130">
        <v>44019618</v>
      </c>
      <c r="C1130">
        <v>842</v>
      </c>
      <c r="D1130" t="s">
        <v>26</v>
      </c>
      <c r="E1130">
        <v>21</v>
      </c>
      <c r="F1130" t="s">
        <v>15</v>
      </c>
      <c r="G1130">
        <v>181010</v>
      </c>
      <c r="H1130" t="s">
        <v>16</v>
      </c>
      <c r="I1130" t="s">
        <v>17</v>
      </c>
      <c r="J1130" t="s">
        <v>18</v>
      </c>
      <c r="K1130" t="s">
        <v>19</v>
      </c>
      <c r="L1130" t="s">
        <v>20</v>
      </c>
      <c r="M1130" s="2">
        <v>842776102461</v>
      </c>
      <c r="N1130">
        <v>1</v>
      </c>
      <c r="O1130">
        <f>COUNTIFS($A$2:$A$1206,"="&amp;A1130,$C$2:$C$1206,"="&amp;C1130,$M$2:$M$1206,"="&amp;M1130)</f>
        <v>9</v>
      </c>
      <c r="P1130">
        <f>COUNTIFS($B$2:$B$1206,"="&amp;B1130,$M$2:$M$1206,"="&amp;M1130)</f>
        <v>1</v>
      </c>
      <c r="Q1130">
        <f>SUMIFS($N$2:$N$1206,$B$2:$B$1206,"="&amp;B1130,$M$2:$M$1206,"="&amp;M1130)</f>
        <v>1</v>
      </c>
      <c r="R1130">
        <f>VLOOKUP(A1130&amp;C1130&amp;M1130,販売数計!$A$2:$E$174,5,FALSE)</f>
        <v>9</v>
      </c>
      <c r="S1130">
        <f t="shared" si="17"/>
        <v>0</v>
      </c>
    </row>
    <row r="1131" spans="1:19" x14ac:dyDescent="0.2">
      <c r="A1131" s="1">
        <v>43309</v>
      </c>
      <c r="B1131">
        <v>44019626</v>
      </c>
      <c r="C1131">
        <v>842</v>
      </c>
      <c r="D1131" t="s">
        <v>26</v>
      </c>
      <c r="E1131">
        <v>32</v>
      </c>
      <c r="F1131" t="s">
        <v>21</v>
      </c>
      <c r="G1131">
        <v>253230</v>
      </c>
      <c r="H1131" t="s">
        <v>22</v>
      </c>
      <c r="I1131" t="s">
        <v>23</v>
      </c>
      <c r="J1131" t="s">
        <v>24</v>
      </c>
      <c r="L1131" t="s">
        <v>25</v>
      </c>
      <c r="M1131" s="2">
        <v>4550084118970</v>
      </c>
      <c r="N1131">
        <v>1</v>
      </c>
      <c r="O1131">
        <f>COUNTIFS($A$2:$A$1206,"="&amp;A1131,$C$2:$C$1206,"="&amp;C1131,$M$2:$M$1206,"="&amp;M1131)</f>
        <v>6</v>
      </c>
      <c r="P1131">
        <f>COUNTIFS($B$2:$B$1206,"="&amp;B1131,$M$2:$M$1206,"="&amp;M1131)</f>
        <v>1</v>
      </c>
      <c r="Q1131">
        <f>SUMIFS($N$2:$N$1206,$B$2:$B$1206,"="&amp;B1131,$M$2:$M$1206,"="&amp;M1131)</f>
        <v>1</v>
      </c>
      <c r="R1131">
        <f>VLOOKUP(A1131&amp;C1131&amp;M1131,販売数計!$A$2:$E$174,5,FALSE)</f>
        <v>4</v>
      </c>
      <c r="S1131">
        <f t="shared" si="17"/>
        <v>0</v>
      </c>
    </row>
    <row r="1132" spans="1:19" x14ac:dyDescent="0.2">
      <c r="A1132" s="1">
        <v>43309</v>
      </c>
      <c r="B1132">
        <v>44021227</v>
      </c>
      <c r="C1132">
        <v>842</v>
      </c>
      <c r="D1132" t="s">
        <v>26</v>
      </c>
      <c r="E1132">
        <v>32</v>
      </c>
      <c r="F1132" t="s">
        <v>21</v>
      </c>
      <c r="G1132">
        <v>253230</v>
      </c>
      <c r="H1132" t="s">
        <v>22</v>
      </c>
      <c r="I1132" t="s">
        <v>23</v>
      </c>
      <c r="J1132" t="s">
        <v>24</v>
      </c>
      <c r="L1132" t="s">
        <v>25</v>
      </c>
      <c r="M1132" s="2">
        <v>4550084118970</v>
      </c>
      <c r="N1132">
        <v>1</v>
      </c>
      <c r="O1132">
        <f>COUNTIFS($A$2:$A$1206,"="&amp;A1132,$C$2:$C$1206,"="&amp;C1132,$M$2:$M$1206,"="&amp;M1132)</f>
        <v>6</v>
      </c>
      <c r="P1132">
        <f>COUNTIFS($B$2:$B$1206,"="&amp;B1132,$M$2:$M$1206,"="&amp;M1132)</f>
        <v>1</v>
      </c>
      <c r="Q1132">
        <f>SUMIFS($N$2:$N$1206,$B$2:$B$1206,"="&amp;B1132,$M$2:$M$1206,"="&amp;M1132)</f>
        <v>1</v>
      </c>
      <c r="R1132">
        <f>VLOOKUP(A1132&amp;C1132&amp;M1132,販売数計!$A$2:$E$174,5,FALSE)</f>
        <v>4</v>
      </c>
      <c r="S1132">
        <f t="shared" si="17"/>
        <v>0</v>
      </c>
    </row>
    <row r="1133" spans="1:19" x14ac:dyDescent="0.2">
      <c r="A1133">
        <v>43309</v>
      </c>
      <c r="B1133">
        <v>44022425</v>
      </c>
      <c r="C1133">
        <v>842</v>
      </c>
      <c r="D1133" t="s">
        <v>26</v>
      </c>
      <c r="E1133">
        <v>21</v>
      </c>
      <c r="F1133" t="s">
        <v>15</v>
      </c>
      <c r="G1133">
        <v>181010</v>
      </c>
      <c r="H1133" t="s">
        <v>16</v>
      </c>
      <c r="I1133" t="s">
        <v>17</v>
      </c>
      <c r="J1133" t="s">
        <v>18</v>
      </c>
      <c r="K1133" t="s">
        <v>19</v>
      </c>
      <c r="L1133" t="s">
        <v>20</v>
      </c>
      <c r="M1133" s="2">
        <v>842776102461</v>
      </c>
      <c r="N1133">
        <v>1</v>
      </c>
      <c r="O1133">
        <f>COUNTIFS($A$2:$A$1206,"="&amp;A1133,$C$2:$C$1206,"="&amp;C1133,$M$2:$M$1206,"="&amp;M1133)</f>
        <v>9</v>
      </c>
      <c r="P1133">
        <f>COUNTIFS($B$2:$B$1206,"="&amp;B1133,$M$2:$M$1206,"="&amp;M1133)</f>
        <v>1</v>
      </c>
      <c r="Q1133">
        <f>SUMIFS($N$2:$N$1206,$B$2:$B$1206,"="&amp;B1133,$M$2:$M$1206,"="&amp;M1133)</f>
        <v>1</v>
      </c>
      <c r="R1133">
        <f>VLOOKUP(A1133&amp;C1133&amp;M1133,販売数計!$A$2:$E$174,5,FALSE)</f>
        <v>9</v>
      </c>
      <c r="S1133">
        <f t="shared" si="17"/>
        <v>0</v>
      </c>
    </row>
    <row r="1134" spans="1:19" x14ac:dyDescent="0.2">
      <c r="A1134">
        <v>43309</v>
      </c>
      <c r="B1134">
        <v>44023737</v>
      </c>
      <c r="C1134">
        <v>842</v>
      </c>
      <c r="D1134" t="s">
        <v>26</v>
      </c>
      <c r="E1134">
        <v>21</v>
      </c>
      <c r="F1134" t="s">
        <v>15</v>
      </c>
      <c r="G1134">
        <v>181010</v>
      </c>
      <c r="H1134" t="s">
        <v>16</v>
      </c>
      <c r="I1134" t="s">
        <v>17</v>
      </c>
      <c r="J1134" t="s">
        <v>18</v>
      </c>
      <c r="K1134" t="s">
        <v>19</v>
      </c>
      <c r="L1134" t="s">
        <v>20</v>
      </c>
      <c r="M1134" s="2">
        <v>842776102461</v>
      </c>
      <c r="N1134">
        <v>1</v>
      </c>
      <c r="O1134">
        <f>COUNTIFS($A$2:$A$1206,"="&amp;A1134,$C$2:$C$1206,"="&amp;C1134,$M$2:$M$1206,"="&amp;M1134)</f>
        <v>9</v>
      </c>
      <c r="P1134">
        <f>COUNTIFS($B$2:$B$1206,"="&amp;B1134,$M$2:$M$1206,"="&amp;M1134)</f>
        <v>1</v>
      </c>
      <c r="Q1134">
        <f>SUMIFS($N$2:$N$1206,$B$2:$B$1206,"="&amp;B1134,$M$2:$M$1206,"="&amp;M1134)</f>
        <v>1</v>
      </c>
      <c r="R1134">
        <f>VLOOKUP(A1134&amp;C1134&amp;M1134,販売数計!$A$2:$E$174,5,FALSE)</f>
        <v>9</v>
      </c>
      <c r="S1134">
        <f t="shared" si="17"/>
        <v>0</v>
      </c>
    </row>
    <row r="1135" spans="1:19" x14ac:dyDescent="0.2">
      <c r="A1135" s="1">
        <v>43309</v>
      </c>
      <c r="B1135">
        <v>44023758</v>
      </c>
      <c r="C1135">
        <v>842</v>
      </c>
      <c r="D1135" t="s">
        <v>26</v>
      </c>
      <c r="E1135">
        <v>32</v>
      </c>
      <c r="F1135" t="s">
        <v>21</v>
      </c>
      <c r="G1135">
        <v>253230</v>
      </c>
      <c r="H1135" t="s">
        <v>22</v>
      </c>
      <c r="I1135" t="s">
        <v>23</v>
      </c>
      <c r="J1135" t="s">
        <v>24</v>
      </c>
      <c r="L1135" t="s">
        <v>25</v>
      </c>
      <c r="M1135" s="2">
        <v>4550084118970</v>
      </c>
      <c r="N1135">
        <v>1</v>
      </c>
      <c r="O1135">
        <f>COUNTIFS($A$2:$A$1206,"="&amp;A1135,$C$2:$C$1206,"="&amp;C1135,$M$2:$M$1206,"="&amp;M1135)</f>
        <v>6</v>
      </c>
      <c r="P1135">
        <f>COUNTIFS($B$2:$B$1206,"="&amp;B1135,$M$2:$M$1206,"="&amp;M1135)</f>
        <v>1</v>
      </c>
      <c r="Q1135">
        <f>SUMIFS($N$2:$N$1206,$B$2:$B$1206,"="&amp;B1135,$M$2:$M$1206,"="&amp;M1135)</f>
        <v>1</v>
      </c>
      <c r="R1135">
        <f>VLOOKUP(A1135&amp;C1135&amp;M1135,販売数計!$A$2:$E$174,5,FALSE)</f>
        <v>4</v>
      </c>
      <c r="S1135">
        <f t="shared" si="17"/>
        <v>0</v>
      </c>
    </row>
    <row r="1136" spans="1:19" x14ac:dyDescent="0.2">
      <c r="A1136">
        <v>43309</v>
      </c>
      <c r="B1136">
        <v>44024482</v>
      </c>
      <c r="C1136">
        <v>842</v>
      </c>
      <c r="D1136" t="s">
        <v>26</v>
      </c>
      <c r="E1136">
        <v>21</v>
      </c>
      <c r="F1136" t="s">
        <v>15</v>
      </c>
      <c r="G1136">
        <v>181010</v>
      </c>
      <c r="H1136" t="s">
        <v>16</v>
      </c>
      <c r="I1136" t="s">
        <v>17</v>
      </c>
      <c r="J1136" t="s">
        <v>18</v>
      </c>
      <c r="K1136" t="s">
        <v>19</v>
      </c>
      <c r="L1136" t="s">
        <v>20</v>
      </c>
      <c r="M1136" s="2">
        <v>842776102461</v>
      </c>
      <c r="N1136">
        <v>1</v>
      </c>
      <c r="O1136">
        <f>COUNTIFS($A$2:$A$1206,"="&amp;A1136,$C$2:$C$1206,"="&amp;C1136,$M$2:$M$1206,"="&amp;M1136)</f>
        <v>9</v>
      </c>
      <c r="P1136">
        <f>COUNTIFS($B$2:$B$1206,"="&amp;B1136,$M$2:$M$1206,"="&amp;M1136)</f>
        <v>1</v>
      </c>
      <c r="Q1136">
        <f>SUMIFS($N$2:$N$1206,$B$2:$B$1206,"="&amp;B1136,$M$2:$M$1206,"="&amp;M1136)</f>
        <v>1</v>
      </c>
      <c r="R1136">
        <f>VLOOKUP(A1136&amp;C1136&amp;M1136,販売数計!$A$2:$E$174,5,FALSE)</f>
        <v>9</v>
      </c>
      <c r="S1136">
        <f t="shared" si="17"/>
        <v>0</v>
      </c>
    </row>
    <row r="1137" spans="1:19" x14ac:dyDescent="0.2">
      <c r="A1137">
        <v>43310</v>
      </c>
      <c r="B1137">
        <v>44024392</v>
      </c>
      <c r="C1137">
        <v>94</v>
      </c>
      <c r="D1137" t="s">
        <v>14</v>
      </c>
      <c r="E1137">
        <v>21</v>
      </c>
      <c r="F1137" t="s">
        <v>15</v>
      </c>
      <c r="G1137">
        <v>181010</v>
      </c>
      <c r="H1137" t="s">
        <v>16</v>
      </c>
      <c r="I1137" t="s">
        <v>17</v>
      </c>
      <c r="J1137" t="s">
        <v>18</v>
      </c>
      <c r="K1137" t="s">
        <v>19</v>
      </c>
      <c r="L1137" t="s">
        <v>20</v>
      </c>
      <c r="M1137" s="2">
        <v>842776102461</v>
      </c>
      <c r="N1137">
        <v>-1</v>
      </c>
      <c r="O1137">
        <f>COUNTIFS($A$2:$A$1206,"="&amp;A1137,$C$2:$C$1206,"="&amp;C1137,$M$2:$M$1206,"="&amp;M1137)</f>
        <v>12</v>
      </c>
      <c r="P1137">
        <f>COUNTIFS($B$2:$B$1206,"="&amp;B1137,$M$2:$M$1206,"="&amp;M1137)</f>
        <v>2</v>
      </c>
      <c r="Q1137">
        <f>SUMIFS($N$2:$N$1206,$B$2:$B$1206,"="&amp;B1137,$M$2:$M$1206,"="&amp;M1137)</f>
        <v>0</v>
      </c>
      <c r="R1137">
        <f>VLOOKUP(A1137&amp;C1137&amp;M1137,販売数計!$A$2:$E$174,5,FALSE)</f>
        <v>10</v>
      </c>
      <c r="S1137">
        <f t="shared" si="17"/>
        <v>1</v>
      </c>
    </row>
    <row r="1138" spans="1:19" x14ac:dyDescent="0.2">
      <c r="A1138">
        <v>43310</v>
      </c>
      <c r="B1138">
        <v>44024392</v>
      </c>
      <c r="C1138">
        <v>94</v>
      </c>
      <c r="D1138" t="s">
        <v>14</v>
      </c>
      <c r="E1138">
        <v>21</v>
      </c>
      <c r="F1138" t="s">
        <v>15</v>
      </c>
      <c r="G1138">
        <v>181010</v>
      </c>
      <c r="H1138" t="s">
        <v>16</v>
      </c>
      <c r="I1138" t="s">
        <v>17</v>
      </c>
      <c r="J1138" t="s">
        <v>18</v>
      </c>
      <c r="K1138" t="s">
        <v>19</v>
      </c>
      <c r="L1138" t="s">
        <v>20</v>
      </c>
      <c r="M1138" s="2">
        <v>842776102461</v>
      </c>
      <c r="N1138">
        <v>1</v>
      </c>
      <c r="O1138">
        <f>COUNTIFS($A$2:$A$1206,"="&amp;A1138,$C$2:$C$1206,"="&amp;C1138,$M$2:$M$1206,"="&amp;M1138)</f>
        <v>12</v>
      </c>
      <c r="P1138">
        <f>COUNTIFS($B$2:$B$1206,"="&amp;B1138,$M$2:$M$1206,"="&amp;M1138)</f>
        <v>2</v>
      </c>
      <c r="Q1138">
        <f>SUMIFS($N$2:$N$1206,$B$2:$B$1206,"="&amp;B1138,$M$2:$M$1206,"="&amp;M1138)</f>
        <v>0</v>
      </c>
      <c r="R1138">
        <f>VLOOKUP(A1138&amp;C1138&amp;M1138,販売数計!$A$2:$E$174,5,FALSE)</f>
        <v>10</v>
      </c>
      <c r="S1138">
        <f t="shared" si="17"/>
        <v>1</v>
      </c>
    </row>
    <row r="1139" spans="1:19" x14ac:dyDescent="0.2">
      <c r="A1139">
        <v>43310</v>
      </c>
      <c r="B1139">
        <v>44025238</v>
      </c>
      <c r="C1139">
        <v>94</v>
      </c>
      <c r="D1139" t="s">
        <v>14</v>
      </c>
      <c r="E1139">
        <v>21</v>
      </c>
      <c r="F1139" t="s">
        <v>15</v>
      </c>
      <c r="G1139">
        <v>181010</v>
      </c>
      <c r="H1139" t="s">
        <v>16</v>
      </c>
      <c r="I1139" t="s">
        <v>17</v>
      </c>
      <c r="J1139" t="s">
        <v>18</v>
      </c>
      <c r="K1139" t="s">
        <v>19</v>
      </c>
      <c r="L1139" t="s">
        <v>20</v>
      </c>
      <c r="M1139" s="2">
        <v>842776102461</v>
      </c>
      <c r="N1139">
        <v>1</v>
      </c>
      <c r="O1139">
        <f>COUNTIFS($A$2:$A$1206,"="&amp;A1139,$C$2:$C$1206,"="&amp;C1139,$M$2:$M$1206,"="&amp;M1139)</f>
        <v>12</v>
      </c>
      <c r="P1139">
        <f>COUNTIFS($B$2:$B$1206,"="&amp;B1139,$M$2:$M$1206,"="&amp;M1139)</f>
        <v>1</v>
      </c>
      <c r="Q1139">
        <f>SUMIFS($N$2:$N$1206,$B$2:$B$1206,"="&amp;B1139,$M$2:$M$1206,"="&amp;M1139)</f>
        <v>1</v>
      </c>
      <c r="R1139">
        <f>VLOOKUP(A1139&amp;C1139&amp;M1139,販売数計!$A$2:$E$174,5,FALSE)</f>
        <v>10</v>
      </c>
      <c r="S1139">
        <f t="shared" si="17"/>
        <v>0</v>
      </c>
    </row>
    <row r="1140" spans="1:19" x14ac:dyDescent="0.2">
      <c r="A1140">
        <v>43310</v>
      </c>
      <c r="B1140">
        <v>44026298</v>
      </c>
      <c r="C1140">
        <v>94</v>
      </c>
      <c r="D1140" t="s">
        <v>14</v>
      </c>
      <c r="E1140">
        <v>21</v>
      </c>
      <c r="F1140" t="s">
        <v>15</v>
      </c>
      <c r="G1140">
        <v>181010</v>
      </c>
      <c r="H1140" t="s">
        <v>16</v>
      </c>
      <c r="I1140" t="s">
        <v>17</v>
      </c>
      <c r="J1140" t="s">
        <v>18</v>
      </c>
      <c r="K1140" t="s">
        <v>19</v>
      </c>
      <c r="L1140" t="s">
        <v>20</v>
      </c>
      <c r="M1140" s="2">
        <v>842776102461</v>
      </c>
      <c r="N1140">
        <v>1</v>
      </c>
      <c r="O1140">
        <f>COUNTIFS($A$2:$A$1206,"="&amp;A1140,$C$2:$C$1206,"="&amp;C1140,$M$2:$M$1206,"="&amp;M1140)</f>
        <v>12</v>
      </c>
      <c r="P1140">
        <f>COUNTIFS($B$2:$B$1206,"="&amp;B1140,$M$2:$M$1206,"="&amp;M1140)</f>
        <v>1</v>
      </c>
      <c r="Q1140">
        <f>SUMIFS($N$2:$N$1206,$B$2:$B$1206,"="&amp;B1140,$M$2:$M$1206,"="&amp;M1140)</f>
        <v>1</v>
      </c>
      <c r="R1140">
        <f>VLOOKUP(A1140&amp;C1140&amp;M1140,販売数計!$A$2:$E$174,5,FALSE)</f>
        <v>10</v>
      </c>
      <c r="S1140">
        <f t="shared" si="17"/>
        <v>0</v>
      </c>
    </row>
    <row r="1141" spans="1:19" x14ac:dyDescent="0.2">
      <c r="A1141">
        <v>43310</v>
      </c>
      <c r="B1141">
        <v>44026321</v>
      </c>
      <c r="C1141">
        <v>94</v>
      </c>
      <c r="D1141" t="s">
        <v>14</v>
      </c>
      <c r="E1141">
        <v>21</v>
      </c>
      <c r="F1141" t="s">
        <v>15</v>
      </c>
      <c r="G1141">
        <v>181010</v>
      </c>
      <c r="H1141" t="s">
        <v>16</v>
      </c>
      <c r="I1141" t="s">
        <v>17</v>
      </c>
      <c r="J1141" t="s">
        <v>18</v>
      </c>
      <c r="K1141" t="s">
        <v>19</v>
      </c>
      <c r="L1141" t="s">
        <v>20</v>
      </c>
      <c r="M1141" s="2">
        <v>842776102461</v>
      </c>
      <c r="N1141">
        <v>1</v>
      </c>
      <c r="O1141">
        <f>COUNTIFS($A$2:$A$1206,"="&amp;A1141,$C$2:$C$1206,"="&amp;C1141,$M$2:$M$1206,"="&amp;M1141)</f>
        <v>12</v>
      </c>
      <c r="P1141">
        <f>COUNTIFS($B$2:$B$1206,"="&amp;B1141,$M$2:$M$1206,"="&amp;M1141)</f>
        <v>1</v>
      </c>
      <c r="Q1141">
        <f>SUMIFS($N$2:$N$1206,$B$2:$B$1206,"="&amp;B1141,$M$2:$M$1206,"="&amp;M1141)</f>
        <v>1</v>
      </c>
      <c r="R1141">
        <f>VLOOKUP(A1141&amp;C1141&amp;M1141,販売数計!$A$2:$E$174,5,FALSE)</f>
        <v>10</v>
      </c>
      <c r="S1141">
        <f t="shared" si="17"/>
        <v>0</v>
      </c>
    </row>
    <row r="1142" spans="1:19" x14ac:dyDescent="0.2">
      <c r="A1142">
        <v>43310</v>
      </c>
      <c r="B1142">
        <v>44026946</v>
      </c>
      <c r="C1142">
        <v>94</v>
      </c>
      <c r="D1142" t="s">
        <v>14</v>
      </c>
      <c r="E1142">
        <v>21</v>
      </c>
      <c r="F1142" t="s">
        <v>15</v>
      </c>
      <c r="G1142">
        <v>181010</v>
      </c>
      <c r="H1142" t="s">
        <v>16</v>
      </c>
      <c r="I1142" t="s">
        <v>17</v>
      </c>
      <c r="J1142" t="s">
        <v>18</v>
      </c>
      <c r="K1142" t="s">
        <v>19</v>
      </c>
      <c r="L1142" t="s">
        <v>20</v>
      </c>
      <c r="M1142" s="2">
        <v>842776102461</v>
      </c>
      <c r="N1142">
        <v>1</v>
      </c>
      <c r="O1142">
        <f>COUNTIFS($A$2:$A$1206,"="&amp;A1142,$C$2:$C$1206,"="&amp;C1142,$M$2:$M$1206,"="&amp;M1142)</f>
        <v>12</v>
      </c>
      <c r="P1142">
        <f>COUNTIFS($B$2:$B$1206,"="&amp;B1142,$M$2:$M$1206,"="&amp;M1142)</f>
        <v>1</v>
      </c>
      <c r="Q1142">
        <f>SUMIFS($N$2:$N$1206,$B$2:$B$1206,"="&amp;B1142,$M$2:$M$1206,"="&amp;M1142)</f>
        <v>1</v>
      </c>
      <c r="R1142">
        <f>VLOOKUP(A1142&amp;C1142&amp;M1142,販売数計!$A$2:$E$174,5,FALSE)</f>
        <v>10</v>
      </c>
      <c r="S1142">
        <f t="shared" si="17"/>
        <v>0</v>
      </c>
    </row>
    <row r="1143" spans="1:19" x14ac:dyDescent="0.2">
      <c r="A1143">
        <v>43310</v>
      </c>
      <c r="B1143">
        <v>44027060</v>
      </c>
      <c r="C1143">
        <v>94</v>
      </c>
      <c r="D1143" t="s">
        <v>14</v>
      </c>
      <c r="E1143">
        <v>21</v>
      </c>
      <c r="F1143" t="s">
        <v>15</v>
      </c>
      <c r="G1143">
        <v>181010</v>
      </c>
      <c r="H1143" t="s">
        <v>16</v>
      </c>
      <c r="I1143" t="s">
        <v>17</v>
      </c>
      <c r="J1143" t="s">
        <v>18</v>
      </c>
      <c r="K1143" t="s">
        <v>19</v>
      </c>
      <c r="L1143" t="s">
        <v>20</v>
      </c>
      <c r="M1143" s="2">
        <v>842776102461</v>
      </c>
      <c r="N1143">
        <v>1</v>
      </c>
      <c r="O1143">
        <f>COUNTIFS($A$2:$A$1206,"="&amp;A1143,$C$2:$C$1206,"="&amp;C1143,$M$2:$M$1206,"="&amp;M1143)</f>
        <v>12</v>
      </c>
      <c r="P1143">
        <f>COUNTIFS($B$2:$B$1206,"="&amp;B1143,$M$2:$M$1206,"="&amp;M1143)</f>
        <v>1</v>
      </c>
      <c r="Q1143">
        <f>SUMIFS($N$2:$N$1206,$B$2:$B$1206,"="&amp;B1143,$M$2:$M$1206,"="&amp;M1143)</f>
        <v>1</v>
      </c>
      <c r="R1143">
        <f>VLOOKUP(A1143&amp;C1143&amp;M1143,販売数計!$A$2:$E$174,5,FALSE)</f>
        <v>10</v>
      </c>
      <c r="S1143">
        <f t="shared" si="17"/>
        <v>0</v>
      </c>
    </row>
    <row r="1144" spans="1:19" x14ac:dyDescent="0.2">
      <c r="A1144">
        <v>43310</v>
      </c>
      <c r="B1144">
        <v>44027088</v>
      </c>
      <c r="C1144">
        <v>94</v>
      </c>
      <c r="D1144" t="s">
        <v>14</v>
      </c>
      <c r="E1144">
        <v>44</v>
      </c>
      <c r="F1144" t="s">
        <v>37</v>
      </c>
      <c r="G1144">
        <v>393015</v>
      </c>
      <c r="H1144" t="s">
        <v>38</v>
      </c>
      <c r="I1144" t="s">
        <v>39</v>
      </c>
      <c r="J1144" t="s">
        <v>40</v>
      </c>
      <c r="K1144" t="s">
        <v>41</v>
      </c>
      <c r="L1144" t="s">
        <v>42</v>
      </c>
      <c r="M1144" s="2">
        <v>4514953727427</v>
      </c>
      <c r="N1144">
        <v>1</v>
      </c>
      <c r="O1144">
        <f>COUNTIFS($A$2:$A$1206,"="&amp;A1144,$C$2:$C$1206,"="&amp;C1144,$M$2:$M$1206,"="&amp;M1144)</f>
        <v>1</v>
      </c>
      <c r="P1144">
        <f>COUNTIFS($B$2:$B$1206,"="&amp;B1144,$M$2:$M$1206,"="&amp;M1144)</f>
        <v>1</v>
      </c>
      <c r="Q1144">
        <f>SUMIFS($N$2:$N$1206,$B$2:$B$1206,"="&amp;B1144,$M$2:$M$1206,"="&amp;M1144)</f>
        <v>1</v>
      </c>
      <c r="R1144">
        <f>VLOOKUP(A1144&amp;C1144&amp;M1144,販売数計!$A$2:$E$174,5,FALSE)</f>
        <v>1</v>
      </c>
      <c r="S1144">
        <f t="shared" si="17"/>
        <v>0</v>
      </c>
    </row>
    <row r="1145" spans="1:19" x14ac:dyDescent="0.2">
      <c r="A1145">
        <v>43310</v>
      </c>
      <c r="B1145">
        <v>44027358</v>
      </c>
      <c r="C1145">
        <v>94</v>
      </c>
      <c r="D1145" t="s">
        <v>14</v>
      </c>
      <c r="E1145">
        <v>32</v>
      </c>
      <c r="F1145" t="s">
        <v>21</v>
      </c>
      <c r="G1145">
        <v>253230</v>
      </c>
      <c r="H1145" t="s">
        <v>22</v>
      </c>
      <c r="I1145" t="s">
        <v>23</v>
      </c>
      <c r="J1145" t="s">
        <v>24</v>
      </c>
      <c r="L1145" t="s">
        <v>25</v>
      </c>
      <c r="M1145" s="2">
        <v>4550084118970</v>
      </c>
      <c r="N1145">
        <v>1</v>
      </c>
      <c r="O1145">
        <f>COUNTIFS($A$2:$A$1206,"="&amp;A1145,$C$2:$C$1206,"="&amp;C1145,$M$2:$M$1206,"="&amp;M1145)</f>
        <v>2</v>
      </c>
      <c r="P1145">
        <f>COUNTIFS($B$2:$B$1206,"="&amp;B1145,$M$2:$M$1206,"="&amp;M1145)</f>
        <v>1</v>
      </c>
      <c r="Q1145">
        <f>SUMIFS($N$2:$N$1206,$B$2:$B$1206,"="&amp;B1145,$M$2:$M$1206,"="&amp;M1145)</f>
        <v>1</v>
      </c>
      <c r="R1145">
        <f>VLOOKUP(A1145&amp;C1145&amp;M1145,販売数計!$A$2:$E$174,5,FALSE)</f>
        <v>2</v>
      </c>
      <c r="S1145">
        <f t="shared" si="17"/>
        <v>0</v>
      </c>
    </row>
    <row r="1146" spans="1:19" x14ac:dyDescent="0.2">
      <c r="A1146">
        <v>43310</v>
      </c>
      <c r="B1146">
        <v>44027949</v>
      </c>
      <c r="C1146">
        <v>94</v>
      </c>
      <c r="D1146" t="s">
        <v>14</v>
      </c>
      <c r="E1146">
        <v>21</v>
      </c>
      <c r="F1146" t="s">
        <v>15</v>
      </c>
      <c r="G1146">
        <v>181010</v>
      </c>
      <c r="H1146" t="s">
        <v>16</v>
      </c>
      <c r="I1146" t="s">
        <v>17</v>
      </c>
      <c r="J1146" t="s">
        <v>18</v>
      </c>
      <c r="K1146" t="s">
        <v>19</v>
      </c>
      <c r="L1146" t="s">
        <v>20</v>
      </c>
      <c r="M1146" s="2">
        <v>842776102461</v>
      </c>
      <c r="N1146">
        <v>1</v>
      </c>
      <c r="O1146">
        <f>COUNTIFS($A$2:$A$1206,"="&amp;A1146,$C$2:$C$1206,"="&amp;C1146,$M$2:$M$1206,"="&amp;M1146)</f>
        <v>12</v>
      </c>
      <c r="P1146">
        <f>COUNTIFS($B$2:$B$1206,"="&amp;B1146,$M$2:$M$1206,"="&amp;M1146)</f>
        <v>1</v>
      </c>
      <c r="Q1146">
        <f>SUMIFS($N$2:$N$1206,$B$2:$B$1206,"="&amp;B1146,$M$2:$M$1206,"="&amp;M1146)</f>
        <v>1</v>
      </c>
      <c r="R1146">
        <f>VLOOKUP(A1146&amp;C1146&amp;M1146,販売数計!$A$2:$E$174,5,FALSE)</f>
        <v>10</v>
      </c>
      <c r="S1146">
        <f t="shared" si="17"/>
        <v>0</v>
      </c>
    </row>
    <row r="1147" spans="1:19" x14ac:dyDescent="0.2">
      <c r="A1147">
        <v>43310</v>
      </c>
      <c r="B1147">
        <v>44028449</v>
      </c>
      <c r="C1147">
        <v>94</v>
      </c>
      <c r="D1147" t="s">
        <v>14</v>
      </c>
      <c r="E1147">
        <v>32</v>
      </c>
      <c r="F1147" t="s">
        <v>21</v>
      </c>
      <c r="G1147">
        <v>253230</v>
      </c>
      <c r="H1147" t="s">
        <v>22</v>
      </c>
      <c r="I1147" t="s">
        <v>23</v>
      </c>
      <c r="J1147" t="s">
        <v>24</v>
      </c>
      <c r="L1147" t="s">
        <v>25</v>
      </c>
      <c r="M1147" s="2">
        <v>4550084118970</v>
      </c>
      <c r="N1147">
        <v>1</v>
      </c>
      <c r="O1147">
        <f>COUNTIFS($A$2:$A$1206,"="&amp;A1147,$C$2:$C$1206,"="&amp;C1147,$M$2:$M$1206,"="&amp;M1147)</f>
        <v>2</v>
      </c>
      <c r="P1147">
        <f>COUNTIFS($B$2:$B$1206,"="&amp;B1147,$M$2:$M$1206,"="&amp;M1147)</f>
        <v>1</v>
      </c>
      <c r="Q1147">
        <f>SUMIFS($N$2:$N$1206,$B$2:$B$1206,"="&amp;B1147,$M$2:$M$1206,"="&amp;M1147)</f>
        <v>1</v>
      </c>
      <c r="R1147">
        <f>VLOOKUP(A1147&amp;C1147&amp;M1147,販売数計!$A$2:$E$174,5,FALSE)</f>
        <v>2</v>
      </c>
      <c r="S1147">
        <f t="shared" si="17"/>
        <v>0</v>
      </c>
    </row>
    <row r="1148" spans="1:19" x14ac:dyDescent="0.2">
      <c r="A1148">
        <v>43310</v>
      </c>
      <c r="B1148">
        <v>44029142</v>
      </c>
      <c r="C1148">
        <v>94</v>
      </c>
      <c r="D1148" t="s">
        <v>14</v>
      </c>
      <c r="E1148">
        <v>21</v>
      </c>
      <c r="F1148" t="s">
        <v>15</v>
      </c>
      <c r="G1148">
        <v>181010</v>
      </c>
      <c r="H1148" t="s">
        <v>16</v>
      </c>
      <c r="I1148" t="s">
        <v>17</v>
      </c>
      <c r="J1148" t="s">
        <v>18</v>
      </c>
      <c r="K1148" t="s">
        <v>19</v>
      </c>
      <c r="L1148" t="s">
        <v>20</v>
      </c>
      <c r="M1148" s="2">
        <v>842776102461</v>
      </c>
      <c r="N1148">
        <v>1</v>
      </c>
      <c r="O1148">
        <f>COUNTIFS($A$2:$A$1206,"="&amp;A1148,$C$2:$C$1206,"="&amp;C1148,$M$2:$M$1206,"="&amp;M1148)</f>
        <v>12</v>
      </c>
      <c r="P1148">
        <f>COUNTIFS($B$2:$B$1206,"="&amp;B1148,$M$2:$M$1206,"="&amp;M1148)</f>
        <v>1</v>
      </c>
      <c r="Q1148">
        <f>SUMIFS($N$2:$N$1206,$B$2:$B$1206,"="&amp;B1148,$M$2:$M$1206,"="&amp;M1148)</f>
        <v>1</v>
      </c>
      <c r="R1148">
        <f>VLOOKUP(A1148&amp;C1148&amp;M1148,販売数計!$A$2:$E$174,5,FALSE)</f>
        <v>10</v>
      </c>
      <c r="S1148">
        <f t="shared" si="17"/>
        <v>0</v>
      </c>
    </row>
    <row r="1149" spans="1:19" x14ac:dyDescent="0.2">
      <c r="A1149">
        <v>43310</v>
      </c>
      <c r="B1149">
        <v>44030304</v>
      </c>
      <c r="C1149">
        <v>94</v>
      </c>
      <c r="D1149" t="s">
        <v>14</v>
      </c>
      <c r="E1149">
        <v>21</v>
      </c>
      <c r="F1149" t="s">
        <v>15</v>
      </c>
      <c r="G1149">
        <v>181010</v>
      </c>
      <c r="H1149" t="s">
        <v>16</v>
      </c>
      <c r="I1149" t="s">
        <v>17</v>
      </c>
      <c r="J1149" t="s">
        <v>18</v>
      </c>
      <c r="K1149" t="s">
        <v>19</v>
      </c>
      <c r="L1149" t="s">
        <v>20</v>
      </c>
      <c r="M1149" s="2">
        <v>842776102461</v>
      </c>
      <c r="N1149">
        <v>1</v>
      </c>
      <c r="O1149">
        <f>COUNTIFS($A$2:$A$1206,"="&amp;A1149,$C$2:$C$1206,"="&amp;C1149,$M$2:$M$1206,"="&amp;M1149)</f>
        <v>12</v>
      </c>
      <c r="P1149">
        <f>COUNTIFS($B$2:$B$1206,"="&amp;B1149,$M$2:$M$1206,"="&amp;M1149)</f>
        <v>1</v>
      </c>
      <c r="Q1149">
        <f>SUMIFS($N$2:$N$1206,$B$2:$B$1206,"="&amp;B1149,$M$2:$M$1206,"="&amp;M1149)</f>
        <v>1</v>
      </c>
      <c r="R1149">
        <f>VLOOKUP(A1149&amp;C1149&amp;M1149,販売数計!$A$2:$E$174,5,FALSE)</f>
        <v>10</v>
      </c>
      <c r="S1149">
        <f t="shared" si="17"/>
        <v>0</v>
      </c>
    </row>
    <row r="1150" spans="1:19" x14ac:dyDescent="0.2">
      <c r="A1150">
        <v>43310</v>
      </c>
      <c r="B1150">
        <v>44031272</v>
      </c>
      <c r="C1150">
        <v>94</v>
      </c>
      <c r="D1150" t="s">
        <v>14</v>
      </c>
      <c r="E1150">
        <v>12</v>
      </c>
      <c r="F1150" t="s">
        <v>27</v>
      </c>
      <c r="G1150">
        <v>77120</v>
      </c>
      <c r="H1150" t="s">
        <v>28</v>
      </c>
      <c r="I1150" t="s">
        <v>29</v>
      </c>
      <c r="J1150" t="s">
        <v>30</v>
      </c>
      <c r="L1150" t="s">
        <v>31</v>
      </c>
      <c r="M1150" s="2">
        <v>4549980046388</v>
      </c>
      <c r="N1150">
        <v>1</v>
      </c>
      <c r="O1150">
        <f>COUNTIFS($A$2:$A$1206,"="&amp;A1150,$C$2:$C$1206,"="&amp;C1150,$M$2:$M$1206,"="&amp;M1150)</f>
        <v>1</v>
      </c>
      <c r="P1150">
        <f>COUNTIFS($B$2:$B$1206,"="&amp;B1150,$M$2:$M$1206,"="&amp;M1150)</f>
        <v>1</v>
      </c>
      <c r="Q1150">
        <f>SUMIFS($N$2:$N$1206,$B$2:$B$1206,"="&amp;B1150,$M$2:$M$1206,"="&amp;M1150)</f>
        <v>1</v>
      </c>
      <c r="R1150">
        <f>VLOOKUP(A1150&amp;C1150&amp;M1150,販売数計!$A$2:$E$174,5,FALSE)</f>
        <v>1</v>
      </c>
      <c r="S1150">
        <f t="shared" si="17"/>
        <v>0</v>
      </c>
    </row>
    <row r="1151" spans="1:19" x14ac:dyDescent="0.2">
      <c r="A1151">
        <v>43310</v>
      </c>
      <c r="B1151">
        <v>44032357</v>
      </c>
      <c r="C1151">
        <v>94</v>
      </c>
      <c r="D1151" t="s">
        <v>14</v>
      </c>
      <c r="E1151">
        <v>21</v>
      </c>
      <c r="F1151" t="s">
        <v>15</v>
      </c>
      <c r="G1151">
        <v>181010</v>
      </c>
      <c r="H1151" t="s">
        <v>16</v>
      </c>
      <c r="I1151" t="s">
        <v>17</v>
      </c>
      <c r="J1151" t="s">
        <v>18</v>
      </c>
      <c r="K1151" t="s">
        <v>19</v>
      </c>
      <c r="L1151" t="s">
        <v>20</v>
      </c>
      <c r="M1151" s="2">
        <v>842776102461</v>
      </c>
      <c r="N1151">
        <v>1</v>
      </c>
      <c r="O1151">
        <f>COUNTIFS($A$2:$A$1206,"="&amp;A1151,$C$2:$C$1206,"="&amp;C1151,$M$2:$M$1206,"="&amp;M1151)</f>
        <v>12</v>
      </c>
      <c r="P1151">
        <f>COUNTIFS($B$2:$B$1206,"="&amp;B1151,$M$2:$M$1206,"="&amp;M1151)</f>
        <v>1</v>
      </c>
      <c r="Q1151">
        <f>SUMIFS($N$2:$N$1206,$B$2:$B$1206,"="&amp;B1151,$M$2:$M$1206,"="&amp;M1151)</f>
        <v>1</v>
      </c>
      <c r="R1151">
        <f>VLOOKUP(A1151&amp;C1151&amp;M1151,販売数計!$A$2:$E$174,5,FALSE)</f>
        <v>10</v>
      </c>
      <c r="S1151">
        <f t="shared" si="17"/>
        <v>0</v>
      </c>
    </row>
    <row r="1152" spans="1:19" x14ac:dyDescent="0.2">
      <c r="A1152">
        <v>43310</v>
      </c>
      <c r="B1152">
        <v>44032741</v>
      </c>
      <c r="C1152">
        <v>94</v>
      </c>
      <c r="D1152" t="s">
        <v>14</v>
      </c>
      <c r="E1152">
        <v>21</v>
      </c>
      <c r="F1152" t="s">
        <v>15</v>
      </c>
      <c r="G1152">
        <v>181010</v>
      </c>
      <c r="H1152" t="s">
        <v>16</v>
      </c>
      <c r="I1152" t="s">
        <v>17</v>
      </c>
      <c r="J1152" t="s">
        <v>18</v>
      </c>
      <c r="K1152" t="s">
        <v>19</v>
      </c>
      <c r="L1152" t="s">
        <v>20</v>
      </c>
      <c r="M1152" s="2">
        <v>842776102461</v>
      </c>
      <c r="N1152">
        <v>1</v>
      </c>
      <c r="O1152">
        <f>COUNTIFS($A$2:$A$1206,"="&amp;A1152,$C$2:$C$1206,"="&amp;C1152,$M$2:$M$1206,"="&amp;M1152)</f>
        <v>12</v>
      </c>
      <c r="P1152">
        <f>COUNTIFS($B$2:$B$1206,"="&amp;B1152,$M$2:$M$1206,"="&amp;M1152)</f>
        <v>1</v>
      </c>
      <c r="Q1152">
        <f>SUMIFS($N$2:$N$1206,$B$2:$B$1206,"="&amp;B1152,$M$2:$M$1206,"="&amp;M1152)</f>
        <v>1</v>
      </c>
      <c r="R1152">
        <f>VLOOKUP(A1152&amp;C1152&amp;M1152,販売数計!$A$2:$E$174,5,FALSE)</f>
        <v>10</v>
      </c>
      <c r="S1152">
        <f t="shared" si="17"/>
        <v>0</v>
      </c>
    </row>
    <row r="1153" spans="1:19" x14ac:dyDescent="0.2">
      <c r="A1153">
        <v>43310</v>
      </c>
      <c r="B1153">
        <v>44022228</v>
      </c>
      <c r="C1153">
        <v>842</v>
      </c>
      <c r="D1153" t="s">
        <v>26</v>
      </c>
      <c r="E1153">
        <v>21</v>
      </c>
      <c r="F1153" t="s">
        <v>15</v>
      </c>
      <c r="G1153">
        <v>181010</v>
      </c>
      <c r="H1153" t="s">
        <v>16</v>
      </c>
      <c r="I1153" t="s">
        <v>17</v>
      </c>
      <c r="J1153" t="s">
        <v>18</v>
      </c>
      <c r="K1153" t="s">
        <v>19</v>
      </c>
      <c r="L1153" t="s">
        <v>20</v>
      </c>
      <c r="M1153" s="2">
        <v>842776102461</v>
      </c>
      <c r="N1153">
        <v>1</v>
      </c>
      <c r="O1153">
        <f>COUNTIFS($A$2:$A$1206,"="&amp;A1153,$C$2:$C$1206,"="&amp;C1153,$M$2:$M$1206,"="&amp;M1153)</f>
        <v>4</v>
      </c>
      <c r="P1153">
        <f>COUNTIFS($B$2:$B$1206,"="&amp;B1153,$M$2:$M$1206,"="&amp;M1153)</f>
        <v>1</v>
      </c>
      <c r="Q1153">
        <f>SUMIFS($N$2:$N$1206,$B$2:$B$1206,"="&amp;B1153,$M$2:$M$1206,"="&amp;M1153)</f>
        <v>1</v>
      </c>
      <c r="R1153">
        <f>VLOOKUP(A1153&amp;C1153&amp;M1153,販売数計!$A$2:$E$174,5,FALSE)</f>
        <v>4</v>
      </c>
      <c r="S1153">
        <f t="shared" si="17"/>
        <v>0</v>
      </c>
    </row>
    <row r="1154" spans="1:19" x14ac:dyDescent="0.2">
      <c r="A1154">
        <v>43310</v>
      </c>
      <c r="B1154">
        <v>44027479</v>
      </c>
      <c r="C1154">
        <v>842</v>
      </c>
      <c r="D1154" t="s">
        <v>26</v>
      </c>
      <c r="E1154">
        <v>21</v>
      </c>
      <c r="F1154" t="s">
        <v>15</v>
      </c>
      <c r="G1154">
        <v>181010</v>
      </c>
      <c r="H1154" t="s">
        <v>16</v>
      </c>
      <c r="I1154" t="s">
        <v>17</v>
      </c>
      <c r="J1154" t="s">
        <v>18</v>
      </c>
      <c r="K1154" t="s">
        <v>19</v>
      </c>
      <c r="L1154" t="s">
        <v>20</v>
      </c>
      <c r="M1154" s="2">
        <v>842776102461</v>
      </c>
      <c r="N1154">
        <v>1</v>
      </c>
      <c r="O1154">
        <f>COUNTIFS($A$2:$A$1206,"="&amp;A1154,$C$2:$C$1206,"="&amp;C1154,$M$2:$M$1206,"="&amp;M1154)</f>
        <v>4</v>
      </c>
      <c r="P1154">
        <f>COUNTIFS($B$2:$B$1206,"="&amp;B1154,$M$2:$M$1206,"="&amp;M1154)</f>
        <v>1</v>
      </c>
      <c r="Q1154">
        <f>SUMIFS($N$2:$N$1206,$B$2:$B$1206,"="&amp;B1154,$M$2:$M$1206,"="&amp;M1154)</f>
        <v>1</v>
      </c>
      <c r="R1154">
        <f>VLOOKUP(A1154&amp;C1154&amp;M1154,販売数計!$A$2:$E$174,5,FALSE)</f>
        <v>4</v>
      </c>
      <c r="S1154">
        <f t="shared" si="17"/>
        <v>0</v>
      </c>
    </row>
    <row r="1155" spans="1:19" x14ac:dyDescent="0.2">
      <c r="A1155">
        <v>43310</v>
      </c>
      <c r="B1155">
        <v>44027704</v>
      </c>
      <c r="C1155">
        <v>842</v>
      </c>
      <c r="D1155" t="s">
        <v>26</v>
      </c>
      <c r="E1155">
        <v>21</v>
      </c>
      <c r="F1155" t="s">
        <v>15</v>
      </c>
      <c r="G1155">
        <v>181010</v>
      </c>
      <c r="H1155" t="s">
        <v>16</v>
      </c>
      <c r="I1155" t="s">
        <v>17</v>
      </c>
      <c r="J1155" t="s">
        <v>18</v>
      </c>
      <c r="K1155" t="s">
        <v>19</v>
      </c>
      <c r="L1155" t="s">
        <v>20</v>
      </c>
      <c r="M1155" s="2">
        <v>842776102461</v>
      </c>
      <c r="N1155">
        <v>1</v>
      </c>
      <c r="O1155">
        <f>COUNTIFS($A$2:$A$1206,"="&amp;A1155,$C$2:$C$1206,"="&amp;C1155,$M$2:$M$1206,"="&amp;M1155)</f>
        <v>4</v>
      </c>
      <c r="P1155">
        <f>COUNTIFS($B$2:$B$1206,"="&amp;B1155,$M$2:$M$1206,"="&amp;M1155)</f>
        <v>1</v>
      </c>
      <c r="Q1155">
        <f>SUMIFS($N$2:$N$1206,$B$2:$B$1206,"="&amp;B1155,$M$2:$M$1206,"="&amp;M1155)</f>
        <v>1</v>
      </c>
      <c r="R1155">
        <f>VLOOKUP(A1155&amp;C1155&amp;M1155,販売数計!$A$2:$E$174,5,FALSE)</f>
        <v>4</v>
      </c>
      <c r="S1155">
        <f t="shared" ref="S1155:S1206" si="18">IF(P1155&gt;=2,1,IF(N1155&lt;0,1,0))</f>
        <v>0</v>
      </c>
    </row>
    <row r="1156" spans="1:19" x14ac:dyDescent="0.2">
      <c r="A1156" s="1">
        <v>43310</v>
      </c>
      <c r="B1156">
        <v>44029339</v>
      </c>
      <c r="C1156">
        <v>842</v>
      </c>
      <c r="D1156" t="s">
        <v>26</v>
      </c>
      <c r="E1156">
        <v>32</v>
      </c>
      <c r="F1156" t="s">
        <v>21</v>
      </c>
      <c r="G1156">
        <v>253230</v>
      </c>
      <c r="H1156" t="s">
        <v>22</v>
      </c>
      <c r="I1156" t="s">
        <v>23</v>
      </c>
      <c r="J1156" t="s">
        <v>24</v>
      </c>
      <c r="L1156" t="s">
        <v>25</v>
      </c>
      <c r="M1156" s="2">
        <v>4550084118970</v>
      </c>
      <c r="N1156">
        <v>1</v>
      </c>
      <c r="O1156">
        <f>COUNTIFS($A$2:$A$1206,"="&amp;A1156,$C$2:$C$1206,"="&amp;C1156,$M$2:$M$1206,"="&amp;M1156)</f>
        <v>4</v>
      </c>
      <c r="P1156">
        <f>COUNTIFS($B$2:$B$1206,"="&amp;B1156,$M$2:$M$1206,"="&amp;M1156)</f>
        <v>1</v>
      </c>
      <c r="Q1156">
        <f>SUMIFS($N$2:$N$1206,$B$2:$B$1206,"="&amp;B1156,$M$2:$M$1206,"="&amp;M1156)</f>
        <v>1</v>
      </c>
      <c r="R1156">
        <f>VLOOKUP(A1156&amp;C1156&amp;M1156,販売数計!$A$2:$E$174,5,FALSE)</f>
        <v>4</v>
      </c>
      <c r="S1156">
        <f t="shared" si="18"/>
        <v>0</v>
      </c>
    </row>
    <row r="1157" spans="1:19" x14ac:dyDescent="0.2">
      <c r="A1157">
        <v>43310</v>
      </c>
      <c r="B1157">
        <v>44029783</v>
      </c>
      <c r="C1157">
        <v>842</v>
      </c>
      <c r="D1157" t="s">
        <v>26</v>
      </c>
      <c r="E1157">
        <v>12</v>
      </c>
      <c r="F1157" t="s">
        <v>27</v>
      </c>
      <c r="G1157">
        <v>77120</v>
      </c>
      <c r="H1157" t="s">
        <v>28</v>
      </c>
      <c r="I1157" t="s">
        <v>29</v>
      </c>
      <c r="J1157" t="s">
        <v>30</v>
      </c>
      <c r="L1157" t="s">
        <v>31</v>
      </c>
      <c r="M1157" s="2">
        <v>4549980046388</v>
      </c>
      <c r="N1157">
        <v>1</v>
      </c>
      <c r="O1157">
        <f>COUNTIFS($A$2:$A$1206,"="&amp;A1157,$C$2:$C$1206,"="&amp;C1157,$M$2:$M$1206,"="&amp;M1157)</f>
        <v>1</v>
      </c>
      <c r="P1157">
        <f>COUNTIFS($B$2:$B$1206,"="&amp;B1157,$M$2:$M$1206,"="&amp;M1157)</f>
        <v>1</v>
      </c>
      <c r="Q1157">
        <f>SUMIFS($N$2:$N$1206,$B$2:$B$1206,"="&amp;B1157,$M$2:$M$1206,"="&amp;M1157)</f>
        <v>1</v>
      </c>
      <c r="R1157">
        <f>VLOOKUP(A1157&amp;C1157&amp;M1157,販売数計!$A$2:$E$174,5,FALSE)</f>
        <v>1</v>
      </c>
      <c r="S1157">
        <f t="shared" si="18"/>
        <v>0</v>
      </c>
    </row>
    <row r="1158" spans="1:19" x14ac:dyDescent="0.2">
      <c r="A1158">
        <v>43310</v>
      </c>
      <c r="B1158">
        <v>44030041</v>
      </c>
      <c r="C1158">
        <v>842</v>
      </c>
      <c r="D1158" t="s">
        <v>26</v>
      </c>
      <c r="E1158">
        <v>21</v>
      </c>
      <c r="F1158" t="s">
        <v>15</v>
      </c>
      <c r="G1158">
        <v>181010</v>
      </c>
      <c r="H1158" t="s">
        <v>16</v>
      </c>
      <c r="I1158" t="s">
        <v>17</v>
      </c>
      <c r="J1158" t="s">
        <v>18</v>
      </c>
      <c r="K1158" t="s">
        <v>19</v>
      </c>
      <c r="L1158" t="s">
        <v>20</v>
      </c>
      <c r="M1158" s="2">
        <v>842776102461</v>
      </c>
      <c r="N1158">
        <v>1</v>
      </c>
      <c r="O1158">
        <f>COUNTIFS($A$2:$A$1206,"="&amp;A1158,$C$2:$C$1206,"="&amp;C1158,$M$2:$M$1206,"="&amp;M1158)</f>
        <v>4</v>
      </c>
      <c r="P1158">
        <f>COUNTIFS($B$2:$B$1206,"="&amp;B1158,$M$2:$M$1206,"="&amp;M1158)</f>
        <v>1</v>
      </c>
      <c r="Q1158">
        <f>SUMIFS($N$2:$N$1206,$B$2:$B$1206,"="&amp;B1158,$M$2:$M$1206,"="&amp;M1158)</f>
        <v>1</v>
      </c>
      <c r="R1158">
        <f>VLOOKUP(A1158&amp;C1158&amp;M1158,販売数計!$A$2:$E$174,5,FALSE)</f>
        <v>4</v>
      </c>
      <c r="S1158">
        <f t="shared" si="18"/>
        <v>0</v>
      </c>
    </row>
    <row r="1159" spans="1:19" x14ac:dyDescent="0.2">
      <c r="A1159" s="1">
        <v>43310</v>
      </c>
      <c r="B1159">
        <v>44032143</v>
      </c>
      <c r="C1159">
        <v>842</v>
      </c>
      <c r="D1159" t="s">
        <v>26</v>
      </c>
      <c r="E1159">
        <v>32</v>
      </c>
      <c r="F1159" t="s">
        <v>21</v>
      </c>
      <c r="G1159">
        <v>253230</v>
      </c>
      <c r="H1159" t="s">
        <v>22</v>
      </c>
      <c r="I1159" t="s">
        <v>23</v>
      </c>
      <c r="J1159" t="s">
        <v>24</v>
      </c>
      <c r="L1159" t="s">
        <v>25</v>
      </c>
      <c r="M1159" s="2">
        <v>4550084118970</v>
      </c>
      <c r="N1159">
        <v>1</v>
      </c>
      <c r="O1159">
        <f>COUNTIFS($A$2:$A$1206,"="&amp;A1159,$C$2:$C$1206,"="&amp;C1159,$M$2:$M$1206,"="&amp;M1159)</f>
        <v>4</v>
      </c>
      <c r="P1159">
        <f>COUNTIFS($B$2:$B$1206,"="&amp;B1159,$M$2:$M$1206,"="&amp;M1159)</f>
        <v>1</v>
      </c>
      <c r="Q1159">
        <f>SUMIFS($N$2:$N$1206,$B$2:$B$1206,"="&amp;B1159,$M$2:$M$1206,"="&amp;M1159)</f>
        <v>1</v>
      </c>
      <c r="R1159">
        <f>VLOOKUP(A1159&amp;C1159&amp;M1159,販売数計!$A$2:$E$174,5,FALSE)</f>
        <v>4</v>
      </c>
      <c r="S1159">
        <f t="shared" si="18"/>
        <v>0</v>
      </c>
    </row>
    <row r="1160" spans="1:19" x14ac:dyDescent="0.2">
      <c r="A1160" s="1">
        <v>43310</v>
      </c>
      <c r="B1160">
        <v>44033349</v>
      </c>
      <c r="C1160">
        <v>842</v>
      </c>
      <c r="D1160" t="s">
        <v>26</v>
      </c>
      <c r="E1160">
        <v>32</v>
      </c>
      <c r="F1160" t="s">
        <v>21</v>
      </c>
      <c r="G1160">
        <v>253230</v>
      </c>
      <c r="H1160" t="s">
        <v>22</v>
      </c>
      <c r="I1160" t="s">
        <v>23</v>
      </c>
      <c r="J1160" t="s">
        <v>24</v>
      </c>
      <c r="L1160" t="s">
        <v>25</v>
      </c>
      <c r="M1160" s="2">
        <v>4550084118970</v>
      </c>
      <c r="N1160">
        <v>1</v>
      </c>
      <c r="O1160">
        <f>COUNTIFS($A$2:$A$1206,"="&amp;A1160,$C$2:$C$1206,"="&amp;C1160,$M$2:$M$1206,"="&amp;M1160)</f>
        <v>4</v>
      </c>
      <c r="P1160">
        <f>COUNTIFS($B$2:$B$1206,"="&amp;B1160,$M$2:$M$1206,"="&amp;M1160)</f>
        <v>1</v>
      </c>
      <c r="Q1160">
        <f>SUMIFS($N$2:$N$1206,$B$2:$B$1206,"="&amp;B1160,$M$2:$M$1206,"="&amp;M1160)</f>
        <v>1</v>
      </c>
      <c r="R1160">
        <f>VLOOKUP(A1160&amp;C1160&amp;M1160,販売数計!$A$2:$E$174,5,FALSE)</f>
        <v>4</v>
      </c>
      <c r="S1160">
        <f t="shared" si="18"/>
        <v>0</v>
      </c>
    </row>
    <row r="1161" spans="1:19" x14ac:dyDescent="0.2">
      <c r="A1161" s="1">
        <v>43310</v>
      </c>
      <c r="B1161">
        <v>44035030</v>
      </c>
      <c r="C1161">
        <v>842</v>
      </c>
      <c r="D1161" t="s">
        <v>26</v>
      </c>
      <c r="E1161">
        <v>32</v>
      </c>
      <c r="F1161" t="s">
        <v>21</v>
      </c>
      <c r="G1161">
        <v>253230</v>
      </c>
      <c r="H1161" t="s">
        <v>22</v>
      </c>
      <c r="I1161" t="s">
        <v>23</v>
      </c>
      <c r="J1161" t="s">
        <v>24</v>
      </c>
      <c r="L1161" t="s">
        <v>25</v>
      </c>
      <c r="M1161" s="2">
        <v>4550084118970</v>
      </c>
      <c r="N1161">
        <v>1</v>
      </c>
      <c r="O1161">
        <f>COUNTIFS($A$2:$A$1206,"="&amp;A1161,$C$2:$C$1206,"="&amp;C1161,$M$2:$M$1206,"="&amp;M1161)</f>
        <v>4</v>
      </c>
      <c r="P1161">
        <f>COUNTIFS($B$2:$B$1206,"="&amp;B1161,$M$2:$M$1206,"="&amp;M1161)</f>
        <v>1</v>
      </c>
      <c r="Q1161">
        <f>SUMIFS($N$2:$N$1206,$B$2:$B$1206,"="&amp;B1161,$M$2:$M$1206,"="&amp;M1161)</f>
        <v>1</v>
      </c>
      <c r="R1161">
        <f>VLOOKUP(A1161&amp;C1161&amp;M1161,販売数計!$A$2:$E$174,5,FALSE)</f>
        <v>4</v>
      </c>
      <c r="S1161">
        <f t="shared" si="18"/>
        <v>0</v>
      </c>
    </row>
    <row r="1162" spans="1:19" x14ac:dyDescent="0.2">
      <c r="A1162">
        <v>43311</v>
      </c>
      <c r="B1162">
        <v>44036362</v>
      </c>
      <c r="C1162">
        <v>94</v>
      </c>
      <c r="D1162" t="s">
        <v>14</v>
      </c>
      <c r="E1162">
        <v>21</v>
      </c>
      <c r="F1162" t="s">
        <v>15</v>
      </c>
      <c r="G1162">
        <v>181010</v>
      </c>
      <c r="H1162" t="s">
        <v>16</v>
      </c>
      <c r="I1162" t="s">
        <v>17</v>
      </c>
      <c r="J1162" t="s">
        <v>18</v>
      </c>
      <c r="K1162" t="s">
        <v>19</v>
      </c>
      <c r="L1162" t="s">
        <v>20</v>
      </c>
      <c r="M1162" s="2">
        <v>842776102461</v>
      </c>
      <c r="N1162">
        <v>1</v>
      </c>
      <c r="O1162">
        <f>COUNTIFS($A$2:$A$1206,"="&amp;A1162,$C$2:$C$1206,"="&amp;C1162,$M$2:$M$1206,"="&amp;M1162)</f>
        <v>8</v>
      </c>
      <c r="P1162">
        <f>COUNTIFS($B$2:$B$1206,"="&amp;B1162,$M$2:$M$1206,"="&amp;M1162)</f>
        <v>1</v>
      </c>
      <c r="Q1162">
        <f>SUMIFS($N$2:$N$1206,$B$2:$B$1206,"="&amp;B1162,$M$2:$M$1206,"="&amp;M1162)</f>
        <v>1</v>
      </c>
      <c r="R1162">
        <f>VLOOKUP(A1162&amp;C1162&amp;M1162,販売数計!$A$2:$E$174,5,FALSE)</f>
        <v>8</v>
      </c>
      <c r="S1162">
        <f t="shared" si="18"/>
        <v>0</v>
      </c>
    </row>
    <row r="1163" spans="1:19" x14ac:dyDescent="0.2">
      <c r="A1163">
        <v>43311</v>
      </c>
      <c r="B1163">
        <v>44038039</v>
      </c>
      <c r="C1163">
        <v>94</v>
      </c>
      <c r="D1163" t="s">
        <v>14</v>
      </c>
      <c r="E1163">
        <v>32</v>
      </c>
      <c r="F1163" t="s">
        <v>21</v>
      </c>
      <c r="G1163">
        <v>253230</v>
      </c>
      <c r="H1163" t="s">
        <v>22</v>
      </c>
      <c r="I1163" t="s">
        <v>23</v>
      </c>
      <c r="J1163" t="s">
        <v>24</v>
      </c>
      <c r="L1163" t="s">
        <v>25</v>
      </c>
      <c r="M1163" s="2">
        <v>4550084118970</v>
      </c>
      <c r="N1163">
        <v>1</v>
      </c>
      <c r="O1163">
        <f>COUNTIFS($A$2:$A$1206,"="&amp;A1163,$C$2:$C$1206,"="&amp;C1163,$M$2:$M$1206,"="&amp;M1163)</f>
        <v>2</v>
      </c>
      <c r="P1163">
        <f>COUNTIFS($B$2:$B$1206,"="&amp;B1163,$M$2:$M$1206,"="&amp;M1163)</f>
        <v>1</v>
      </c>
      <c r="Q1163">
        <f>SUMIFS($N$2:$N$1206,$B$2:$B$1206,"="&amp;B1163,$M$2:$M$1206,"="&amp;M1163)</f>
        <v>1</v>
      </c>
      <c r="R1163">
        <f>VLOOKUP(A1163&amp;C1163&amp;M1163,販売数計!$A$2:$E$174,5,FALSE)</f>
        <v>2</v>
      </c>
      <c r="S1163">
        <f t="shared" si="18"/>
        <v>0</v>
      </c>
    </row>
    <row r="1164" spans="1:19" x14ac:dyDescent="0.2">
      <c r="A1164">
        <v>43311</v>
      </c>
      <c r="B1164">
        <v>44038427</v>
      </c>
      <c r="C1164">
        <v>94</v>
      </c>
      <c r="D1164" t="s">
        <v>14</v>
      </c>
      <c r="E1164">
        <v>21</v>
      </c>
      <c r="F1164" t="s">
        <v>15</v>
      </c>
      <c r="G1164">
        <v>181010</v>
      </c>
      <c r="H1164" t="s">
        <v>16</v>
      </c>
      <c r="I1164" t="s">
        <v>17</v>
      </c>
      <c r="J1164" t="s">
        <v>18</v>
      </c>
      <c r="K1164" t="s">
        <v>19</v>
      </c>
      <c r="L1164" t="s">
        <v>20</v>
      </c>
      <c r="M1164" s="2">
        <v>842776102461</v>
      </c>
      <c r="N1164">
        <v>1</v>
      </c>
      <c r="O1164">
        <f>COUNTIFS($A$2:$A$1206,"="&amp;A1164,$C$2:$C$1206,"="&amp;C1164,$M$2:$M$1206,"="&amp;M1164)</f>
        <v>8</v>
      </c>
      <c r="P1164">
        <f>COUNTIFS($B$2:$B$1206,"="&amp;B1164,$M$2:$M$1206,"="&amp;M1164)</f>
        <v>1</v>
      </c>
      <c r="Q1164">
        <f>SUMIFS($N$2:$N$1206,$B$2:$B$1206,"="&amp;B1164,$M$2:$M$1206,"="&amp;M1164)</f>
        <v>1</v>
      </c>
      <c r="R1164">
        <f>VLOOKUP(A1164&amp;C1164&amp;M1164,販売数計!$A$2:$E$174,5,FALSE)</f>
        <v>8</v>
      </c>
      <c r="S1164">
        <f t="shared" si="18"/>
        <v>0</v>
      </c>
    </row>
    <row r="1165" spans="1:19" x14ac:dyDescent="0.2">
      <c r="A1165">
        <v>43311</v>
      </c>
      <c r="B1165">
        <v>44040222</v>
      </c>
      <c r="C1165">
        <v>94</v>
      </c>
      <c r="D1165" t="s">
        <v>14</v>
      </c>
      <c r="E1165">
        <v>32</v>
      </c>
      <c r="F1165" t="s">
        <v>21</v>
      </c>
      <c r="G1165">
        <v>253230</v>
      </c>
      <c r="H1165" t="s">
        <v>22</v>
      </c>
      <c r="I1165" t="s">
        <v>23</v>
      </c>
      <c r="J1165" t="s">
        <v>24</v>
      </c>
      <c r="L1165" t="s">
        <v>25</v>
      </c>
      <c r="M1165" s="2">
        <v>4550084118970</v>
      </c>
      <c r="N1165">
        <v>1</v>
      </c>
      <c r="O1165">
        <f>COUNTIFS($A$2:$A$1206,"="&amp;A1165,$C$2:$C$1206,"="&amp;C1165,$M$2:$M$1206,"="&amp;M1165)</f>
        <v>2</v>
      </c>
      <c r="P1165">
        <f>COUNTIFS($B$2:$B$1206,"="&amp;B1165,$M$2:$M$1206,"="&amp;M1165)</f>
        <v>1</v>
      </c>
      <c r="Q1165">
        <f>SUMIFS($N$2:$N$1206,$B$2:$B$1206,"="&amp;B1165,$M$2:$M$1206,"="&amp;M1165)</f>
        <v>1</v>
      </c>
      <c r="R1165">
        <f>VLOOKUP(A1165&amp;C1165&amp;M1165,販売数計!$A$2:$E$174,5,FALSE)</f>
        <v>2</v>
      </c>
      <c r="S1165">
        <f t="shared" si="18"/>
        <v>0</v>
      </c>
    </row>
    <row r="1166" spans="1:19" x14ac:dyDescent="0.2">
      <c r="A1166">
        <v>43311</v>
      </c>
      <c r="B1166">
        <v>44041869</v>
      </c>
      <c r="C1166">
        <v>94</v>
      </c>
      <c r="D1166" t="s">
        <v>14</v>
      </c>
      <c r="E1166">
        <v>21</v>
      </c>
      <c r="F1166" t="s">
        <v>15</v>
      </c>
      <c r="G1166">
        <v>181010</v>
      </c>
      <c r="H1166" t="s">
        <v>16</v>
      </c>
      <c r="I1166" t="s">
        <v>17</v>
      </c>
      <c r="J1166" t="s">
        <v>18</v>
      </c>
      <c r="K1166" t="s">
        <v>19</v>
      </c>
      <c r="L1166" t="s">
        <v>20</v>
      </c>
      <c r="M1166" s="2">
        <v>842776102461</v>
      </c>
      <c r="N1166">
        <v>1</v>
      </c>
      <c r="O1166">
        <f>COUNTIFS($A$2:$A$1206,"="&amp;A1166,$C$2:$C$1206,"="&amp;C1166,$M$2:$M$1206,"="&amp;M1166)</f>
        <v>8</v>
      </c>
      <c r="P1166">
        <f>COUNTIFS($B$2:$B$1206,"="&amp;B1166,$M$2:$M$1206,"="&amp;M1166)</f>
        <v>1</v>
      </c>
      <c r="Q1166">
        <f>SUMIFS($N$2:$N$1206,$B$2:$B$1206,"="&amp;B1166,$M$2:$M$1206,"="&amp;M1166)</f>
        <v>1</v>
      </c>
      <c r="R1166">
        <f>VLOOKUP(A1166&amp;C1166&amp;M1166,販売数計!$A$2:$E$174,5,FALSE)</f>
        <v>8</v>
      </c>
      <c r="S1166">
        <f t="shared" si="18"/>
        <v>0</v>
      </c>
    </row>
    <row r="1167" spans="1:19" x14ac:dyDescent="0.2">
      <c r="A1167">
        <v>43311</v>
      </c>
      <c r="B1167">
        <v>44042288</v>
      </c>
      <c r="C1167">
        <v>94</v>
      </c>
      <c r="D1167" t="s">
        <v>14</v>
      </c>
      <c r="E1167">
        <v>21</v>
      </c>
      <c r="F1167" t="s">
        <v>15</v>
      </c>
      <c r="G1167">
        <v>181010</v>
      </c>
      <c r="H1167" t="s">
        <v>16</v>
      </c>
      <c r="I1167" t="s">
        <v>17</v>
      </c>
      <c r="J1167" t="s">
        <v>18</v>
      </c>
      <c r="K1167" t="s">
        <v>19</v>
      </c>
      <c r="L1167" t="s">
        <v>20</v>
      </c>
      <c r="M1167" s="2">
        <v>842776102461</v>
      </c>
      <c r="N1167">
        <v>1</v>
      </c>
      <c r="O1167">
        <f>COUNTIFS($A$2:$A$1206,"="&amp;A1167,$C$2:$C$1206,"="&amp;C1167,$M$2:$M$1206,"="&amp;M1167)</f>
        <v>8</v>
      </c>
      <c r="P1167">
        <f>COUNTIFS($B$2:$B$1206,"="&amp;B1167,$M$2:$M$1206,"="&amp;M1167)</f>
        <v>1</v>
      </c>
      <c r="Q1167">
        <f>SUMIFS($N$2:$N$1206,$B$2:$B$1206,"="&amp;B1167,$M$2:$M$1206,"="&amp;M1167)</f>
        <v>1</v>
      </c>
      <c r="R1167">
        <f>VLOOKUP(A1167&amp;C1167&amp;M1167,販売数計!$A$2:$E$174,5,FALSE)</f>
        <v>8</v>
      </c>
      <c r="S1167">
        <f t="shared" si="18"/>
        <v>0</v>
      </c>
    </row>
    <row r="1168" spans="1:19" x14ac:dyDescent="0.2">
      <c r="A1168">
        <v>43311</v>
      </c>
      <c r="B1168">
        <v>44043189</v>
      </c>
      <c r="C1168">
        <v>94</v>
      </c>
      <c r="D1168" t="s">
        <v>14</v>
      </c>
      <c r="E1168">
        <v>21</v>
      </c>
      <c r="F1168" t="s">
        <v>15</v>
      </c>
      <c r="G1168">
        <v>181010</v>
      </c>
      <c r="H1168" t="s">
        <v>16</v>
      </c>
      <c r="I1168" t="s">
        <v>17</v>
      </c>
      <c r="J1168" t="s">
        <v>18</v>
      </c>
      <c r="K1168" t="s">
        <v>19</v>
      </c>
      <c r="L1168" t="s">
        <v>20</v>
      </c>
      <c r="M1168" s="2">
        <v>842776102461</v>
      </c>
      <c r="N1168">
        <v>1</v>
      </c>
      <c r="O1168">
        <f>COUNTIFS($A$2:$A$1206,"="&amp;A1168,$C$2:$C$1206,"="&amp;C1168,$M$2:$M$1206,"="&amp;M1168)</f>
        <v>8</v>
      </c>
      <c r="P1168">
        <f>COUNTIFS($B$2:$B$1206,"="&amp;B1168,$M$2:$M$1206,"="&amp;M1168)</f>
        <v>1</v>
      </c>
      <c r="Q1168">
        <f>SUMIFS($N$2:$N$1206,$B$2:$B$1206,"="&amp;B1168,$M$2:$M$1206,"="&amp;M1168)</f>
        <v>1</v>
      </c>
      <c r="R1168">
        <f>VLOOKUP(A1168&amp;C1168&amp;M1168,販売数計!$A$2:$E$174,5,FALSE)</f>
        <v>8</v>
      </c>
      <c r="S1168">
        <f t="shared" si="18"/>
        <v>0</v>
      </c>
    </row>
    <row r="1169" spans="1:19" x14ac:dyDescent="0.2">
      <c r="A1169">
        <v>43311</v>
      </c>
      <c r="B1169">
        <v>44043866</v>
      </c>
      <c r="C1169">
        <v>94</v>
      </c>
      <c r="D1169" t="s">
        <v>14</v>
      </c>
      <c r="E1169">
        <v>21</v>
      </c>
      <c r="F1169" t="s">
        <v>15</v>
      </c>
      <c r="G1169">
        <v>181010</v>
      </c>
      <c r="H1169" t="s">
        <v>16</v>
      </c>
      <c r="I1169" t="s">
        <v>17</v>
      </c>
      <c r="J1169" t="s">
        <v>18</v>
      </c>
      <c r="K1169" t="s">
        <v>19</v>
      </c>
      <c r="L1169" t="s">
        <v>20</v>
      </c>
      <c r="M1169" s="2">
        <v>842776102461</v>
      </c>
      <c r="N1169">
        <v>1</v>
      </c>
      <c r="O1169">
        <f>COUNTIFS($A$2:$A$1206,"="&amp;A1169,$C$2:$C$1206,"="&amp;C1169,$M$2:$M$1206,"="&amp;M1169)</f>
        <v>8</v>
      </c>
      <c r="P1169">
        <f>COUNTIFS($B$2:$B$1206,"="&amp;B1169,$M$2:$M$1206,"="&amp;M1169)</f>
        <v>1</v>
      </c>
      <c r="Q1169">
        <f>SUMIFS($N$2:$N$1206,$B$2:$B$1206,"="&amp;B1169,$M$2:$M$1206,"="&amp;M1169)</f>
        <v>1</v>
      </c>
      <c r="R1169">
        <f>VLOOKUP(A1169&amp;C1169&amp;M1169,販売数計!$A$2:$E$174,5,FALSE)</f>
        <v>8</v>
      </c>
      <c r="S1169">
        <f t="shared" si="18"/>
        <v>0</v>
      </c>
    </row>
    <row r="1170" spans="1:19" x14ac:dyDescent="0.2">
      <c r="A1170">
        <v>43311</v>
      </c>
      <c r="B1170">
        <v>44044083</v>
      </c>
      <c r="C1170">
        <v>94</v>
      </c>
      <c r="D1170" t="s">
        <v>14</v>
      </c>
      <c r="E1170">
        <v>21</v>
      </c>
      <c r="F1170" t="s">
        <v>15</v>
      </c>
      <c r="G1170">
        <v>181010</v>
      </c>
      <c r="H1170" t="s">
        <v>16</v>
      </c>
      <c r="I1170" t="s">
        <v>17</v>
      </c>
      <c r="J1170" t="s">
        <v>18</v>
      </c>
      <c r="K1170" t="s">
        <v>19</v>
      </c>
      <c r="L1170" t="s">
        <v>20</v>
      </c>
      <c r="M1170" s="2">
        <v>842776102461</v>
      </c>
      <c r="N1170">
        <v>1</v>
      </c>
      <c r="O1170">
        <f>COUNTIFS($A$2:$A$1206,"="&amp;A1170,$C$2:$C$1206,"="&amp;C1170,$M$2:$M$1206,"="&amp;M1170)</f>
        <v>8</v>
      </c>
      <c r="P1170">
        <f>COUNTIFS($B$2:$B$1206,"="&amp;B1170,$M$2:$M$1206,"="&amp;M1170)</f>
        <v>1</v>
      </c>
      <c r="Q1170">
        <f>SUMIFS($N$2:$N$1206,$B$2:$B$1206,"="&amp;B1170,$M$2:$M$1206,"="&amp;M1170)</f>
        <v>1</v>
      </c>
      <c r="R1170">
        <f>VLOOKUP(A1170&amp;C1170&amp;M1170,販売数計!$A$2:$E$174,5,FALSE)</f>
        <v>8</v>
      </c>
      <c r="S1170">
        <f t="shared" si="18"/>
        <v>0</v>
      </c>
    </row>
    <row r="1171" spans="1:19" x14ac:dyDescent="0.2">
      <c r="A1171">
        <v>43311</v>
      </c>
      <c r="B1171">
        <v>44044769</v>
      </c>
      <c r="C1171">
        <v>94</v>
      </c>
      <c r="D1171" t="s">
        <v>14</v>
      </c>
      <c r="E1171">
        <v>21</v>
      </c>
      <c r="F1171" t="s">
        <v>15</v>
      </c>
      <c r="G1171">
        <v>181010</v>
      </c>
      <c r="H1171" t="s">
        <v>16</v>
      </c>
      <c r="I1171" t="s">
        <v>17</v>
      </c>
      <c r="J1171" t="s">
        <v>18</v>
      </c>
      <c r="K1171" t="s">
        <v>19</v>
      </c>
      <c r="L1171" t="s">
        <v>20</v>
      </c>
      <c r="M1171" s="2">
        <v>842776102461</v>
      </c>
      <c r="N1171">
        <v>1</v>
      </c>
      <c r="O1171">
        <f>COUNTIFS($A$2:$A$1206,"="&amp;A1171,$C$2:$C$1206,"="&amp;C1171,$M$2:$M$1206,"="&amp;M1171)</f>
        <v>8</v>
      </c>
      <c r="P1171">
        <f>COUNTIFS($B$2:$B$1206,"="&amp;B1171,$M$2:$M$1206,"="&amp;M1171)</f>
        <v>1</v>
      </c>
      <c r="Q1171">
        <f>SUMIFS($N$2:$N$1206,$B$2:$B$1206,"="&amp;B1171,$M$2:$M$1206,"="&amp;M1171)</f>
        <v>1</v>
      </c>
      <c r="R1171">
        <f>VLOOKUP(A1171&amp;C1171&amp;M1171,販売数計!$A$2:$E$174,5,FALSE)</f>
        <v>8</v>
      </c>
      <c r="S1171">
        <f t="shared" si="18"/>
        <v>0</v>
      </c>
    </row>
    <row r="1172" spans="1:19" x14ac:dyDescent="0.2">
      <c r="A1172">
        <v>43311</v>
      </c>
      <c r="B1172">
        <v>43996549</v>
      </c>
      <c r="C1172">
        <v>842</v>
      </c>
      <c r="D1172" t="s">
        <v>26</v>
      </c>
      <c r="E1172">
        <v>12</v>
      </c>
      <c r="F1172" t="s">
        <v>27</v>
      </c>
      <c r="G1172">
        <v>77120</v>
      </c>
      <c r="H1172" t="s">
        <v>28</v>
      </c>
      <c r="I1172" t="s">
        <v>29</v>
      </c>
      <c r="J1172" t="s">
        <v>30</v>
      </c>
      <c r="L1172" t="s">
        <v>31</v>
      </c>
      <c r="M1172" s="2">
        <v>4549980046388</v>
      </c>
      <c r="N1172">
        <v>1</v>
      </c>
      <c r="O1172">
        <f>COUNTIFS($A$2:$A$1206,"="&amp;A1172,$C$2:$C$1206,"="&amp;C1172,$M$2:$M$1206,"="&amp;M1172)</f>
        <v>1</v>
      </c>
      <c r="P1172">
        <f>COUNTIFS($B$2:$B$1206,"="&amp;B1172,$M$2:$M$1206,"="&amp;M1172)</f>
        <v>1</v>
      </c>
      <c r="Q1172">
        <f>SUMIFS($N$2:$N$1206,$B$2:$B$1206,"="&amp;B1172,$M$2:$M$1206,"="&amp;M1172)</f>
        <v>1</v>
      </c>
      <c r="R1172">
        <f>VLOOKUP(A1172&amp;C1172&amp;M1172,販売数計!$A$2:$E$174,5,FALSE)</f>
        <v>1</v>
      </c>
      <c r="S1172">
        <f t="shared" si="18"/>
        <v>0</v>
      </c>
    </row>
    <row r="1173" spans="1:19" x14ac:dyDescent="0.2">
      <c r="A1173" s="1">
        <v>43311</v>
      </c>
      <c r="B1173">
        <v>44036564</v>
      </c>
      <c r="C1173">
        <v>842</v>
      </c>
      <c r="D1173" t="s">
        <v>26</v>
      </c>
      <c r="E1173">
        <v>32</v>
      </c>
      <c r="F1173" t="s">
        <v>21</v>
      </c>
      <c r="G1173">
        <v>253230</v>
      </c>
      <c r="H1173" t="s">
        <v>22</v>
      </c>
      <c r="I1173" t="s">
        <v>23</v>
      </c>
      <c r="J1173" t="s">
        <v>24</v>
      </c>
      <c r="L1173" t="s">
        <v>25</v>
      </c>
      <c r="M1173" s="2">
        <v>4550084118970</v>
      </c>
      <c r="N1173">
        <v>1</v>
      </c>
      <c r="O1173">
        <f>COUNTIFS($A$2:$A$1206,"="&amp;A1173,$C$2:$C$1206,"="&amp;C1173,$M$2:$M$1206,"="&amp;M1173)</f>
        <v>6</v>
      </c>
      <c r="P1173">
        <f>COUNTIFS($B$2:$B$1206,"="&amp;B1173,$M$2:$M$1206,"="&amp;M1173)</f>
        <v>1</v>
      </c>
      <c r="Q1173">
        <f>SUMIFS($N$2:$N$1206,$B$2:$B$1206,"="&amp;B1173,$M$2:$M$1206,"="&amp;M1173)</f>
        <v>1</v>
      </c>
      <c r="R1173">
        <f>VLOOKUP(A1173&amp;C1173&amp;M1173,販売数計!$A$2:$E$174,5,FALSE)</f>
        <v>6</v>
      </c>
      <c r="S1173">
        <f t="shared" si="18"/>
        <v>0</v>
      </c>
    </row>
    <row r="1174" spans="1:19" x14ac:dyDescent="0.2">
      <c r="A1174">
        <v>43311</v>
      </c>
      <c r="B1174">
        <v>44037127</v>
      </c>
      <c r="C1174">
        <v>842</v>
      </c>
      <c r="D1174" t="s">
        <v>26</v>
      </c>
      <c r="E1174">
        <v>21</v>
      </c>
      <c r="F1174" t="s">
        <v>15</v>
      </c>
      <c r="G1174">
        <v>181010</v>
      </c>
      <c r="H1174" t="s">
        <v>16</v>
      </c>
      <c r="I1174" t="s">
        <v>17</v>
      </c>
      <c r="J1174" t="s">
        <v>18</v>
      </c>
      <c r="K1174" t="s">
        <v>19</v>
      </c>
      <c r="L1174" t="s">
        <v>20</v>
      </c>
      <c r="M1174" s="2">
        <v>842776102461</v>
      </c>
      <c r="N1174">
        <v>1</v>
      </c>
      <c r="O1174">
        <f>COUNTIFS($A$2:$A$1206,"="&amp;A1174,$C$2:$C$1206,"="&amp;C1174,$M$2:$M$1206,"="&amp;M1174)</f>
        <v>1</v>
      </c>
      <c r="P1174">
        <f>COUNTIFS($B$2:$B$1206,"="&amp;B1174,$M$2:$M$1206,"="&amp;M1174)</f>
        <v>1</v>
      </c>
      <c r="Q1174">
        <f>SUMIFS($N$2:$N$1206,$B$2:$B$1206,"="&amp;B1174,$M$2:$M$1206,"="&amp;M1174)</f>
        <v>1</v>
      </c>
      <c r="R1174">
        <f>VLOOKUP(A1174&amp;C1174&amp;M1174,販売数計!$A$2:$E$174,5,FALSE)</f>
        <v>1</v>
      </c>
      <c r="S1174">
        <f t="shared" si="18"/>
        <v>0</v>
      </c>
    </row>
    <row r="1175" spans="1:19" x14ac:dyDescent="0.2">
      <c r="A1175" s="1">
        <v>43311</v>
      </c>
      <c r="B1175">
        <v>44039296</v>
      </c>
      <c r="C1175">
        <v>842</v>
      </c>
      <c r="D1175" t="s">
        <v>26</v>
      </c>
      <c r="E1175">
        <v>32</v>
      </c>
      <c r="F1175" t="s">
        <v>21</v>
      </c>
      <c r="G1175">
        <v>253230</v>
      </c>
      <c r="H1175" t="s">
        <v>22</v>
      </c>
      <c r="I1175" t="s">
        <v>23</v>
      </c>
      <c r="J1175" t="s">
        <v>24</v>
      </c>
      <c r="L1175" t="s">
        <v>25</v>
      </c>
      <c r="M1175" s="2">
        <v>4550084118970</v>
      </c>
      <c r="N1175">
        <v>1</v>
      </c>
      <c r="O1175">
        <f>COUNTIFS($A$2:$A$1206,"="&amp;A1175,$C$2:$C$1206,"="&amp;C1175,$M$2:$M$1206,"="&amp;M1175)</f>
        <v>6</v>
      </c>
      <c r="P1175">
        <f>COUNTIFS($B$2:$B$1206,"="&amp;B1175,$M$2:$M$1206,"="&amp;M1175)</f>
        <v>1</v>
      </c>
      <c r="Q1175">
        <f>SUMIFS($N$2:$N$1206,$B$2:$B$1206,"="&amp;B1175,$M$2:$M$1206,"="&amp;M1175)</f>
        <v>1</v>
      </c>
      <c r="R1175">
        <f>VLOOKUP(A1175&amp;C1175&amp;M1175,販売数計!$A$2:$E$174,5,FALSE)</f>
        <v>6</v>
      </c>
      <c r="S1175">
        <f t="shared" si="18"/>
        <v>0</v>
      </c>
    </row>
    <row r="1176" spans="1:19" x14ac:dyDescent="0.2">
      <c r="A1176">
        <v>43311</v>
      </c>
      <c r="B1176">
        <v>44045059</v>
      </c>
      <c r="C1176">
        <v>842</v>
      </c>
      <c r="D1176" t="s">
        <v>26</v>
      </c>
      <c r="E1176">
        <v>1</v>
      </c>
      <c r="F1176" t="s">
        <v>32</v>
      </c>
      <c r="G1176">
        <v>32010</v>
      </c>
      <c r="H1176" t="s">
        <v>33</v>
      </c>
      <c r="I1176" t="s">
        <v>34</v>
      </c>
      <c r="J1176" t="s">
        <v>35</v>
      </c>
      <c r="L1176" t="s">
        <v>36</v>
      </c>
      <c r="M1176" s="2">
        <v>4549292037708</v>
      </c>
      <c r="N1176">
        <v>1</v>
      </c>
      <c r="O1176">
        <f>COUNTIFS($A$2:$A$1206,"="&amp;A1176,$C$2:$C$1206,"="&amp;C1176,$M$2:$M$1206,"="&amp;M1176)</f>
        <v>1</v>
      </c>
      <c r="P1176">
        <f>COUNTIFS($B$2:$B$1206,"="&amp;B1176,$M$2:$M$1206,"="&amp;M1176)</f>
        <v>1</v>
      </c>
      <c r="Q1176">
        <f>SUMIFS($N$2:$N$1206,$B$2:$B$1206,"="&amp;B1176,$M$2:$M$1206,"="&amp;M1176)</f>
        <v>1</v>
      </c>
      <c r="R1176">
        <f>VLOOKUP(A1176&amp;C1176&amp;M1176,販売数計!$A$2:$E$174,5,FALSE)</f>
        <v>1</v>
      </c>
      <c r="S1176">
        <f t="shared" si="18"/>
        <v>0</v>
      </c>
    </row>
    <row r="1177" spans="1:19" x14ac:dyDescent="0.2">
      <c r="A1177" s="1">
        <v>43311</v>
      </c>
      <c r="B1177">
        <v>44045577</v>
      </c>
      <c r="C1177">
        <v>842</v>
      </c>
      <c r="D1177" t="s">
        <v>26</v>
      </c>
      <c r="E1177">
        <v>32</v>
      </c>
      <c r="F1177" t="s">
        <v>21</v>
      </c>
      <c r="G1177">
        <v>253230</v>
      </c>
      <c r="H1177" t="s">
        <v>22</v>
      </c>
      <c r="I1177" t="s">
        <v>23</v>
      </c>
      <c r="J1177" t="s">
        <v>24</v>
      </c>
      <c r="L1177" t="s">
        <v>25</v>
      </c>
      <c r="M1177" s="2">
        <v>4550084118970</v>
      </c>
      <c r="N1177">
        <v>1</v>
      </c>
      <c r="O1177">
        <f>COUNTIFS($A$2:$A$1206,"="&amp;A1177,$C$2:$C$1206,"="&amp;C1177,$M$2:$M$1206,"="&amp;M1177)</f>
        <v>6</v>
      </c>
      <c r="P1177">
        <f>COUNTIFS($B$2:$B$1206,"="&amp;B1177,$M$2:$M$1206,"="&amp;M1177)</f>
        <v>1</v>
      </c>
      <c r="Q1177">
        <f>SUMIFS($N$2:$N$1206,$B$2:$B$1206,"="&amp;B1177,$M$2:$M$1206,"="&amp;M1177)</f>
        <v>1</v>
      </c>
      <c r="R1177">
        <f>VLOOKUP(A1177&amp;C1177&amp;M1177,販売数計!$A$2:$E$174,5,FALSE)</f>
        <v>6</v>
      </c>
      <c r="S1177">
        <f t="shared" si="18"/>
        <v>0</v>
      </c>
    </row>
    <row r="1178" spans="1:19" x14ac:dyDescent="0.2">
      <c r="A1178" s="1">
        <v>43311</v>
      </c>
      <c r="B1178">
        <v>44045625</v>
      </c>
      <c r="C1178">
        <v>842</v>
      </c>
      <c r="D1178" t="s">
        <v>26</v>
      </c>
      <c r="E1178">
        <v>32</v>
      </c>
      <c r="F1178" t="s">
        <v>21</v>
      </c>
      <c r="G1178">
        <v>253230</v>
      </c>
      <c r="H1178" t="s">
        <v>22</v>
      </c>
      <c r="I1178" t="s">
        <v>23</v>
      </c>
      <c r="J1178" t="s">
        <v>24</v>
      </c>
      <c r="L1178" t="s">
        <v>25</v>
      </c>
      <c r="M1178" s="2">
        <v>4550084118970</v>
      </c>
      <c r="N1178">
        <v>1</v>
      </c>
      <c r="O1178">
        <f>COUNTIFS($A$2:$A$1206,"="&amp;A1178,$C$2:$C$1206,"="&amp;C1178,$M$2:$M$1206,"="&amp;M1178)</f>
        <v>6</v>
      </c>
      <c r="P1178">
        <f>COUNTIFS($B$2:$B$1206,"="&amp;B1178,$M$2:$M$1206,"="&amp;M1178)</f>
        <v>1</v>
      </c>
      <c r="Q1178">
        <f>SUMIFS($N$2:$N$1206,$B$2:$B$1206,"="&amp;B1178,$M$2:$M$1206,"="&amp;M1178)</f>
        <v>1</v>
      </c>
      <c r="R1178">
        <f>VLOOKUP(A1178&amp;C1178&amp;M1178,販売数計!$A$2:$E$174,5,FALSE)</f>
        <v>6</v>
      </c>
      <c r="S1178">
        <f t="shared" si="18"/>
        <v>0</v>
      </c>
    </row>
    <row r="1179" spans="1:19" x14ac:dyDescent="0.2">
      <c r="A1179" s="1">
        <v>43311</v>
      </c>
      <c r="B1179">
        <v>44046523</v>
      </c>
      <c r="C1179">
        <v>842</v>
      </c>
      <c r="D1179" t="s">
        <v>26</v>
      </c>
      <c r="E1179">
        <v>32</v>
      </c>
      <c r="F1179" t="s">
        <v>21</v>
      </c>
      <c r="G1179">
        <v>253230</v>
      </c>
      <c r="H1179" t="s">
        <v>22</v>
      </c>
      <c r="I1179" t="s">
        <v>23</v>
      </c>
      <c r="J1179" t="s">
        <v>24</v>
      </c>
      <c r="L1179" t="s">
        <v>25</v>
      </c>
      <c r="M1179" s="2">
        <v>4550084118970</v>
      </c>
      <c r="N1179">
        <v>1</v>
      </c>
      <c r="O1179">
        <f>COUNTIFS($A$2:$A$1206,"="&amp;A1179,$C$2:$C$1206,"="&amp;C1179,$M$2:$M$1206,"="&amp;M1179)</f>
        <v>6</v>
      </c>
      <c r="P1179">
        <f>COUNTIFS($B$2:$B$1206,"="&amp;B1179,$M$2:$M$1206,"="&amp;M1179)</f>
        <v>1</v>
      </c>
      <c r="Q1179">
        <f>SUMIFS($N$2:$N$1206,$B$2:$B$1206,"="&amp;B1179,$M$2:$M$1206,"="&amp;M1179)</f>
        <v>1</v>
      </c>
      <c r="R1179">
        <f>VLOOKUP(A1179&amp;C1179&amp;M1179,販売数計!$A$2:$E$174,5,FALSE)</f>
        <v>6</v>
      </c>
      <c r="S1179">
        <f t="shared" si="18"/>
        <v>0</v>
      </c>
    </row>
    <row r="1180" spans="1:19" x14ac:dyDescent="0.2">
      <c r="A1180" s="1">
        <v>43311</v>
      </c>
      <c r="B1180">
        <v>44046620</v>
      </c>
      <c r="C1180">
        <v>842</v>
      </c>
      <c r="D1180" t="s">
        <v>26</v>
      </c>
      <c r="E1180">
        <v>32</v>
      </c>
      <c r="F1180" t="s">
        <v>21</v>
      </c>
      <c r="G1180">
        <v>253230</v>
      </c>
      <c r="H1180" t="s">
        <v>22</v>
      </c>
      <c r="I1180" t="s">
        <v>23</v>
      </c>
      <c r="J1180" t="s">
        <v>24</v>
      </c>
      <c r="L1180" t="s">
        <v>25</v>
      </c>
      <c r="M1180" s="2">
        <v>4550084118970</v>
      </c>
      <c r="N1180">
        <v>1</v>
      </c>
      <c r="O1180">
        <f>COUNTIFS($A$2:$A$1206,"="&amp;A1180,$C$2:$C$1206,"="&amp;C1180,$M$2:$M$1206,"="&amp;M1180)</f>
        <v>6</v>
      </c>
      <c r="P1180">
        <f>COUNTIFS($B$2:$B$1206,"="&amp;B1180,$M$2:$M$1206,"="&amp;M1180)</f>
        <v>1</v>
      </c>
      <c r="Q1180">
        <f>SUMIFS($N$2:$N$1206,$B$2:$B$1206,"="&amp;B1180,$M$2:$M$1206,"="&amp;M1180)</f>
        <v>1</v>
      </c>
      <c r="R1180">
        <f>VLOOKUP(A1180&amp;C1180&amp;M1180,販売数計!$A$2:$E$174,5,FALSE)</f>
        <v>6</v>
      </c>
      <c r="S1180">
        <f t="shared" si="18"/>
        <v>0</v>
      </c>
    </row>
    <row r="1181" spans="1:19" x14ac:dyDescent="0.2">
      <c r="A1181">
        <v>43312</v>
      </c>
      <c r="B1181">
        <v>43957244</v>
      </c>
      <c r="C1181">
        <v>94</v>
      </c>
      <c r="D1181" t="s">
        <v>14</v>
      </c>
      <c r="E1181">
        <v>21</v>
      </c>
      <c r="F1181" t="s">
        <v>15</v>
      </c>
      <c r="G1181">
        <v>181010</v>
      </c>
      <c r="H1181" t="s">
        <v>16</v>
      </c>
      <c r="I1181" t="s">
        <v>17</v>
      </c>
      <c r="J1181" t="s">
        <v>18</v>
      </c>
      <c r="K1181" t="s">
        <v>19</v>
      </c>
      <c r="L1181" t="s">
        <v>20</v>
      </c>
      <c r="M1181" s="2">
        <v>842776102461</v>
      </c>
      <c r="N1181">
        <v>-1</v>
      </c>
      <c r="O1181">
        <f>COUNTIFS($A$2:$A$1206,"="&amp;A1181,$C$2:$C$1206,"="&amp;C1181,$M$2:$M$1206,"="&amp;M1181)</f>
        <v>11</v>
      </c>
      <c r="P1181">
        <f>COUNTIFS($B$2:$B$1206,"="&amp;B1181,$M$2:$M$1206,"="&amp;M1181)</f>
        <v>2</v>
      </c>
      <c r="Q1181">
        <f>SUMIFS($N$2:$N$1206,$B$2:$B$1206,"="&amp;B1181,$M$2:$M$1206,"="&amp;M1181)</f>
        <v>0</v>
      </c>
      <c r="R1181">
        <f>VLOOKUP(A1181&amp;C1181&amp;M1181,販売数計!$A$2:$E$174,5,FALSE)</f>
        <v>9</v>
      </c>
      <c r="S1181">
        <f t="shared" si="18"/>
        <v>1</v>
      </c>
    </row>
    <row r="1182" spans="1:19" x14ac:dyDescent="0.2">
      <c r="A1182">
        <v>43312</v>
      </c>
      <c r="B1182">
        <v>43973785</v>
      </c>
      <c r="C1182">
        <v>94</v>
      </c>
      <c r="D1182" t="s">
        <v>14</v>
      </c>
      <c r="E1182">
        <v>12</v>
      </c>
      <c r="F1182" t="s">
        <v>27</v>
      </c>
      <c r="G1182">
        <v>77120</v>
      </c>
      <c r="H1182" t="s">
        <v>28</v>
      </c>
      <c r="I1182" t="s">
        <v>29</v>
      </c>
      <c r="J1182" t="s">
        <v>30</v>
      </c>
      <c r="L1182" t="s">
        <v>31</v>
      </c>
      <c r="M1182" s="2">
        <v>4549980046388</v>
      </c>
      <c r="N1182">
        <v>1</v>
      </c>
      <c r="O1182">
        <f>COUNTIFS($A$2:$A$1206,"="&amp;A1182,$C$2:$C$1206,"="&amp;C1182,$M$2:$M$1206,"="&amp;M1182)</f>
        <v>3</v>
      </c>
      <c r="P1182">
        <f>COUNTIFS($B$2:$B$1206,"="&amp;B1182,$M$2:$M$1206,"="&amp;M1182)</f>
        <v>1</v>
      </c>
      <c r="Q1182">
        <f>SUMIFS($N$2:$N$1206,$B$2:$B$1206,"="&amp;B1182,$M$2:$M$1206,"="&amp;M1182)</f>
        <v>1</v>
      </c>
      <c r="R1182">
        <f>VLOOKUP(A1182&amp;C1182&amp;M1182,販売数計!$A$2:$E$174,5,FALSE)</f>
        <v>3</v>
      </c>
      <c r="S1182">
        <f t="shared" si="18"/>
        <v>0</v>
      </c>
    </row>
    <row r="1183" spans="1:19" x14ac:dyDescent="0.2">
      <c r="A1183">
        <v>43312</v>
      </c>
      <c r="B1183">
        <v>44043109</v>
      </c>
      <c r="C1183">
        <v>94</v>
      </c>
      <c r="D1183" t="s">
        <v>14</v>
      </c>
      <c r="E1183">
        <v>21</v>
      </c>
      <c r="F1183" t="s">
        <v>15</v>
      </c>
      <c r="G1183">
        <v>181010</v>
      </c>
      <c r="H1183" t="s">
        <v>16</v>
      </c>
      <c r="I1183" t="s">
        <v>17</v>
      </c>
      <c r="J1183" t="s">
        <v>18</v>
      </c>
      <c r="K1183" t="s">
        <v>19</v>
      </c>
      <c r="L1183" t="s">
        <v>20</v>
      </c>
      <c r="M1183" s="2">
        <v>842776102461</v>
      </c>
      <c r="N1183">
        <v>1</v>
      </c>
      <c r="O1183">
        <f>COUNTIFS($A$2:$A$1206,"="&amp;A1183,$C$2:$C$1206,"="&amp;C1183,$M$2:$M$1206,"="&amp;M1183)</f>
        <v>11</v>
      </c>
      <c r="P1183">
        <f>COUNTIFS($B$2:$B$1206,"="&amp;B1183,$M$2:$M$1206,"="&amp;M1183)</f>
        <v>1</v>
      </c>
      <c r="Q1183">
        <f>SUMIFS($N$2:$N$1206,$B$2:$B$1206,"="&amp;B1183,$M$2:$M$1206,"="&amp;M1183)</f>
        <v>1</v>
      </c>
      <c r="R1183">
        <f>VLOOKUP(A1183&amp;C1183&amp;M1183,販売数計!$A$2:$E$174,5,FALSE)</f>
        <v>9</v>
      </c>
      <c r="S1183">
        <f t="shared" si="18"/>
        <v>0</v>
      </c>
    </row>
    <row r="1184" spans="1:19" x14ac:dyDescent="0.2">
      <c r="A1184">
        <v>43312</v>
      </c>
      <c r="B1184">
        <v>44045139</v>
      </c>
      <c r="C1184">
        <v>94</v>
      </c>
      <c r="D1184" t="s">
        <v>14</v>
      </c>
      <c r="E1184">
        <v>12</v>
      </c>
      <c r="F1184" t="s">
        <v>27</v>
      </c>
      <c r="G1184">
        <v>77120</v>
      </c>
      <c r="H1184" t="s">
        <v>28</v>
      </c>
      <c r="I1184" t="s">
        <v>29</v>
      </c>
      <c r="J1184" t="s">
        <v>30</v>
      </c>
      <c r="L1184" t="s">
        <v>31</v>
      </c>
      <c r="M1184" s="2">
        <v>4549980046388</v>
      </c>
      <c r="N1184">
        <v>1</v>
      </c>
      <c r="O1184">
        <f>COUNTIFS($A$2:$A$1206,"="&amp;A1184,$C$2:$C$1206,"="&amp;C1184,$M$2:$M$1206,"="&amp;M1184)</f>
        <v>3</v>
      </c>
      <c r="P1184">
        <f>COUNTIFS($B$2:$B$1206,"="&amp;B1184,$M$2:$M$1206,"="&amp;M1184)</f>
        <v>1</v>
      </c>
      <c r="Q1184">
        <f>SUMIFS($N$2:$N$1206,$B$2:$B$1206,"="&amp;B1184,$M$2:$M$1206,"="&amp;M1184)</f>
        <v>1</v>
      </c>
      <c r="R1184">
        <f>VLOOKUP(A1184&amp;C1184&amp;M1184,販売数計!$A$2:$E$174,5,FALSE)</f>
        <v>3</v>
      </c>
      <c r="S1184">
        <f t="shared" si="18"/>
        <v>0</v>
      </c>
    </row>
    <row r="1185" spans="1:19" x14ac:dyDescent="0.2">
      <c r="A1185">
        <v>43312</v>
      </c>
      <c r="B1185">
        <v>44046564</v>
      </c>
      <c r="C1185">
        <v>94</v>
      </c>
      <c r="D1185" t="s">
        <v>14</v>
      </c>
      <c r="E1185">
        <v>12</v>
      </c>
      <c r="F1185" t="s">
        <v>27</v>
      </c>
      <c r="G1185">
        <v>77120</v>
      </c>
      <c r="H1185" t="s">
        <v>28</v>
      </c>
      <c r="I1185" t="s">
        <v>29</v>
      </c>
      <c r="J1185" t="s">
        <v>30</v>
      </c>
      <c r="L1185" t="s">
        <v>31</v>
      </c>
      <c r="M1185" s="2">
        <v>4549980046388</v>
      </c>
      <c r="N1185">
        <v>1</v>
      </c>
      <c r="O1185">
        <f>COUNTIFS($A$2:$A$1206,"="&amp;A1185,$C$2:$C$1206,"="&amp;C1185,$M$2:$M$1206,"="&amp;M1185)</f>
        <v>3</v>
      </c>
      <c r="P1185">
        <f>COUNTIFS($B$2:$B$1206,"="&amp;B1185,$M$2:$M$1206,"="&amp;M1185)</f>
        <v>1</v>
      </c>
      <c r="Q1185">
        <f>SUMIFS($N$2:$N$1206,$B$2:$B$1206,"="&amp;B1185,$M$2:$M$1206,"="&amp;M1185)</f>
        <v>1</v>
      </c>
      <c r="R1185">
        <f>VLOOKUP(A1185&amp;C1185&amp;M1185,販売数計!$A$2:$E$174,5,FALSE)</f>
        <v>3</v>
      </c>
      <c r="S1185">
        <f t="shared" si="18"/>
        <v>0</v>
      </c>
    </row>
    <row r="1186" spans="1:19" x14ac:dyDescent="0.2">
      <c r="A1186">
        <v>43312</v>
      </c>
      <c r="B1186">
        <v>44048483</v>
      </c>
      <c r="C1186">
        <v>94</v>
      </c>
      <c r="D1186" t="s">
        <v>14</v>
      </c>
      <c r="E1186">
        <v>21</v>
      </c>
      <c r="F1186" t="s">
        <v>15</v>
      </c>
      <c r="G1186">
        <v>181010</v>
      </c>
      <c r="H1186" t="s">
        <v>16</v>
      </c>
      <c r="I1186" t="s">
        <v>17</v>
      </c>
      <c r="J1186" t="s">
        <v>18</v>
      </c>
      <c r="K1186" t="s">
        <v>19</v>
      </c>
      <c r="L1186" t="s">
        <v>20</v>
      </c>
      <c r="M1186" s="2">
        <v>842776102461</v>
      </c>
      <c r="N1186">
        <v>1</v>
      </c>
      <c r="O1186">
        <f>COUNTIFS($A$2:$A$1206,"="&amp;A1186,$C$2:$C$1206,"="&amp;C1186,$M$2:$M$1206,"="&amp;M1186)</f>
        <v>11</v>
      </c>
      <c r="P1186">
        <f>COUNTIFS($B$2:$B$1206,"="&amp;B1186,$M$2:$M$1206,"="&amp;M1186)</f>
        <v>1</v>
      </c>
      <c r="Q1186">
        <f>SUMIFS($N$2:$N$1206,$B$2:$B$1206,"="&amp;B1186,$M$2:$M$1206,"="&amp;M1186)</f>
        <v>1</v>
      </c>
      <c r="R1186">
        <f>VLOOKUP(A1186&amp;C1186&amp;M1186,販売数計!$A$2:$E$174,5,FALSE)</f>
        <v>9</v>
      </c>
      <c r="S1186">
        <f t="shared" si="18"/>
        <v>0</v>
      </c>
    </row>
    <row r="1187" spans="1:19" x14ac:dyDescent="0.2">
      <c r="A1187">
        <v>43312</v>
      </c>
      <c r="B1187">
        <v>44049901</v>
      </c>
      <c r="C1187">
        <v>94</v>
      </c>
      <c r="D1187" t="s">
        <v>14</v>
      </c>
      <c r="E1187">
        <v>32</v>
      </c>
      <c r="F1187" t="s">
        <v>21</v>
      </c>
      <c r="G1187">
        <v>253230</v>
      </c>
      <c r="H1187" t="s">
        <v>22</v>
      </c>
      <c r="I1187" t="s">
        <v>23</v>
      </c>
      <c r="J1187" t="s">
        <v>24</v>
      </c>
      <c r="L1187" t="s">
        <v>25</v>
      </c>
      <c r="M1187" s="2">
        <v>4550084118970</v>
      </c>
      <c r="N1187">
        <v>1</v>
      </c>
      <c r="O1187">
        <f>COUNTIFS($A$2:$A$1206,"="&amp;A1187,$C$2:$C$1206,"="&amp;C1187,$M$2:$M$1206,"="&amp;M1187)</f>
        <v>2</v>
      </c>
      <c r="P1187">
        <f>COUNTIFS($B$2:$B$1206,"="&amp;B1187,$M$2:$M$1206,"="&amp;M1187)</f>
        <v>1</v>
      </c>
      <c r="Q1187">
        <f>SUMIFS($N$2:$N$1206,$B$2:$B$1206,"="&amp;B1187,$M$2:$M$1206,"="&amp;M1187)</f>
        <v>1</v>
      </c>
      <c r="R1187">
        <f>VLOOKUP(A1187&amp;C1187&amp;M1187,販売数計!$A$2:$E$174,5,FALSE)</f>
        <v>2</v>
      </c>
      <c r="S1187">
        <f t="shared" si="18"/>
        <v>0</v>
      </c>
    </row>
    <row r="1188" spans="1:19" x14ac:dyDescent="0.2">
      <c r="A1188">
        <v>43312</v>
      </c>
      <c r="B1188">
        <v>44050337</v>
      </c>
      <c r="C1188">
        <v>94</v>
      </c>
      <c r="D1188" t="s">
        <v>14</v>
      </c>
      <c r="E1188">
        <v>21</v>
      </c>
      <c r="F1188" t="s">
        <v>15</v>
      </c>
      <c r="G1188">
        <v>181010</v>
      </c>
      <c r="H1188" t="s">
        <v>16</v>
      </c>
      <c r="I1188" t="s">
        <v>17</v>
      </c>
      <c r="J1188" t="s">
        <v>18</v>
      </c>
      <c r="K1188" t="s">
        <v>19</v>
      </c>
      <c r="L1188" t="s">
        <v>20</v>
      </c>
      <c r="M1188" s="2">
        <v>842776102461</v>
      </c>
      <c r="N1188">
        <v>1</v>
      </c>
      <c r="O1188">
        <f>COUNTIFS($A$2:$A$1206,"="&amp;A1188,$C$2:$C$1206,"="&amp;C1188,$M$2:$M$1206,"="&amp;M1188)</f>
        <v>11</v>
      </c>
      <c r="P1188">
        <f>COUNTIFS($B$2:$B$1206,"="&amp;B1188,$M$2:$M$1206,"="&amp;M1188)</f>
        <v>1</v>
      </c>
      <c r="Q1188">
        <f>SUMIFS($N$2:$N$1206,$B$2:$B$1206,"="&amp;B1188,$M$2:$M$1206,"="&amp;M1188)</f>
        <v>1</v>
      </c>
      <c r="R1188">
        <f>VLOOKUP(A1188&amp;C1188&amp;M1188,販売数計!$A$2:$E$174,5,FALSE)</f>
        <v>9</v>
      </c>
      <c r="S1188">
        <f t="shared" si="18"/>
        <v>0</v>
      </c>
    </row>
    <row r="1189" spans="1:19" x14ac:dyDescent="0.2">
      <c r="A1189">
        <v>43312</v>
      </c>
      <c r="B1189">
        <v>44050387</v>
      </c>
      <c r="C1189">
        <v>94</v>
      </c>
      <c r="D1189" t="s">
        <v>14</v>
      </c>
      <c r="E1189">
        <v>21</v>
      </c>
      <c r="F1189" t="s">
        <v>15</v>
      </c>
      <c r="G1189">
        <v>181010</v>
      </c>
      <c r="H1189" t="s">
        <v>16</v>
      </c>
      <c r="I1189" t="s">
        <v>17</v>
      </c>
      <c r="J1189" t="s">
        <v>18</v>
      </c>
      <c r="K1189" t="s">
        <v>19</v>
      </c>
      <c r="L1189" t="s">
        <v>20</v>
      </c>
      <c r="M1189" s="2">
        <v>842776102461</v>
      </c>
      <c r="N1189">
        <v>1</v>
      </c>
      <c r="O1189">
        <f>COUNTIFS($A$2:$A$1206,"="&amp;A1189,$C$2:$C$1206,"="&amp;C1189,$M$2:$M$1206,"="&amp;M1189)</f>
        <v>11</v>
      </c>
      <c r="P1189">
        <f>COUNTIFS($B$2:$B$1206,"="&amp;B1189,$M$2:$M$1206,"="&amp;M1189)</f>
        <v>1</v>
      </c>
      <c r="Q1189">
        <f>SUMIFS($N$2:$N$1206,$B$2:$B$1206,"="&amp;B1189,$M$2:$M$1206,"="&amp;M1189)</f>
        <v>1</v>
      </c>
      <c r="R1189">
        <f>VLOOKUP(A1189&amp;C1189&amp;M1189,販売数計!$A$2:$E$174,5,FALSE)</f>
        <v>9</v>
      </c>
      <c r="S1189">
        <f t="shared" si="18"/>
        <v>0</v>
      </c>
    </row>
    <row r="1190" spans="1:19" x14ac:dyDescent="0.2">
      <c r="A1190">
        <v>43312</v>
      </c>
      <c r="B1190">
        <v>44051308</v>
      </c>
      <c r="C1190">
        <v>94</v>
      </c>
      <c r="D1190" t="s">
        <v>14</v>
      </c>
      <c r="E1190">
        <v>21</v>
      </c>
      <c r="F1190" t="s">
        <v>15</v>
      </c>
      <c r="G1190">
        <v>181010</v>
      </c>
      <c r="H1190" t="s">
        <v>16</v>
      </c>
      <c r="I1190" t="s">
        <v>17</v>
      </c>
      <c r="J1190" t="s">
        <v>18</v>
      </c>
      <c r="K1190" t="s">
        <v>19</v>
      </c>
      <c r="L1190" t="s">
        <v>20</v>
      </c>
      <c r="M1190" s="2">
        <v>842776102461</v>
      </c>
      <c r="N1190">
        <v>1</v>
      </c>
      <c r="O1190">
        <f>COUNTIFS($A$2:$A$1206,"="&amp;A1190,$C$2:$C$1206,"="&amp;C1190,$M$2:$M$1206,"="&amp;M1190)</f>
        <v>11</v>
      </c>
      <c r="P1190">
        <f>COUNTIFS($B$2:$B$1206,"="&amp;B1190,$M$2:$M$1206,"="&amp;M1190)</f>
        <v>1</v>
      </c>
      <c r="Q1190">
        <f>SUMIFS($N$2:$N$1206,$B$2:$B$1206,"="&amp;B1190,$M$2:$M$1206,"="&amp;M1190)</f>
        <v>1</v>
      </c>
      <c r="R1190">
        <f>VLOOKUP(A1190&amp;C1190&amp;M1190,販売数計!$A$2:$E$174,5,FALSE)</f>
        <v>9</v>
      </c>
      <c r="S1190">
        <f t="shared" si="18"/>
        <v>0</v>
      </c>
    </row>
    <row r="1191" spans="1:19" x14ac:dyDescent="0.2">
      <c r="A1191">
        <v>43312</v>
      </c>
      <c r="B1191">
        <v>44052935</v>
      </c>
      <c r="C1191">
        <v>94</v>
      </c>
      <c r="D1191" t="s">
        <v>14</v>
      </c>
      <c r="E1191">
        <v>21</v>
      </c>
      <c r="F1191" t="s">
        <v>15</v>
      </c>
      <c r="G1191">
        <v>181010</v>
      </c>
      <c r="H1191" t="s">
        <v>16</v>
      </c>
      <c r="I1191" t="s">
        <v>17</v>
      </c>
      <c r="J1191" t="s">
        <v>18</v>
      </c>
      <c r="K1191" t="s">
        <v>19</v>
      </c>
      <c r="L1191" t="s">
        <v>20</v>
      </c>
      <c r="M1191" s="2">
        <v>842776102461</v>
      </c>
      <c r="N1191">
        <v>1</v>
      </c>
      <c r="O1191">
        <f>COUNTIFS($A$2:$A$1206,"="&amp;A1191,$C$2:$C$1206,"="&amp;C1191,$M$2:$M$1206,"="&amp;M1191)</f>
        <v>11</v>
      </c>
      <c r="P1191">
        <f>COUNTIFS($B$2:$B$1206,"="&amp;B1191,$M$2:$M$1206,"="&amp;M1191)</f>
        <v>1</v>
      </c>
      <c r="Q1191">
        <f>SUMIFS($N$2:$N$1206,$B$2:$B$1206,"="&amp;B1191,$M$2:$M$1206,"="&amp;M1191)</f>
        <v>1</v>
      </c>
      <c r="R1191">
        <f>VLOOKUP(A1191&amp;C1191&amp;M1191,販売数計!$A$2:$E$174,5,FALSE)</f>
        <v>9</v>
      </c>
      <c r="S1191">
        <f t="shared" si="18"/>
        <v>0</v>
      </c>
    </row>
    <row r="1192" spans="1:19" x14ac:dyDescent="0.2">
      <c r="A1192">
        <v>43312</v>
      </c>
      <c r="B1192">
        <v>44053237</v>
      </c>
      <c r="C1192">
        <v>94</v>
      </c>
      <c r="D1192" t="s">
        <v>14</v>
      </c>
      <c r="E1192">
        <v>21</v>
      </c>
      <c r="F1192" t="s">
        <v>15</v>
      </c>
      <c r="G1192">
        <v>181010</v>
      </c>
      <c r="H1192" t="s">
        <v>16</v>
      </c>
      <c r="I1192" t="s">
        <v>17</v>
      </c>
      <c r="J1192" t="s">
        <v>18</v>
      </c>
      <c r="K1192" t="s">
        <v>19</v>
      </c>
      <c r="L1192" t="s">
        <v>20</v>
      </c>
      <c r="M1192" s="2">
        <v>842776102461</v>
      </c>
      <c r="N1192">
        <v>1</v>
      </c>
      <c r="O1192">
        <f>COUNTIFS($A$2:$A$1206,"="&amp;A1192,$C$2:$C$1206,"="&amp;C1192,$M$2:$M$1206,"="&amp;M1192)</f>
        <v>11</v>
      </c>
      <c r="P1192">
        <f>COUNTIFS($B$2:$B$1206,"="&amp;B1192,$M$2:$M$1206,"="&amp;M1192)</f>
        <v>1</v>
      </c>
      <c r="Q1192">
        <f>SUMIFS($N$2:$N$1206,$B$2:$B$1206,"="&amp;B1192,$M$2:$M$1206,"="&amp;M1192)</f>
        <v>1</v>
      </c>
      <c r="R1192">
        <f>VLOOKUP(A1192&amp;C1192&amp;M1192,販売数計!$A$2:$E$174,5,FALSE)</f>
        <v>9</v>
      </c>
      <c r="S1192">
        <f t="shared" si="18"/>
        <v>0</v>
      </c>
    </row>
    <row r="1193" spans="1:19" x14ac:dyDescent="0.2">
      <c r="A1193">
        <v>43312</v>
      </c>
      <c r="B1193">
        <v>44053764</v>
      </c>
      <c r="C1193">
        <v>94</v>
      </c>
      <c r="D1193" t="s">
        <v>14</v>
      </c>
      <c r="E1193">
        <v>32</v>
      </c>
      <c r="F1193" t="s">
        <v>21</v>
      </c>
      <c r="G1193">
        <v>253230</v>
      </c>
      <c r="H1193" t="s">
        <v>22</v>
      </c>
      <c r="I1193" t="s">
        <v>23</v>
      </c>
      <c r="J1193" t="s">
        <v>24</v>
      </c>
      <c r="L1193" t="s">
        <v>25</v>
      </c>
      <c r="M1193" s="2">
        <v>4550084118970</v>
      </c>
      <c r="N1193">
        <v>1</v>
      </c>
      <c r="O1193">
        <f>COUNTIFS($A$2:$A$1206,"="&amp;A1193,$C$2:$C$1206,"="&amp;C1193,$M$2:$M$1206,"="&amp;M1193)</f>
        <v>2</v>
      </c>
      <c r="P1193">
        <f>COUNTIFS($B$2:$B$1206,"="&amp;B1193,$M$2:$M$1206,"="&amp;M1193)</f>
        <v>1</v>
      </c>
      <c r="Q1193">
        <f>SUMIFS($N$2:$N$1206,$B$2:$B$1206,"="&amp;B1193,$M$2:$M$1206,"="&amp;M1193)</f>
        <v>1</v>
      </c>
      <c r="R1193">
        <f>VLOOKUP(A1193&amp;C1193&amp;M1193,販売数計!$A$2:$E$174,5,FALSE)</f>
        <v>2</v>
      </c>
      <c r="S1193">
        <f t="shared" si="18"/>
        <v>0</v>
      </c>
    </row>
    <row r="1194" spans="1:19" x14ac:dyDescent="0.2">
      <c r="A1194">
        <v>43312</v>
      </c>
      <c r="B1194">
        <v>44054664</v>
      </c>
      <c r="C1194">
        <v>94</v>
      </c>
      <c r="D1194" t="s">
        <v>14</v>
      </c>
      <c r="E1194">
        <v>21</v>
      </c>
      <c r="F1194" t="s">
        <v>15</v>
      </c>
      <c r="G1194">
        <v>181010</v>
      </c>
      <c r="H1194" t="s">
        <v>16</v>
      </c>
      <c r="I1194" t="s">
        <v>17</v>
      </c>
      <c r="J1194" t="s">
        <v>18</v>
      </c>
      <c r="K1194" t="s">
        <v>19</v>
      </c>
      <c r="L1194" t="s">
        <v>20</v>
      </c>
      <c r="M1194" s="2">
        <v>842776102461</v>
      </c>
      <c r="N1194">
        <v>1</v>
      </c>
      <c r="O1194">
        <f>COUNTIFS($A$2:$A$1206,"="&amp;A1194,$C$2:$C$1206,"="&amp;C1194,$M$2:$M$1206,"="&amp;M1194)</f>
        <v>11</v>
      </c>
      <c r="P1194">
        <f>COUNTIFS($B$2:$B$1206,"="&amp;B1194,$M$2:$M$1206,"="&amp;M1194)</f>
        <v>1</v>
      </c>
      <c r="Q1194">
        <f>SUMIFS($N$2:$N$1206,$B$2:$B$1206,"="&amp;B1194,$M$2:$M$1206,"="&amp;M1194)</f>
        <v>1</v>
      </c>
      <c r="R1194">
        <f>VLOOKUP(A1194&amp;C1194&amp;M1194,販売数計!$A$2:$E$174,5,FALSE)</f>
        <v>9</v>
      </c>
      <c r="S1194">
        <f t="shared" si="18"/>
        <v>0</v>
      </c>
    </row>
    <row r="1195" spans="1:19" x14ac:dyDescent="0.2">
      <c r="A1195">
        <v>43312</v>
      </c>
      <c r="B1195">
        <v>44055921</v>
      </c>
      <c r="C1195">
        <v>94</v>
      </c>
      <c r="D1195" t="s">
        <v>14</v>
      </c>
      <c r="E1195">
        <v>21</v>
      </c>
      <c r="F1195" t="s">
        <v>15</v>
      </c>
      <c r="G1195">
        <v>181010</v>
      </c>
      <c r="H1195" t="s">
        <v>16</v>
      </c>
      <c r="I1195" t="s">
        <v>17</v>
      </c>
      <c r="J1195" t="s">
        <v>18</v>
      </c>
      <c r="K1195" t="s">
        <v>19</v>
      </c>
      <c r="L1195" t="s">
        <v>20</v>
      </c>
      <c r="M1195" s="2">
        <v>842776102461</v>
      </c>
      <c r="N1195">
        <v>1</v>
      </c>
      <c r="O1195">
        <f>COUNTIFS($A$2:$A$1206,"="&amp;A1195,$C$2:$C$1206,"="&amp;C1195,$M$2:$M$1206,"="&amp;M1195)</f>
        <v>11</v>
      </c>
      <c r="P1195">
        <f>COUNTIFS($B$2:$B$1206,"="&amp;B1195,$M$2:$M$1206,"="&amp;M1195)</f>
        <v>1</v>
      </c>
      <c r="Q1195">
        <f>SUMIFS($N$2:$N$1206,$B$2:$B$1206,"="&amp;B1195,$M$2:$M$1206,"="&amp;M1195)</f>
        <v>1</v>
      </c>
      <c r="R1195">
        <f>VLOOKUP(A1195&amp;C1195&amp;M1195,販売数計!$A$2:$E$174,5,FALSE)</f>
        <v>9</v>
      </c>
      <c r="S1195">
        <f t="shared" si="18"/>
        <v>0</v>
      </c>
    </row>
    <row r="1196" spans="1:19" x14ac:dyDescent="0.2">
      <c r="A1196">
        <v>43312</v>
      </c>
      <c r="B1196">
        <v>44057155</v>
      </c>
      <c r="C1196">
        <v>94</v>
      </c>
      <c r="D1196" t="s">
        <v>14</v>
      </c>
      <c r="E1196">
        <v>21</v>
      </c>
      <c r="F1196" t="s">
        <v>15</v>
      </c>
      <c r="G1196">
        <v>181010</v>
      </c>
      <c r="H1196" t="s">
        <v>16</v>
      </c>
      <c r="I1196" t="s">
        <v>17</v>
      </c>
      <c r="J1196" t="s">
        <v>18</v>
      </c>
      <c r="K1196" t="s">
        <v>19</v>
      </c>
      <c r="L1196" t="s">
        <v>20</v>
      </c>
      <c r="M1196" s="2">
        <v>842776102461</v>
      </c>
      <c r="N1196">
        <v>1</v>
      </c>
      <c r="O1196">
        <f>COUNTIFS($A$2:$A$1206,"="&amp;A1196,$C$2:$C$1206,"="&amp;C1196,$M$2:$M$1206,"="&amp;M1196)</f>
        <v>11</v>
      </c>
      <c r="P1196">
        <f>COUNTIFS($B$2:$B$1206,"="&amp;B1196,$M$2:$M$1206,"="&amp;M1196)</f>
        <v>1</v>
      </c>
      <c r="Q1196">
        <f>SUMIFS($N$2:$N$1206,$B$2:$B$1206,"="&amp;B1196,$M$2:$M$1206,"="&amp;M1196)</f>
        <v>1</v>
      </c>
      <c r="R1196">
        <f>VLOOKUP(A1196&amp;C1196&amp;M1196,販売数計!$A$2:$E$174,5,FALSE)</f>
        <v>9</v>
      </c>
      <c r="S1196">
        <f t="shared" si="18"/>
        <v>0</v>
      </c>
    </row>
    <row r="1197" spans="1:19" x14ac:dyDescent="0.2">
      <c r="A1197">
        <v>43312</v>
      </c>
      <c r="B1197">
        <v>43860893</v>
      </c>
      <c r="C1197">
        <v>842</v>
      </c>
      <c r="D1197" t="s">
        <v>26</v>
      </c>
      <c r="E1197">
        <v>21</v>
      </c>
      <c r="F1197" t="s">
        <v>15</v>
      </c>
      <c r="G1197">
        <v>181010</v>
      </c>
      <c r="H1197" t="s">
        <v>16</v>
      </c>
      <c r="I1197" t="s">
        <v>17</v>
      </c>
      <c r="J1197" t="s">
        <v>18</v>
      </c>
      <c r="K1197" t="s">
        <v>19</v>
      </c>
      <c r="L1197" t="s">
        <v>20</v>
      </c>
      <c r="M1197" s="2">
        <v>842776102461</v>
      </c>
      <c r="N1197">
        <v>-1</v>
      </c>
      <c r="O1197">
        <f>COUNTIFS($A$2:$A$1206,"="&amp;A1197,$C$2:$C$1206,"="&amp;C1197,$M$2:$M$1206,"="&amp;M1197)</f>
        <v>6</v>
      </c>
      <c r="P1197">
        <f>COUNTIFS($B$2:$B$1206,"="&amp;B1197,$M$2:$M$1206,"="&amp;M1197)</f>
        <v>2</v>
      </c>
      <c r="Q1197">
        <f>SUMIFS($N$2:$N$1206,$B$2:$B$1206,"="&amp;B1197,$M$2:$M$1206,"="&amp;M1197)</f>
        <v>0</v>
      </c>
      <c r="R1197">
        <f>VLOOKUP(A1197&amp;C1197&amp;M1197,販売数計!$A$2:$E$174,5,FALSE)</f>
        <v>4</v>
      </c>
      <c r="S1197">
        <f t="shared" si="18"/>
        <v>1</v>
      </c>
    </row>
    <row r="1198" spans="1:19" x14ac:dyDescent="0.2">
      <c r="A1198">
        <v>43312</v>
      </c>
      <c r="B1198">
        <v>44044415</v>
      </c>
      <c r="C1198">
        <v>842</v>
      </c>
      <c r="D1198" t="s">
        <v>26</v>
      </c>
      <c r="E1198">
        <v>21</v>
      </c>
      <c r="F1198" t="s">
        <v>15</v>
      </c>
      <c r="G1198">
        <v>181010</v>
      </c>
      <c r="H1198" t="s">
        <v>16</v>
      </c>
      <c r="I1198" t="s">
        <v>17</v>
      </c>
      <c r="J1198" t="s">
        <v>18</v>
      </c>
      <c r="K1198" t="s">
        <v>19</v>
      </c>
      <c r="L1198" t="s">
        <v>20</v>
      </c>
      <c r="M1198" s="2">
        <v>842776102461</v>
      </c>
      <c r="N1198">
        <v>1</v>
      </c>
      <c r="O1198">
        <f>COUNTIFS($A$2:$A$1206,"="&amp;A1198,$C$2:$C$1206,"="&amp;C1198,$M$2:$M$1206,"="&amp;M1198)</f>
        <v>6</v>
      </c>
      <c r="P1198">
        <f>COUNTIFS($B$2:$B$1206,"="&amp;B1198,$M$2:$M$1206,"="&amp;M1198)</f>
        <v>1</v>
      </c>
      <c r="Q1198">
        <f>SUMIFS($N$2:$N$1206,$B$2:$B$1206,"="&amp;B1198,$M$2:$M$1206,"="&amp;M1198)</f>
        <v>1</v>
      </c>
      <c r="R1198">
        <f>VLOOKUP(A1198&amp;C1198&amp;M1198,販売数計!$A$2:$E$174,5,FALSE)</f>
        <v>4</v>
      </c>
      <c r="S1198">
        <f t="shared" si="18"/>
        <v>0</v>
      </c>
    </row>
    <row r="1199" spans="1:19" x14ac:dyDescent="0.2">
      <c r="A1199">
        <v>43312</v>
      </c>
      <c r="B1199">
        <v>44049066</v>
      </c>
      <c r="C1199">
        <v>842</v>
      </c>
      <c r="D1199" t="s">
        <v>26</v>
      </c>
      <c r="E1199">
        <v>21</v>
      </c>
      <c r="F1199" t="s">
        <v>15</v>
      </c>
      <c r="G1199">
        <v>181010</v>
      </c>
      <c r="H1199" t="s">
        <v>16</v>
      </c>
      <c r="I1199" t="s">
        <v>17</v>
      </c>
      <c r="J1199" t="s">
        <v>18</v>
      </c>
      <c r="K1199" t="s">
        <v>19</v>
      </c>
      <c r="L1199" t="s">
        <v>20</v>
      </c>
      <c r="M1199" s="2">
        <v>842776102461</v>
      </c>
      <c r="N1199">
        <v>1</v>
      </c>
      <c r="O1199">
        <f>COUNTIFS($A$2:$A$1206,"="&amp;A1199,$C$2:$C$1206,"="&amp;C1199,$M$2:$M$1206,"="&amp;M1199)</f>
        <v>6</v>
      </c>
      <c r="P1199">
        <f>COUNTIFS($B$2:$B$1206,"="&amp;B1199,$M$2:$M$1206,"="&amp;M1199)</f>
        <v>1</v>
      </c>
      <c r="Q1199">
        <f>SUMIFS($N$2:$N$1206,$B$2:$B$1206,"="&amp;B1199,$M$2:$M$1206,"="&amp;M1199)</f>
        <v>1</v>
      </c>
      <c r="R1199">
        <f>VLOOKUP(A1199&amp;C1199&amp;M1199,販売数計!$A$2:$E$174,5,FALSE)</f>
        <v>4</v>
      </c>
      <c r="S1199">
        <f t="shared" si="18"/>
        <v>0</v>
      </c>
    </row>
    <row r="1200" spans="1:19" x14ac:dyDescent="0.2">
      <c r="A1200" s="1">
        <v>43312</v>
      </c>
      <c r="B1200">
        <v>44049863</v>
      </c>
      <c r="C1200">
        <v>842</v>
      </c>
      <c r="D1200" t="s">
        <v>26</v>
      </c>
      <c r="E1200">
        <v>32</v>
      </c>
      <c r="F1200" t="s">
        <v>21</v>
      </c>
      <c r="G1200">
        <v>253230</v>
      </c>
      <c r="H1200" t="s">
        <v>22</v>
      </c>
      <c r="I1200" t="s">
        <v>23</v>
      </c>
      <c r="J1200" t="s">
        <v>24</v>
      </c>
      <c r="L1200" t="s">
        <v>25</v>
      </c>
      <c r="M1200" s="2">
        <v>4550084118970</v>
      </c>
      <c r="N1200">
        <v>1</v>
      </c>
      <c r="O1200">
        <f>COUNTIFS($A$2:$A$1206,"="&amp;A1200,$C$2:$C$1206,"="&amp;C1200,$M$2:$M$1206,"="&amp;M1200)</f>
        <v>3</v>
      </c>
      <c r="P1200">
        <f>COUNTIFS($B$2:$B$1206,"="&amp;B1200,$M$2:$M$1206,"="&amp;M1200)</f>
        <v>1</v>
      </c>
      <c r="Q1200">
        <f>SUMIFS($N$2:$N$1206,$B$2:$B$1206,"="&amp;B1200,$M$2:$M$1206,"="&amp;M1200)</f>
        <v>1</v>
      </c>
      <c r="R1200">
        <f>VLOOKUP(A1200&amp;C1200&amp;M1200,販売数計!$A$2:$E$174,5,FALSE)</f>
        <v>3</v>
      </c>
      <c r="S1200">
        <f t="shared" si="18"/>
        <v>0</v>
      </c>
    </row>
    <row r="1201" spans="1:19" x14ac:dyDescent="0.2">
      <c r="A1201" s="1">
        <v>43312</v>
      </c>
      <c r="B1201">
        <v>44051228</v>
      </c>
      <c r="C1201">
        <v>842</v>
      </c>
      <c r="D1201" t="s">
        <v>26</v>
      </c>
      <c r="E1201">
        <v>32</v>
      </c>
      <c r="F1201" t="s">
        <v>21</v>
      </c>
      <c r="G1201">
        <v>253230</v>
      </c>
      <c r="H1201" t="s">
        <v>22</v>
      </c>
      <c r="I1201" t="s">
        <v>23</v>
      </c>
      <c r="J1201" t="s">
        <v>24</v>
      </c>
      <c r="L1201" t="s">
        <v>25</v>
      </c>
      <c r="M1201" s="2">
        <v>4550084118970</v>
      </c>
      <c r="N1201">
        <v>1</v>
      </c>
      <c r="O1201">
        <f>COUNTIFS($A$2:$A$1206,"="&amp;A1201,$C$2:$C$1206,"="&amp;C1201,$M$2:$M$1206,"="&amp;M1201)</f>
        <v>3</v>
      </c>
      <c r="P1201">
        <f>COUNTIFS($B$2:$B$1206,"="&amp;B1201,$M$2:$M$1206,"="&amp;M1201)</f>
        <v>1</v>
      </c>
      <c r="Q1201">
        <f>SUMIFS($N$2:$N$1206,$B$2:$B$1206,"="&amp;B1201,$M$2:$M$1206,"="&amp;M1201)</f>
        <v>1</v>
      </c>
      <c r="R1201">
        <f>VLOOKUP(A1201&amp;C1201&amp;M1201,販売数計!$A$2:$E$174,5,FALSE)</f>
        <v>3</v>
      </c>
      <c r="S1201">
        <f t="shared" si="18"/>
        <v>0</v>
      </c>
    </row>
    <row r="1202" spans="1:19" x14ac:dyDescent="0.2">
      <c r="A1202" s="1">
        <v>43312</v>
      </c>
      <c r="B1202">
        <v>44051988</v>
      </c>
      <c r="C1202">
        <v>842</v>
      </c>
      <c r="D1202" t="s">
        <v>26</v>
      </c>
      <c r="E1202">
        <v>32</v>
      </c>
      <c r="F1202" t="s">
        <v>21</v>
      </c>
      <c r="G1202">
        <v>253230</v>
      </c>
      <c r="H1202" t="s">
        <v>22</v>
      </c>
      <c r="I1202" t="s">
        <v>23</v>
      </c>
      <c r="J1202" t="s">
        <v>24</v>
      </c>
      <c r="L1202" t="s">
        <v>25</v>
      </c>
      <c r="M1202" s="2">
        <v>4550084118970</v>
      </c>
      <c r="N1202">
        <v>1</v>
      </c>
      <c r="O1202">
        <f>COUNTIFS($A$2:$A$1206,"="&amp;A1202,$C$2:$C$1206,"="&amp;C1202,$M$2:$M$1206,"="&amp;M1202)</f>
        <v>3</v>
      </c>
      <c r="P1202">
        <f>COUNTIFS($B$2:$B$1206,"="&amp;B1202,$M$2:$M$1206,"="&amp;M1202)</f>
        <v>1</v>
      </c>
      <c r="Q1202">
        <f>SUMIFS($N$2:$N$1206,$B$2:$B$1206,"="&amp;B1202,$M$2:$M$1206,"="&amp;M1202)</f>
        <v>1</v>
      </c>
      <c r="R1202">
        <f>VLOOKUP(A1202&amp;C1202&amp;M1202,販売数計!$A$2:$E$174,5,FALSE)</f>
        <v>3</v>
      </c>
      <c r="S1202">
        <f t="shared" si="18"/>
        <v>0</v>
      </c>
    </row>
    <row r="1203" spans="1:19" x14ac:dyDescent="0.2">
      <c r="A1203">
        <v>43312</v>
      </c>
      <c r="B1203">
        <v>44054163</v>
      </c>
      <c r="C1203">
        <v>842</v>
      </c>
      <c r="D1203" t="s">
        <v>26</v>
      </c>
      <c r="E1203">
        <v>21</v>
      </c>
      <c r="F1203" t="s">
        <v>15</v>
      </c>
      <c r="G1203">
        <v>181010</v>
      </c>
      <c r="H1203" t="s">
        <v>16</v>
      </c>
      <c r="I1203" t="s">
        <v>17</v>
      </c>
      <c r="J1203" t="s">
        <v>18</v>
      </c>
      <c r="K1203" t="s">
        <v>19</v>
      </c>
      <c r="L1203" t="s">
        <v>20</v>
      </c>
      <c r="M1203" s="2">
        <v>842776102461</v>
      </c>
      <c r="N1203">
        <v>1</v>
      </c>
      <c r="O1203">
        <f>COUNTIFS($A$2:$A$1206,"="&amp;A1203,$C$2:$C$1206,"="&amp;C1203,$M$2:$M$1206,"="&amp;M1203)</f>
        <v>6</v>
      </c>
      <c r="P1203">
        <f>COUNTIFS($B$2:$B$1206,"="&amp;B1203,$M$2:$M$1206,"="&amp;M1203)</f>
        <v>1</v>
      </c>
      <c r="Q1203">
        <f>SUMIFS($N$2:$N$1206,$B$2:$B$1206,"="&amp;B1203,$M$2:$M$1206,"="&amp;M1203)</f>
        <v>1</v>
      </c>
      <c r="R1203">
        <f>VLOOKUP(A1203&amp;C1203&amp;M1203,販売数計!$A$2:$E$174,5,FALSE)</f>
        <v>4</v>
      </c>
      <c r="S1203">
        <f t="shared" si="18"/>
        <v>0</v>
      </c>
    </row>
    <row r="1204" spans="1:19" x14ac:dyDescent="0.2">
      <c r="A1204">
        <v>43312</v>
      </c>
      <c r="B1204">
        <v>44055270</v>
      </c>
      <c r="C1204">
        <v>842</v>
      </c>
      <c r="D1204" t="s">
        <v>26</v>
      </c>
      <c r="E1204">
        <v>21</v>
      </c>
      <c r="F1204" t="s">
        <v>15</v>
      </c>
      <c r="G1204">
        <v>181010</v>
      </c>
      <c r="H1204" t="s">
        <v>16</v>
      </c>
      <c r="I1204" t="s">
        <v>17</v>
      </c>
      <c r="J1204" t="s">
        <v>18</v>
      </c>
      <c r="K1204" t="s">
        <v>19</v>
      </c>
      <c r="L1204" t="s">
        <v>20</v>
      </c>
      <c r="M1204" s="2">
        <v>842776102461</v>
      </c>
      <c r="N1204">
        <v>1</v>
      </c>
      <c r="O1204">
        <f>COUNTIFS($A$2:$A$1206,"="&amp;A1204,$C$2:$C$1206,"="&amp;C1204,$M$2:$M$1206,"="&amp;M1204)</f>
        <v>6</v>
      </c>
      <c r="P1204">
        <f>COUNTIFS($B$2:$B$1206,"="&amp;B1204,$M$2:$M$1206,"="&amp;M1204)</f>
        <v>1</v>
      </c>
      <c r="Q1204">
        <f>SUMIFS($N$2:$N$1206,$B$2:$B$1206,"="&amp;B1204,$M$2:$M$1206,"="&amp;M1204)</f>
        <v>1</v>
      </c>
      <c r="R1204">
        <f>VLOOKUP(A1204&amp;C1204&amp;M1204,販売数計!$A$2:$E$174,5,FALSE)</f>
        <v>4</v>
      </c>
      <c r="S1204">
        <f t="shared" si="18"/>
        <v>0</v>
      </c>
    </row>
    <row r="1205" spans="1:19" x14ac:dyDescent="0.2">
      <c r="A1205">
        <v>43312</v>
      </c>
      <c r="B1205">
        <v>44055326</v>
      </c>
      <c r="C1205">
        <v>842</v>
      </c>
      <c r="D1205" t="s">
        <v>26</v>
      </c>
      <c r="E1205">
        <v>21</v>
      </c>
      <c r="F1205" t="s">
        <v>15</v>
      </c>
      <c r="G1205">
        <v>181010</v>
      </c>
      <c r="H1205" t="s">
        <v>16</v>
      </c>
      <c r="I1205" t="s">
        <v>17</v>
      </c>
      <c r="J1205" t="s">
        <v>18</v>
      </c>
      <c r="K1205" t="s">
        <v>19</v>
      </c>
      <c r="L1205" t="s">
        <v>20</v>
      </c>
      <c r="M1205" s="2">
        <v>842776102461</v>
      </c>
      <c r="N1205">
        <v>1</v>
      </c>
      <c r="O1205">
        <f>COUNTIFS($A$2:$A$1206,"="&amp;A1205,$C$2:$C$1206,"="&amp;C1205,$M$2:$M$1206,"="&amp;M1205)</f>
        <v>6</v>
      </c>
      <c r="P1205">
        <f>COUNTIFS($B$2:$B$1206,"="&amp;B1205,$M$2:$M$1206,"="&amp;M1205)</f>
        <v>1</v>
      </c>
      <c r="Q1205">
        <f>SUMIFS($N$2:$N$1206,$B$2:$B$1206,"="&amp;B1205,$M$2:$M$1206,"="&amp;M1205)</f>
        <v>1</v>
      </c>
      <c r="R1205">
        <f>VLOOKUP(A1205&amp;C1205&amp;M1205,販売数計!$A$2:$E$174,5,FALSE)</f>
        <v>4</v>
      </c>
      <c r="S1205">
        <f t="shared" si="18"/>
        <v>0</v>
      </c>
    </row>
    <row r="1206" spans="1:19" x14ac:dyDescent="0.2">
      <c r="A1206">
        <v>43312</v>
      </c>
      <c r="B1206">
        <v>65673223</v>
      </c>
      <c r="C1206">
        <v>842</v>
      </c>
      <c r="D1206" t="s">
        <v>26</v>
      </c>
      <c r="E1206">
        <v>12</v>
      </c>
      <c r="F1206" t="s">
        <v>27</v>
      </c>
      <c r="G1206">
        <v>77120</v>
      </c>
      <c r="H1206" t="s">
        <v>28</v>
      </c>
      <c r="I1206" t="s">
        <v>29</v>
      </c>
      <c r="J1206" t="s">
        <v>30</v>
      </c>
      <c r="L1206" t="s">
        <v>31</v>
      </c>
      <c r="M1206" s="2">
        <v>4549980046388</v>
      </c>
      <c r="N1206">
        <v>1</v>
      </c>
      <c r="O1206">
        <f>COUNTIFS($A$2:$A$1206,"="&amp;A1206,$C$2:$C$1206,"="&amp;C1206,$M$2:$M$1206,"="&amp;M1206)</f>
        <v>1</v>
      </c>
      <c r="P1206">
        <f>COUNTIFS($B$2:$B$1206,"="&amp;B1206,$M$2:$M$1206,"="&amp;M1206)</f>
        <v>1</v>
      </c>
      <c r="Q1206">
        <f>SUMIFS($N$2:$N$1206,$B$2:$B$1206,"="&amp;B1206,$M$2:$M$1206,"="&amp;M1206)</f>
        <v>1</v>
      </c>
      <c r="R1206">
        <f>VLOOKUP(A1206&amp;C1206&amp;M1206,販売数計!$A$2:$E$174,5,FALSE)</f>
        <v>1</v>
      </c>
      <c r="S1206">
        <f t="shared" si="18"/>
        <v>0</v>
      </c>
    </row>
  </sheetData>
  <autoFilter ref="A1:S1206" xr:uid="{0FC0272E-F06F-470C-BA7F-98399552000B}"/>
  <phoneticPr fontId="18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C361-9CF6-4913-A3E1-5B2CE676C90E}">
  <dimension ref="A1:M33"/>
  <sheetViews>
    <sheetView topLeftCell="A2" workbookViewId="0">
      <selection activeCell="H2" sqref="H2:K2"/>
    </sheetView>
  </sheetViews>
  <sheetFormatPr defaultRowHeight="13" outlineLevelCol="1" x14ac:dyDescent="0.2"/>
  <cols>
    <col min="1" max="1" width="10.26953125" bestFit="1" customWidth="1"/>
    <col min="2" max="2" width="10.26953125" customWidth="1"/>
    <col min="8" max="8" width="10.26953125" customWidth="1"/>
    <col min="9" max="10" width="0" hidden="1" customWidth="1" outlineLevel="1"/>
    <col min="11" max="11" width="8.7265625" collapsed="1"/>
  </cols>
  <sheetData>
    <row r="1" spans="1:13" ht="26" x14ac:dyDescent="0.2">
      <c r="A1" s="9" t="s">
        <v>92</v>
      </c>
      <c r="B1" t="s">
        <v>89</v>
      </c>
      <c r="H1" t="s">
        <v>90</v>
      </c>
    </row>
    <row r="2" spans="1:13" ht="65" x14ac:dyDescent="0.2">
      <c r="B2" t="s">
        <v>52</v>
      </c>
      <c r="C2" s="3" t="s">
        <v>88</v>
      </c>
      <c r="D2" s="3" t="s">
        <v>45</v>
      </c>
      <c r="E2" s="4" t="s">
        <v>43</v>
      </c>
      <c r="F2" s="5" t="s">
        <v>47</v>
      </c>
      <c r="G2" s="5" t="s">
        <v>46</v>
      </c>
      <c r="H2" t="s">
        <v>52</v>
      </c>
      <c r="I2" s="3" t="s">
        <v>88</v>
      </c>
      <c r="J2" s="3" t="s">
        <v>45</v>
      </c>
      <c r="K2" s="4" t="s">
        <v>43</v>
      </c>
      <c r="L2" s="5" t="s">
        <v>47</v>
      </c>
      <c r="M2" s="5" t="s">
        <v>46</v>
      </c>
    </row>
    <row r="3" spans="1:13" x14ac:dyDescent="0.2">
      <c r="A3" s="1">
        <v>43282</v>
      </c>
      <c r="B3" s="16">
        <f>販売数まとめ!F3</f>
        <v>0</v>
      </c>
      <c r="C3" s="7">
        <f>IF(ISERROR(VLOOKUP($A3&amp;$A$1,セッション数!$A$1:$E$151,4,FALSE)),0,VLOOKUP($A3&amp;$A$1,セッション数!$A$1:$E$151,4,FALSE))</f>
        <v>3</v>
      </c>
      <c r="D3" s="7">
        <f>IF(ISERROR(VLOOKUP($A3&amp;$A$1,セッション数!$A$1:$E$151,5,FALSE)),0,VLOOKUP($A3&amp;$A$1,セッション数!$A$1:$E$151,5,FALSE))</f>
        <v>3</v>
      </c>
      <c r="E3" s="7">
        <f>CVまとめ!F3</f>
        <v>0</v>
      </c>
      <c r="F3" s="7">
        <f>SUM(E3+K3)</f>
        <v>0</v>
      </c>
      <c r="G3" s="18">
        <f>IF(D3=0,0,E3/D3)</f>
        <v>0</v>
      </c>
      <c r="H3" s="16">
        <f>販売数まとめ!K3</f>
        <v>0</v>
      </c>
      <c r="I3" s="7">
        <f>C3</f>
        <v>3</v>
      </c>
      <c r="J3" s="7">
        <f>D3</f>
        <v>3</v>
      </c>
      <c r="K3" s="7">
        <f>CVまとめ!K3</f>
        <v>0</v>
      </c>
      <c r="L3" s="7">
        <f>F3</f>
        <v>0</v>
      </c>
      <c r="M3" s="8">
        <f>G3</f>
        <v>0</v>
      </c>
    </row>
    <row r="4" spans="1:13" x14ac:dyDescent="0.2">
      <c r="A4" s="1">
        <v>43283</v>
      </c>
      <c r="B4" s="16">
        <f>販売数まとめ!F4</f>
        <v>0</v>
      </c>
      <c r="C4" s="7">
        <f>IF(ISERROR(VLOOKUP($A4&amp;$A$1,セッション数!$A$1:$E$151,4,FALSE)),0,VLOOKUP($A4&amp;$A$1,セッション数!$A$1:$E$151,4,FALSE))</f>
        <v>4</v>
      </c>
      <c r="D4" s="7">
        <f>IF(ISERROR(VLOOKUP($A4&amp;$A$1,セッション数!$A$1:$E$151,5,FALSE)),0,VLOOKUP($A4&amp;$A$1,セッション数!$A$1:$E$151,5,FALSE))</f>
        <v>3</v>
      </c>
      <c r="E4" s="7">
        <f>CVまとめ!F4</f>
        <v>0</v>
      </c>
      <c r="F4" s="7">
        <f t="shared" ref="F4:F33" si="0">SUM(E4+K4)</f>
        <v>0</v>
      </c>
      <c r="G4" s="18">
        <f t="shared" ref="G4:G33" si="1">IF(D4=0,0,E4/D4)</f>
        <v>0</v>
      </c>
      <c r="H4" s="16">
        <f>販売数まとめ!K4</f>
        <v>0</v>
      </c>
      <c r="I4" s="7">
        <f t="shared" ref="I4:I33" si="2">C4</f>
        <v>4</v>
      </c>
      <c r="J4" s="7">
        <f>D4</f>
        <v>3</v>
      </c>
      <c r="K4" s="7">
        <f>CVまとめ!K4</f>
        <v>0</v>
      </c>
      <c r="L4" s="7">
        <f t="shared" ref="L4:M33" si="3">F4</f>
        <v>0</v>
      </c>
      <c r="M4" s="8">
        <f t="shared" si="3"/>
        <v>0</v>
      </c>
    </row>
    <row r="5" spans="1:13" x14ac:dyDescent="0.2">
      <c r="A5" s="1">
        <v>43284</v>
      </c>
      <c r="B5" s="16">
        <f>販売数まとめ!F5</f>
        <v>0</v>
      </c>
      <c r="C5" s="7">
        <f>IF(ISERROR(VLOOKUP($A5&amp;$A$1,セッション数!$A$1:$E$151,4,FALSE)),0,VLOOKUP($A5&amp;$A$1,セッション数!$A$1:$E$151,4,FALSE))</f>
        <v>2</v>
      </c>
      <c r="D5" s="7">
        <f>IF(ISERROR(VLOOKUP($A5&amp;$A$1,セッション数!$A$1:$E$151,5,FALSE)),0,VLOOKUP($A5&amp;$A$1,セッション数!$A$1:$E$151,5,FALSE))</f>
        <v>2</v>
      </c>
      <c r="E5" s="7">
        <f>CVまとめ!F5</f>
        <v>0</v>
      </c>
      <c r="F5" s="7">
        <f t="shared" si="0"/>
        <v>0</v>
      </c>
      <c r="G5" s="18">
        <f t="shared" si="1"/>
        <v>0</v>
      </c>
      <c r="H5" s="16">
        <f>販売数まとめ!K5</f>
        <v>0</v>
      </c>
      <c r="I5" s="7">
        <f t="shared" si="2"/>
        <v>2</v>
      </c>
      <c r="J5" s="7">
        <f>D5</f>
        <v>2</v>
      </c>
      <c r="K5" s="7">
        <f>CVまとめ!K5</f>
        <v>0</v>
      </c>
      <c r="L5" s="7">
        <f t="shared" si="3"/>
        <v>0</v>
      </c>
      <c r="M5" s="8">
        <f t="shared" si="3"/>
        <v>0</v>
      </c>
    </row>
    <row r="6" spans="1:13" x14ac:dyDescent="0.2">
      <c r="A6" s="1">
        <v>43285</v>
      </c>
      <c r="B6" s="16">
        <f>販売数まとめ!F6</f>
        <v>0</v>
      </c>
      <c r="C6" s="7">
        <f>IF(ISERROR(VLOOKUP($A6&amp;$A$1,セッション数!$A$1:$E$151,4,FALSE)),0,VLOOKUP($A6&amp;$A$1,セッション数!$A$1:$E$151,4,FALSE))</f>
        <v>4</v>
      </c>
      <c r="D6" s="7">
        <f>IF(ISERROR(VLOOKUP($A6&amp;$A$1,セッション数!$A$1:$E$151,5,FALSE)),0,VLOOKUP($A6&amp;$A$1,セッション数!$A$1:$E$151,5,FALSE))</f>
        <v>3</v>
      </c>
      <c r="E6" s="7">
        <f>CVまとめ!F6</f>
        <v>0</v>
      </c>
      <c r="F6" s="7">
        <f t="shared" si="0"/>
        <v>0</v>
      </c>
      <c r="G6" s="18">
        <f t="shared" si="1"/>
        <v>0</v>
      </c>
      <c r="H6" s="16">
        <f>販売数まとめ!K6</f>
        <v>0</v>
      </c>
      <c r="I6" s="7">
        <f t="shared" si="2"/>
        <v>4</v>
      </c>
      <c r="J6" s="7">
        <f>D6</f>
        <v>3</v>
      </c>
      <c r="K6" s="7">
        <f>CVまとめ!K6</f>
        <v>0</v>
      </c>
      <c r="L6" s="7">
        <f t="shared" si="3"/>
        <v>0</v>
      </c>
      <c r="M6" s="8">
        <f t="shared" si="3"/>
        <v>0</v>
      </c>
    </row>
    <row r="7" spans="1:13" x14ac:dyDescent="0.2">
      <c r="A7" s="1">
        <v>43286</v>
      </c>
      <c r="B7" s="16">
        <f>販売数まとめ!F7</f>
        <v>1</v>
      </c>
      <c r="C7" s="7">
        <f>IF(ISERROR(VLOOKUP($A7&amp;$A$1,セッション数!$A$1:$E$151,4,FALSE)),0,VLOOKUP($A7&amp;$A$1,セッション数!$A$1:$E$151,4,FALSE))</f>
        <v>10</v>
      </c>
      <c r="D7" s="7">
        <f>IF(ISERROR(VLOOKUP($A7&amp;$A$1,セッション数!$A$1:$E$151,5,FALSE)),0,VLOOKUP($A7&amp;$A$1,セッション数!$A$1:$E$151,5,FALSE))</f>
        <v>6</v>
      </c>
      <c r="E7" s="7">
        <f>CVまとめ!F7</f>
        <v>1</v>
      </c>
      <c r="F7" s="7">
        <f t="shared" si="0"/>
        <v>1</v>
      </c>
      <c r="G7" s="18">
        <f t="shared" si="1"/>
        <v>0.16666666666666666</v>
      </c>
      <c r="H7" s="16">
        <f>販売数まとめ!K7</f>
        <v>0</v>
      </c>
      <c r="I7" s="7">
        <f t="shared" si="2"/>
        <v>10</v>
      </c>
      <c r="J7" s="7">
        <f>D7</f>
        <v>6</v>
      </c>
      <c r="K7" s="7">
        <f>CVまとめ!K7</f>
        <v>0</v>
      </c>
      <c r="L7" s="7">
        <f t="shared" si="3"/>
        <v>1</v>
      </c>
      <c r="M7" s="8">
        <f t="shared" si="3"/>
        <v>0.16666666666666666</v>
      </c>
    </row>
    <row r="8" spans="1:13" x14ac:dyDescent="0.2">
      <c r="A8" s="1">
        <v>43287</v>
      </c>
      <c r="B8" s="16">
        <f>販売数まとめ!F8</f>
        <v>1</v>
      </c>
      <c r="C8" s="7">
        <f>IF(ISERROR(VLOOKUP($A8&amp;$A$1,セッション数!$A$1:$E$151,4,FALSE)),0,VLOOKUP($A8&amp;$A$1,セッション数!$A$1:$E$151,4,FALSE))</f>
        <v>3</v>
      </c>
      <c r="D8" s="7">
        <f>IF(ISERROR(VLOOKUP($A8&amp;$A$1,セッション数!$A$1:$E$151,5,FALSE)),0,VLOOKUP($A8&amp;$A$1,セッション数!$A$1:$E$151,5,FALSE))</f>
        <v>3</v>
      </c>
      <c r="E8" s="7">
        <f>CVまとめ!F8</f>
        <v>1</v>
      </c>
      <c r="F8" s="7">
        <f t="shared" si="0"/>
        <v>1</v>
      </c>
      <c r="G8" s="18">
        <f t="shared" si="1"/>
        <v>0.33333333333333331</v>
      </c>
      <c r="H8" s="16">
        <f>販売数まとめ!K8</f>
        <v>0</v>
      </c>
      <c r="I8" s="7">
        <f t="shared" si="2"/>
        <v>3</v>
      </c>
      <c r="J8" s="7">
        <f>D8</f>
        <v>3</v>
      </c>
      <c r="K8" s="7">
        <f>CVまとめ!K8</f>
        <v>0</v>
      </c>
      <c r="L8" s="7">
        <f t="shared" si="3"/>
        <v>1</v>
      </c>
      <c r="M8" s="8">
        <f t="shared" si="3"/>
        <v>0.33333333333333331</v>
      </c>
    </row>
    <row r="9" spans="1:13" x14ac:dyDescent="0.2">
      <c r="A9" s="1">
        <v>43288</v>
      </c>
      <c r="B9" s="16">
        <f>販売数まとめ!F9</f>
        <v>1</v>
      </c>
      <c r="C9" s="7">
        <f>IF(ISERROR(VLOOKUP($A9&amp;$A$1,セッション数!$A$1:$E$151,4,FALSE)),0,VLOOKUP($A9&amp;$A$1,セッション数!$A$1:$E$151,4,FALSE))</f>
        <v>1</v>
      </c>
      <c r="D9" s="7">
        <f>IF(ISERROR(VLOOKUP($A9&amp;$A$1,セッション数!$A$1:$E$151,5,FALSE)),0,VLOOKUP($A9&amp;$A$1,セッション数!$A$1:$E$151,5,FALSE))</f>
        <v>1</v>
      </c>
      <c r="E9" s="7">
        <f>CVまとめ!F9</f>
        <v>1</v>
      </c>
      <c r="F9" s="7">
        <f t="shared" si="0"/>
        <v>1</v>
      </c>
      <c r="G9" s="18">
        <f t="shared" si="1"/>
        <v>1</v>
      </c>
      <c r="H9" s="16">
        <f>販売数まとめ!K9</f>
        <v>0</v>
      </c>
      <c r="I9" s="7">
        <f t="shared" si="2"/>
        <v>1</v>
      </c>
      <c r="J9" s="7">
        <f>D9</f>
        <v>1</v>
      </c>
      <c r="K9" s="7">
        <f>CVまとめ!K9</f>
        <v>0</v>
      </c>
      <c r="L9" s="7">
        <f t="shared" si="3"/>
        <v>1</v>
      </c>
      <c r="M9" s="8">
        <f t="shared" si="3"/>
        <v>1</v>
      </c>
    </row>
    <row r="10" spans="1:13" x14ac:dyDescent="0.2">
      <c r="A10" s="1">
        <v>43289</v>
      </c>
      <c r="B10" s="16">
        <f>販売数まとめ!F10</f>
        <v>0</v>
      </c>
      <c r="C10" s="7">
        <f>IF(ISERROR(VLOOKUP($A10&amp;$A$1,セッション数!$A$1:$E$151,4,FALSE)),0,VLOOKUP($A10&amp;$A$1,セッション数!$A$1:$E$151,4,FALSE))</f>
        <v>1</v>
      </c>
      <c r="D10" s="7">
        <f>IF(ISERROR(VLOOKUP($A10&amp;$A$1,セッション数!$A$1:$E$151,5,FALSE)),0,VLOOKUP($A10&amp;$A$1,セッション数!$A$1:$E$151,5,FALSE))</f>
        <v>1</v>
      </c>
      <c r="E10" s="7">
        <f>CVまとめ!F10</f>
        <v>0</v>
      </c>
      <c r="F10" s="7">
        <f t="shared" si="0"/>
        <v>0</v>
      </c>
      <c r="G10" s="18">
        <f t="shared" si="1"/>
        <v>0</v>
      </c>
      <c r="H10" s="16">
        <f>販売数まとめ!K10</f>
        <v>0</v>
      </c>
      <c r="I10" s="7">
        <f t="shared" si="2"/>
        <v>1</v>
      </c>
      <c r="J10" s="7">
        <f>D10</f>
        <v>1</v>
      </c>
      <c r="K10" s="7">
        <f>CVまとめ!K10</f>
        <v>0</v>
      </c>
      <c r="L10" s="7">
        <f t="shared" si="3"/>
        <v>0</v>
      </c>
      <c r="M10" s="8">
        <f t="shared" si="3"/>
        <v>0</v>
      </c>
    </row>
    <row r="11" spans="1:13" x14ac:dyDescent="0.2">
      <c r="A11" s="1">
        <v>43290</v>
      </c>
      <c r="B11" s="16">
        <f>販売数まとめ!F11</f>
        <v>1</v>
      </c>
      <c r="C11" s="7">
        <f>IF(ISERROR(VLOOKUP($A11&amp;$A$1,セッション数!$A$1:$E$151,4,FALSE)),0,VLOOKUP($A11&amp;$A$1,セッション数!$A$1:$E$151,4,FALSE))</f>
        <v>4</v>
      </c>
      <c r="D11" s="7">
        <f>IF(ISERROR(VLOOKUP($A11&amp;$A$1,セッション数!$A$1:$E$151,5,FALSE)),0,VLOOKUP($A11&amp;$A$1,セッション数!$A$1:$E$151,5,FALSE))</f>
        <v>2</v>
      </c>
      <c r="E11" s="7">
        <f>CVまとめ!F11</f>
        <v>1</v>
      </c>
      <c r="F11" s="7">
        <f t="shared" si="0"/>
        <v>1</v>
      </c>
      <c r="G11" s="18">
        <f t="shared" si="1"/>
        <v>0.5</v>
      </c>
      <c r="H11" s="16">
        <f>販売数まとめ!K11</f>
        <v>0</v>
      </c>
      <c r="I11" s="7">
        <f t="shared" si="2"/>
        <v>4</v>
      </c>
      <c r="J11" s="7">
        <f>D11</f>
        <v>2</v>
      </c>
      <c r="K11" s="7">
        <f>CVまとめ!K11</f>
        <v>0</v>
      </c>
      <c r="L11" s="7">
        <f t="shared" si="3"/>
        <v>1</v>
      </c>
      <c r="M11" s="8">
        <f t="shared" si="3"/>
        <v>0.5</v>
      </c>
    </row>
    <row r="12" spans="1:13" x14ac:dyDescent="0.2">
      <c r="A12" s="1">
        <v>43291</v>
      </c>
      <c r="B12" s="16">
        <f>販売数まとめ!F12</f>
        <v>0</v>
      </c>
      <c r="C12" s="7">
        <f>IF(ISERROR(VLOOKUP($A12&amp;$A$1,セッション数!$A$1:$E$151,4,FALSE)),0,VLOOKUP($A12&amp;$A$1,セッション数!$A$1:$E$151,4,FALSE))</f>
        <v>0</v>
      </c>
      <c r="D12" s="7">
        <f>IF(ISERROR(VLOOKUP($A12&amp;$A$1,セッション数!$A$1:$E$151,5,FALSE)),0,VLOOKUP($A12&amp;$A$1,セッション数!$A$1:$E$151,5,FALSE))</f>
        <v>0</v>
      </c>
      <c r="E12" s="7">
        <f>CVまとめ!F12</f>
        <v>0</v>
      </c>
      <c r="F12" s="7">
        <f t="shared" si="0"/>
        <v>0</v>
      </c>
      <c r="G12" s="18">
        <f t="shared" si="1"/>
        <v>0</v>
      </c>
      <c r="H12" s="16">
        <f>販売数まとめ!K12</f>
        <v>0</v>
      </c>
      <c r="I12" s="7">
        <f t="shared" si="2"/>
        <v>0</v>
      </c>
      <c r="J12" s="7">
        <f>D12</f>
        <v>0</v>
      </c>
      <c r="K12" s="7">
        <f>CVまとめ!K12</f>
        <v>0</v>
      </c>
      <c r="L12" s="7">
        <f t="shared" si="3"/>
        <v>0</v>
      </c>
      <c r="M12" s="8">
        <f t="shared" si="3"/>
        <v>0</v>
      </c>
    </row>
    <row r="13" spans="1:13" x14ac:dyDescent="0.2">
      <c r="A13" s="1">
        <v>43292</v>
      </c>
      <c r="B13" s="16">
        <f>販売数まとめ!F13</f>
        <v>0</v>
      </c>
      <c r="C13" s="7">
        <f>IF(ISERROR(VLOOKUP($A13&amp;$A$1,セッション数!$A$1:$E$151,4,FALSE)),0,VLOOKUP($A13&amp;$A$1,セッション数!$A$1:$E$151,4,FALSE))</f>
        <v>6</v>
      </c>
      <c r="D13" s="7">
        <f>IF(ISERROR(VLOOKUP($A13&amp;$A$1,セッション数!$A$1:$E$151,5,FALSE)),0,VLOOKUP($A13&amp;$A$1,セッション数!$A$1:$E$151,5,FALSE))</f>
        <v>4</v>
      </c>
      <c r="E13" s="7">
        <f>CVまとめ!F13</f>
        <v>0</v>
      </c>
      <c r="F13" s="7">
        <f t="shared" si="0"/>
        <v>0</v>
      </c>
      <c r="G13" s="18">
        <f t="shared" si="1"/>
        <v>0</v>
      </c>
      <c r="H13" s="16">
        <f>販売数まとめ!K13</f>
        <v>0</v>
      </c>
      <c r="I13" s="7">
        <f t="shared" si="2"/>
        <v>6</v>
      </c>
      <c r="J13" s="7">
        <f>D13</f>
        <v>4</v>
      </c>
      <c r="K13" s="7">
        <f>CVまとめ!K13</f>
        <v>0</v>
      </c>
      <c r="L13" s="7">
        <f t="shared" si="3"/>
        <v>0</v>
      </c>
      <c r="M13" s="8">
        <f t="shared" si="3"/>
        <v>0</v>
      </c>
    </row>
    <row r="14" spans="1:13" x14ac:dyDescent="0.2">
      <c r="A14" s="1">
        <v>43293</v>
      </c>
      <c r="B14" s="16">
        <f>販売数まとめ!F14</f>
        <v>0</v>
      </c>
      <c r="C14" s="7">
        <f>IF(ISERROR(VLOOKUP($A14&amp;$A$1,セッション数!$A$1:$E$151,4,FALSE)),0,VLOOKUP($A14&amp;$A$1,セッション数!$A$1:$E$151,4,FALSE))</f>
        <v>9</v>
      </c>
      <c r="D14" s="7">
        <f>IF(ISERROR(VLOOKUP($A14&amp;$A$1,セッション数!$A$1:$E$151,5,FALSE)),0,VLOOKUP($A14&amp;$A$1,セッション数!$A$1:$E$151,5,FALSE))</f>
        <v>9</v>
      </c>
      <c r="E14" s="7">
        <f>CVまとめ!F14</f>
        <v>0</v>
      </c>
      <c r="F14" s="7">
        <f t="shared" si="0"/>
        <v>0</v>
      </c>
      <c r="G14" s="18">
        <f t="shared" si="1"/>
        <v>0</v>
      </c>
      <c r="H14" s="16">
        <f>販売数まとめ!K14</f>
        <v>0</v>
      </c>
      <c r="I14" s="7">
        <f t="shared" si="2"/>
        <v>9</v>
      </c>
      <c r="J14" s="7">
        <f>D14</f>
        <v>9</v>
      </c>
      <c r="K14" s="7">
        <f>CVまとめ!K14</f>
        <v>0</v>
      </c>
      <c r="L14" s="7">
        <f t="shared" si="3"/>
        <v>0</v>
      </c>
      <c r="M14" s="8">
        <f t="shared" si="3"/>
        <v>0</v>
      </c>
    </row>
    <row r="15" spans="1:13" x14ac:dyDescent="0.2">
      <c r="A15" s="1">
        <v>43294</v>
      </c>
      <c r="B15" s="16">
        <f>販売数まとめ!F15</f>
        <v>0</v>
      </c>
      <c r="C15" s="7">
        <f>IF(ISERROR(VLOOKUP($A15&amp;$A$1,セッション数!$A$1:$E$151,4,FALSE)),0,VLOOKUP($A15&amp;$A$1,セッション数!$A$1:$E$151,4,FALSE))</f>
        <v>1</v>
      </c>
      <c r="D15" s="7">
        <f>IF(ISERROR(VLOOKUP($A15&amp;$A$1,セッション数!$A$1:$E$151,5,FALSE)),0,VLOOKUP($A15&amp;$A$1,セッション数!$A$1:$E$151,5,FALSE))</f>
        <v>1</v>
      </c>
      <c r="E15" s="7">
        <f>CVまとめ!F15</f>
        <v>0</v>
      </c>
      <c r="F15" s="7">
        <f t="shared" si="0"/>
        <v>1</v>
      </c>
      <c r="G15" s="18">
        <f t="shared" si="1"/>
        <v>0</v>
      </c>
      <c r="H15" s="16">
        <f>販売数まとめ!K15</f>
        <v>1</v>
      </c>
      <c r="I15" s="7">
        <f t="shared" si="2"/>
        <v>1</v>
      </c>
      <c r="J15" s="7">
        <f>D15</f>
        <v>1</v>
      </c>
      <c r="K15" s="7">
        <f>CVまとめ!K15</f>
        <v>1</v>
      </c>
      <c r="L15" s="7">
        <f t="shared" si="3"/>
        <v>1</v>
      </c>
      <c r="M15" s="8">
        <f t="shared" si="3"/>
        <v>0</v>
      </c>
    </row>
    <row r="16" spans="1:13" x14ac:dyDescent="0.2">
      <c r="A16" s="1">
        <v>43295</v>
      </c>
      <c r="B16" s="16">
        <f>販売数まとめ!F16</f>
        <v>0</v>
      </c>
      <c r="C16" s="7">
        <f>IF(ISERROR(VLOOKUP($A16&amp;$A$1,セッション数!$A$1:$E$151,4,FALSE)),0,VLOOKUP($A16&amp;$A$1,セッション数!$A$1:$E$151,4,FALSE))</f>
        <v>2</v>
      </c>
      <c r="D16" s="7">
        <f>IF(ISERROR(VLOOKUP($A16&amp;$A$1,セッション数!$A$1:$E$151,5,FALSE)),0,VLOOKUP($A16&amp;$A$1,セッション数!$A$1:$E$151,5,FALSE))</f>
        <v>2</v>
      </c>
      <c r="E16" s="7">
        <f>CVまとめ!F16</f>
        <v>0</v>
      </c>
      <c r="F16" s="7">
        <f t="shared" si="0"/>
        <v>0</v>
      </c>
      <c r="G16" s="18">
        <f t="shared" si="1"/>
        <v>0</v>
      </c>
      <c r="H16" s="16">
        <f>販売数まとめ!K16</f>
        <v>0</v>
      </c>
      <c r="I16" s="7">
        <f t="shared" si="2"/>
        <v>2</v>
      </c>
      <c r="J16" s="7">
        <f>D16</f>
        <v>2</v>
      </c>
      <c r="K16" s="7">
        <f>CVまとめ!K16</f>
        <v>0</v>
      </c>
      <c r="L16" s="7">
        <f t="shared" si="3"/>
        <v>0</v>
      </c>
      <c r="M16" s="8">
        <f t="shared" si="3"/>
        <v>0</v>
      </c>
    </row>
    <row r="17" spans="1:13" x14ac:dyDescent="0.2">
      <c r="A17" s="1">
        <v>43296</v>
      </c>
      <c r="B17" s="16">
        <f>販売数まとめ!F17</f>
        <v>0</v>
      </c>
      <c r="C17" s="7">
        <f>IF(ISERROR(VLOOKUP($A17&amp;$A$1,セッション数!$A$1:$E$151,4,FALSE)),0,VLOOKUP($A17&amp;$A$1,セッション数!$A$1:$E$151,4,FALSE))</f>
        <v>0</v>
      </c>
      <c r="D17" s="7">
        <f>IF(ISERROR(VLOOKUP($A17&amp;$A$1,セッション数!$A$1:$E$151,5,FALSE)),0,VLOOKUP($A17&amp;$A$1,セッション数!$A$1:$E$151,5,FALSE))</f>
        <v>0</v>
      </c>
      <c r="E17" s="7">
        <f>CVまとめ!F17</f>
        <v>0</v>
      </c>
      <c r="F17" s="7">
        <f t="shared" si="0"/>
        <v>0</v>
      </c>
      <c r="G17" s="18">
        <f t="shared" si="1"/>
        <v>0</v>
      </c>
      <c r="H17" s="16">
        <f>販売数まとめ!K17</f>
        <v>0</v>
      </c>
      <c r="I17" s="7">
        <f t="shared" si="2"/>
        <v>0</v>
      </c>
      <c r="J17" s="7">
        <f>D17</f>
        <v>0</v>
      </c>
      <c r="K17" s="7">
        <f>CVまとめ!K17</f>
        <v>0</v>
      </c>
      <c r="L17" s="7">
        <f t="shared" si="3"/>
        <v>0</v>
      </c>
      <c r="M17" s="8">
        <f t="shared" si="3"/>
        <v>0</v>
      </c>
    </row>
    <row r="18" spans="1:13" x14ac:dyDescent="0.2">
      <c r="A18" s="1">
        <v>43297</v>
      </c>
      <c r="B18" s="16">
        <f>販売数まとめ!F18</f>
        <v>0</v>
      </c>
      <c r="C18" s="7">
        <f>IF(ISERROR(VLOOKUP($A18&amp;$A$1,セッション数!$A$1:$E$151,4,FALSE)),0,VLOOKUP($A18&amp;$A$1,セッション数!$A$1:$E$151,4,FALSE))</f>
        <v>6</v>
      </c>
      <c r="D18" s="7">
        <f>IF(ISERROR(VLOOKUP($A18&amp;$A$1,セッション数!$A$1:$E$151,5,FALSE)),0,VLOOKUP($A18&amp;$A$1,セッション数!$A$1:$E$151,5,FALSE))</f>
        <v>4</v>
      </c>
      <c r="E18" s="7">
        <f>CVまとめ!F18</f>
        <v>0</v>
      </c>
      <c r="F18" s="7">
        <f t="shared" si="0"/>
        <v>0</v>
      </c>
      <c r="G18" s="18">
        <f t="shared" si="1"/>
        <v>0</v>
      </c>
      <c r="H18" s="16">
        <f>販売数まとめ!K18</f>
        <v>0</v>
      </c>
      <c r="I18" s="7">
        <f t="shared" si="2"/>
        <v>6</v>
      </c>
      <c r="J18" s="7">
        <f>D18</f>
        <v>4</v>
      </c>
      <c r="K18" s="7">
        <f>CVまとめ!K18</f>
        <v>0</v>
      </c>
      <c r="L18" s="7">
        <f t="shared" si="3"/>
        <v>0</v>
      </c>
      <c r="M18" s="8">
        <f t="shared" si="3"/>
        <v>0</v>
      </c>
    </row>
    <row r="19" spans="1:13" x14ac:dyDescent="0.2">
      <c r="A19" s="1">
        <v>43298</v>
      </c>
      <c r="B19" s="16">
        <f>販売数まとめ!F19</f>
        <v>0</v>
      </c>
      <c r="C19" s="7">
        <f>IF(ISERROR(VLOOKUP($A19&amp;$A$1,セッション数!$A$1:$E$151,4,FALSE)),0,VLOOKUP($A19&amp;$A$1,セッション数!$A$1:$E$151,4,FALSE))</f>
        <v>2</v>
      </c>
      <c r="D19" s="7">
        <f>IF(ISERROR(VLOOKUP($A19&amp;$A$1,セッション数!$A$1:$E$151,5,FALSE)),0,VLOOKUP($A19&amp;$A$1,セッション数!$A$1:$E$151,5,FALSE))</f>
        <v>2</v>
      </c>
      <c r="E19" s="7">
        <f>CVまとめ!F19</f>
        <v>0</v>
      </c>
      <c r="F19" s="7">
        <f t="shared" si="0"/>
        <v>0</v>
      </c>
      <c r="G19" s="18">
        <f t="shared" si="1"/>
        <v>0</v>
      </c>
      <c r="H19" s="16">
        <f>販売数まとめ!K19</f>
        <v>0</v>
      </c>
      <c r="I19" s="7">
        <f t="shared" si="2"/>
        <v>2</v>
      </c>
      <c r="J19" s="7">
        <f>D19</f>
        <v>2</v>
      </c>
      <c r="K19" s="7">
        <f>CVまとめ!K19</f>
        <v>0</v>
      </c>
      <c r="L19" s="7">
        <f t="shared" si="3"/>
        <v>0</v>
      </c>
      <c r="M19" s="8">
        <f t="shared" si="3"/>
        <v>0</v>
      </c>
    </row>
    <row r="20" spans="1:13" x14ac:dyDescent="0.2">
      <c r="A20" s="1">
        <v>43299</v>
      </c>
      <c r="B20" s="16">
        <f>販売数まとめ!F20</f>
        <v>0</v>
      </c>
      <c r="C20" s="7">
        <f>IF(ISERROR(VLOOKUP($A20&amp;$A$1,セッション数!$A$1:$E$151,4,FALSE)),0,VLOOKUP($A20&amp;$A$1,セッション数!$A$1:$E$151,4,FALSE))</f>
        <v>4</v>
      </c>
      <c r="D20" s="7">
        <f>IF(ISERROR(VLOOKUP($A20&amp;$A$1,セッション数!$A$1:$E$151,5,FALSE)),0,VLOOKUP($A20&amp;$A$1,セッション数!$A$1:$E$151,5,FALSE))</f>
        <v>4</v>
      </c>
      <c r="E20" s="7">
        <f>CVまとめ!F20</f>
        <v>0</v>
      </c>
      <c r="F20" s="7">
        <f t="shared" si="0"/>
        <v>0</v>
      </c>
      <c r="G20" s="18">
        <f t="shared" si="1"/>
        <v>0</v>
      </c>
      <c r="H20" s="16">
        <f>販売数まとめ!K20</f>
        <v>0</v>
      </c>
      <c r="I20" s="7">
        <f t="shared" si="2"/>
        <v>4</v>
      </c>
      <c r="J20" s="7">
        <f>D20</f>
        <v>4</v>
      </c>
      <c r="K20" s="7">
        <f>CVまとめ!K20</f>
        <v>0</v>
      </c>
      <c r="L20" s="7">
        <f t="shared" si="3"/>
        <v>0</v>
      </c>
      <c r="M20" s="8">
        <f t="shared" si="3"/>
        <v>0</v>
      </c>
    </row>
    <row r="21" spans="1:13" x14ac:dyDescent="0.2">
      <c r="A21" s="1">
        <v>43300</v>
      </c>
      <c r="B21" s="16">
        <f>販売数まとめ!F21</f>
        <v>0</v>
      </c>
      <c r="C21" s="7">
        <f>IF(ISERROR(VLOOKUP($A21&amp;$A$1,セッション数!$A$1:$E$151,4,FALSE)),0,VLOOKUP($A21&amp;$A$1,セッション数!$A$1:$E$151,4,FALSE))</f>
        <v>3</v>
      </c>
      <c r="D21" s="7">
        <f>IF(ISERROR(VLOOKUP($A21&amp;$A$1,セッション数!$A$1:$E$151,5,FALSE)),0,VLOOKUP($A21&amp;$A$1,セッション数!$A$1:$E$151,5,FALSE))</f>
        <v>3</v>
      </c>
      <c r="E21" s="7">
        <f>CVまとめ!F21</f>
        <v>0</v>
      </c>
      <c r="F21" s="7">
        <f t="shared" si="0"/>
        <v>0</v>
      </c>
      <c r="G21" s="18">
        <f t="shared" si="1"/>
        <v>0</v>
      </c>
      <c r="H21" s="16">
        <f>販売数まとめ!K21</f>
        <v>0</v>
      </c>
      <c r="I21" s="7">
        <f t="shared" si="2"/>
        <v>3</v>
      </c>
      <c r="J21" s="7">
        <f>D21</f>
        <v>3</v>
      </c>
      <c r="K21" s="7">
        <f>CVまとめ!K21</f>
        <v>0</v>
      </c>
      <c r="L21" s="7">
        <f t="shared" si="3"/>
        <v>0</v>
      </c>
      <c r="M21" s="8">
        <f t="shared" si="3"/>
        <v>0</v>
      </c>
    </row>
    <row r="22" spans="1:13" x14ac:dyDescent="0.2">
      <c r="A22" s="1">
        <v>43301</v>
      </c>
      <c r="B22" s="16">
        <f>販売数まとめ!F22</f>
        <v>102</v>
      </c>
      <c r="C22" s="7">
        <f>IF(ISERROR(VLOOKUP($A22&amp;$A$1,セッション数!$A$1:$E$151,4,FALSE)),0,VLOOKUP($A22&amp;$A$1,セッション数!$A$1:$E$151,4,FALSE))</f>
        <v>4</v>
      </c>
      <c r="D22" s="7">
        <f>IF(ISERROR(VLOOKUP($A22&amp;$A$1,セッション数!$A$1:$E$151,5,FALSE)),0,VLOOKUP($A22&amp;$A$1,セッション数!$A$1:$E$151,5,FALSE))</f>
        <v>2</v>
      </c>
      <c r="E22" s="7">
        <f>CVまとめ!F22</f>
        <v>2</v>
      </c>
      <c r="F22" s="7">
        <f t="shared" si="0"/>
        <v>2</v>
      </c>
      <c r="G22" s="18">
        <f t="shared" si="1"/>
        <v>1</v>
      </c>
      <c r="H22" s="16">
        <f>販売数まとめ!K22</f>
        <v>0</v>
      </c>
      <c r="I22" s="7">
        <f t="shared" si="2"/>
        <v>4</v>
      </c>
      <c r="J22" s="7">
        <f>D22</f>
        <v>2</v>
      </c>
      <c r="K22" s="7">
        <f>CVまとめ!K22</f>
        <v>0</v>
      </c>
      <c r="L22" s="7">
        <f t="shared" si="3"/>
        <v>2</v>
      </c>
      <c r="M22" s="8">
        <f t="shared" si="3"/>
        <v>1</v>
      </c>
    </row>
    <row r="23" spans="1:13" x14ac:dyDescent="0.2">
      <c r="A23" s="1">
        <v>43302</v>
      </c>
      <c r="B23" s="16">
        <f>販売数まとめ!F23</f>
        <v>0</v>
      </c>
      <c r="C23" s="7">
        <f>IF(ISERROR(VLOOKUP($A23&amp;$A$1,セッション数!$A$1:$E$151,4,FALSE)),0,VLOOKUP($A23&amp;$A$1,セッション数!$A$1:$E$151,4,FALSE))</f>
        <v>5</v>
      </c>
      <c r="D23" s="7">
        <f>IF(ISERROR(VLOOKUP($A23&amp;$A$1,セッション数!$A$1:$E$151,5,FALSE)),0,VLOOKUP($A23&amp;$A$1,セッション数!$A$1:$E$151,5,FALSE))</f>
        <v>4</v>
      </c>
      <c r="E23" s="7">
        <f>CVまとめ!F23</f>
        <v>0</v>
      </c>
      <c r="F23" s="7">
        <f t="shared" si="0"/>
        <v>0</v>
      </c>
      <c r="G23" s="18">
        <f t="shared" si="1"/>
        <v>0</v>
      </c>
      <c r="H23" s="16">
        <f>販売数まとめ!K23</f>
        <v>0</v>
      </c>
      <c r="I23" s="7">
        <f t="shared" si="2"/>
        <v>5</v>
      </c>
      <c r="J23" s="7">
        <f>D23</f>
        <v>4</v>
      </c>
      <c r="K23" s="7">
        <f>CVまとめ!K23</f>
        <v>0</v>
      </c>
      <c r="L23" s="7">
        <f t="shared" si="3"/>
        <v>0</v>
      </c>
      <c r="M23" s="8">
        <f t="shared" si="3"/>
        <v>0</v>
      </c>
    </row>
    <row r="24" spans="1:13" x14ac:dyDescent="0.2">
      <c r="A24" s="1">
        <v>43303</v>
      </c>
      <c r="B24" s="16">
        <f>販売数まとめ!F24</f>
        <v>0</v>
      </c>
      <c r="C24" s="7">
        <f>IF(ISERROR(VLOOKUP($A24&amp;$A$1,セッション数!$A$1:$E$151,4,FALSE)),0,VLOOKUP($A24&amp;$A$1,セッション数!$A$1:$E$151,4,FALSE))</f>
        <v>0</v>
      </c>
      <c r="D24" s="7">
        <f>IF(ISERROR(VLOOKUP($A24&amp;$A$1,セッション数!$A$1:$E$151,5,FALSE)),0,VLOOKUP($A24&amp;$A$1,セッション数!$A$1:$E$151,5,FALSE))</f>
        <v>0</v>
      </c>
      <c r="E24" s="7">
        <f>CVまとめ!F24</f>
        <v>0</v>
      </c>
      <c r="F24" s="7">
        <f t="shared" si="0"/>
        <v>0</v>
      </c>
      <c r="G24" s="18">
        <f t="shared" si="1"/>
        <v>0</v>
      </c>
      <c r="H24" s="16">
        <f>販売数まとめ!K24</f>
        <v>0</v>
      </c>
      <c r="I24" s="7">
        <f t="shared" si="2"/>
        <v>0</v>
      </c>
      <c r="J24" s="7">
        <f>D24</f>
        <v>0</v>
      </c>
      <c r="K24" s="7">
        <f>CVまとめ!K24</f>
        <v>0</v>
      </c>
      <c r="L24" s="7">
        <f t="shared" si="3"/>
        <v>0</v>
      </c>
      <c r="M24" s="8">
        <f t="shared" si="3"/>
        <v>0</v>
      </c>
    </row>
    <row r="25" spans="1:13" x14ac:dyDescent="0.2">
      <c r="A25" s="1">
        <v>43304</v>
      </c>
      <c r="B25" s="16">
        <f>販売数まとめ!F25</f>
        <v>0</v>
      </c>
      <c r="C25" s="7">
        <f>IF(ISERROR(VLOOKUP($A25&amp;$A$1,セッション数!$A$1:$E$151,4,FALSE)),0,VLOOKUP($A25&amp;$A$1,セッション数!$A$1:$E$151,4,FALSE))</f>
        <v>4</v>
      </c>
      <c r="D25" s="7">
        <f>IF(ISERROR(VLOOKUP($A25&amp;$A$1,セッション数!$A$1:$E$151,5,FALSE)),0,VLOOKUP($A25&amp;$A$1,セッション数!$A$1:$E$151,5,FALSE))</f>
        <v>3</v>
      </c>
      <c r="E25" s="7">
        <f>CVまとめ!F25</f>
        <v>0</v>
      </c>
      <c r="F25" s="7">
        <f t="shared" si="0"/>
        <v>0</v>
      </c>
      <c r="G25" s="18">
        <f t="shared" si="1"/>
        <v>0</v>
      </c>
      <c r="H25" s="16">
        <f>販売数まとめ!K25</f>
        <v>0</v>
      </c>
      <c r="I25" s="7">
        <f t="shared" si="2"/>
        <v>4</v>
      </c>
      <c r="J25" s="7">
        <f>D25</f>
        <v>3</v>
      </c>
      <c r="K25" s="7">
        <f>CVまとめ!K25</f>
        <v>0</v>
      </c>
      <c r="L25" s="7">
        <f t="shared" si="3"/>
        <v>0</v>
      </c>
      <c r="M25" s="8">
        <f t="shared" si="3"/>
        <v>0</v>
      </c>
    </row>
    <row r="26" spans="1:13" x14ac:dyDescent="0.2">
      <c r="A26" s="1">
        <v>43305</v>
      </c>
      <c r="B26" s="16">
        <f>販売数まとめ!F26</f>
        <v>0</v>
      </c>
      <c r="C26" s="7">
        <f>IF(ISERROR(VLOOKUP($A26&amp;$A$1,セッション数!$A$1:$E$151,4,FALSE)),0,VLOOKUP($A26&amp;$A$1,セッション数!$A$1:$E$151,4,FALSE))</f>
        <v>4</v>
      </c>
      <c r="D26" s="7">
        <f>IF(ISERROR(VLOOKUP($A26&amp;$A$1,セッション数!$A$1:$E$151,5,FALSE)),0,VLOOKUP($A26&amp;$A$1,セッション数!$A$1:$E$151,5,FALSE))</f>
        <v>3</v>
      </c>
      <c r="E26" s="7">
        <f>CVまとめ!F26</f>
        <v>0</v>
      </c>
      <c r="F26" s="7">
        <f t="shared" si="0"/>
        <v>0</v>
      </c>
      <c r="G26" s="18">
        <f t="shared" si="1"/>
        <v>0</v>
      </c>
      <c r="H26" s="16">
        <f>販売数まとめ!K26</f>
        <v>0</v>
      </c>
      <c r="I26" s="7">
        <f t="shared" si="2"/>
        <v>4</v>
      </c>
      <c r="J26" s="7">
        <f>D26</f>
        <v>3</v>
      </c>
      <c r="K26" s="7">
        <f>CVまとめ!K26</f>
        <v>0</v>
      </c>
      <c r="L26" s="7">
        <f t="shared" si="3"/>
        <v>0</v>
      </c>
      <c r="M26" s="8">
        <f t="shared" si="3"/>
        <v>0</v>
      </c>
    </row>
    <row r="27" spans="1:13" x14ac:dyDescent="0.2">
      <c r="A27" s="1">
        <v>43306</v>
      </c>
      <c r="B27" s="16">
        <f>販売数まとめ!F27</f>
        <v>1</v>
      </c>
      <c r="C27" s="7">
        <f>IF(ISERROR(VLOOKUP($A27&amp;$A$1,セッション数!$A$1:$E$151,4,FALSE)),0,VLOOKUP($A27&amp;$A$1,セッション数!$A$1:$E$151,4,FALSE))</f>
        <v>0</v>
      </c>
      <c r="D27" s="7">
        <f>IF(ISERROR(VLOOKUP($A27&amp;$A$1,セッション数!$A$1:$E$151,5,FALSE)),0,VLOOKUP($A27&amp;$A$1,セッション数!$A$1:$E$151,5,FALSE))</f>
        <v>0</v>
      </c>
      <c r="E27" s="7">
        <f>CVまとめ!F27</f>
        <v>1</v>
      </c>
      <c r="F27" s="7">
        <f t="shared" si="0"/>
        <v>1</v>
      </c>
      <c r="G27" s="18">
        <f t="shared" si="1"/>
        <v>0</v>
      </c>
      <c r="H27" s="16">
        <f>販売数まとめ!K27</f>
        <v>0</v>
      </c>
      <c r="I27" s="7">
        <f t="shared" si="2"/>
        <v>0</v>
      </c>
      <c r="J27" s="7">
        <f>D27</f>
        <v>0</v>
      </c>
      <c r="K27" s="7">
        <f>CVまとめ!K27</f>
        <v>0</v>
      </c>
      <c r="L27" s="7">
        <f t="shared" si="3"/>
        <v>1</v>
      </c>
      <c r="M27" s="8">
        <f t="shared" si="3"/>
        <v>0</v>
      </c>
    </row>
    <row r="28" spans="1:13" x14ac:dyDescent="0.2">
      <c r="A28" s="1">
        <v>43307</v>
      </c>
      <c r="B28" s="16">
        <f>販売数まとめ!F28</f>
        <v>100</v>
      </c>
      <c r="C28" s="7">
        <f>IF(ISERROR(VLOOKUP($A28&amp;$A$1,セッション数!$A$1:$E$151,4,FALSE)),0,VLOOKUP($A28&amp;$A$1,セッション数!$A$1:$E$151,4,FALSE))</f>
        <v>1</v>
      </c>
      <c r="D28" s="7">
        <f>IF(ISERROR(VLOOKUP($A28&amp;$A$1,セッション数!$A$1:$E$151,5,FALSE)),0,VLOOKUP($A28&amp;$A$1,セッション数!$A$1:$E$151,5,FALSE))</f>
        <v>1</v>
      </c>
      <c r="E28" s="7">
        <f>CVまとめ!F28</f>
        <v>1</v>
      </c>
      <c r="F28" s="7">
        <f t="shared" si="0"/>
        <v>1</v>
      </c>
      <c r="G28" s="18">
        <f t="shared" si="1"/>
        <v>1</v>
      </c>
      <c r="H28" s="16">
        <f>販売数まとめ!K28</f>
        <v>0</v>
      </c>
      <c r="I28" s="7">
        <f t="shared" si="2"/>
        <v>1</v>
      </c>
      <c r="J28" s="7">
        <f>D28</f>
        <v>1</v>
      </c>
      <c r="K28" s="7">
        <f>CVまとめ!K28</f>
        <v>0</v>
      </c>
      <c r="L28" s="7">
        <f t="shared" si="3"/>
        <v>1</v>
      </c>
      <c r="M28" s="8">
        <f t="shared" si="3"/>
        <v>1</v>
      </c>
    </row>
    <row r="29" spans="1:13" x14ac:dyDescent="0.2">
      <c r="A29" s="1">
        <v>43308</v>
      </c>
      <c r="B29" s="16">
        <f>販売数まとめ!F29</f>
        <v>0</v>
      </c>
      <c r="C29" s="7">
        <f>IF(ISERROR(VLOOKUP($A29&amp;$A$1,セッション数!$A$1:$E$151,4,FALSE)),0,VLOOKUP($A29&amp;$A$1,セッション数!$A$1:$E$151,4,FALSE))</f>
        <v>14</v>
      </c>
      <c r="D29" s="7">
        <f>IF(ISERROR(VLOOKUP($A29&amp;$A$1,セッション数!$A$1:$E$151,5,FALSE)),0,VLOOKUP($A29&amp;$A$1,セッション数!$A$1:$E$151,5,FALSE))</f>
        <v>12</v>
      </c>
      <c r="E29" s="7">
        <f>CVまとめ!F29</f>
        <v>0</v>
      </c>
      <c r="F29" s="7">
        <f t="shared" si="0"/>
        <v>1</v>
      </c>
      <c r="G29" s="18">
        <f t="shared" si="1"/>
        <v>0</v>
      </c>
      <c r="H29" s="16">
        <f>販売数まとめ!K29</f>
        <v>2</v>
      </c>
      <c r="I29" s="7">
        <f t="shared" si="2"/>
        <v>14</v>
      </c>
      <c r="J29" s="7">
        <f>D29</f>
        <v>12</v>
      </c>
      <c r="K29" s="7">
        <f>CVまとめ!K29</f>
        <v>1</v>
      </c>
      <c r="L29" s="7">
        <f t="shared" si="3"/>
        <v>1</v>
      </c>
      <c r="M29" s="8">
        <f t="shared" si="3"/>
        <v>0</v>
      </c>
    </row>
    <row r="30" spans="1:13" x14ac:dyDescent="0.2">
      <c r="A30" s="1">
        <v>43309</v>
      </c>
      <c r="B30" s="16">
        <f>販売数まとめ!F30</f>
        <v>0</v>
      </c>
      <c r="C30" s="7">
        <f>IF(ISERROR(VLOOKUP($A30&amp;$A$1,セッション数!$A$1:$E$151,4,FALSE)),0,VLOOKUP($A30&amp;$A$1,セッション数!$A$1:$E$151,4,FALSE))</f>
        <v>0</v>
      </c>
      <c r="D30" s="7">
        <f>IF(ISERROR(VLOOKUP($A30&amp;$A$1,セッション数!$A$1:$E$151,5,FALSE)),0,VLOOKUP($A30&amp;$A$1,セッション数!$A$1:$E$151,5,FALSE))</f>
        <v>0</v>
      </c>
      <c r="E30" s="7">
        <f>CVまとめ!F30</f>
        <v>0</v>
      </c>
      <c r="F30" s="7">
        <f t="shared" si="0"/>
        <v>0</v>
      </c>
      <c r="G30" s="18">
        <f t="shared" si="1"/>
        <v>0</v>
      </c>
      <c r="H30" s="16">
        <f>販売数まとめ!K30</f>
        <v>0</v>
      </c>
      <c r="I30" s="7">
        <f t="shared" si="2"/>
        <v>0</v>
      </c>
      <c r="J30" s="7">
        <f>D30</f>
        <v>0</v>
      </c>
      <c r="K30" s="7">
        <f>CVまとめ!K30</f>
        <v>0</v>
      </c>
      <c r="L30" s="7">
        <f t="shared" si="3"/>
        <v>0</v>
      </c>
      <c r="M30" s="8">
        <f t="shared" si="3"/>
        <v>0</v>
      </c>
    </row>
    <row r="31" spans="1:13" x14ac:dyDescent="0.2">
      <c r="A31" s="1">
        <v>43310</v>
      </c>
      <c r="B31" s="16">
        <f>販売数まとめ!F31</f>
        <v>1</v>
      </c>
      <c r="C31" s="7">
        <f>IF(ISERROR(VLOOKUP($A31&amp;$A$1,セッション数!$A$1:$E$151,4,FALSE)),0,VLOOKUP($A31&amp;$A$1,セッション数!$A$1:$E$151,4,FALSE))</f>
        <v>2</v>
      </c>
      <c r="D31" s="7">
        <f>IF(ISERROR(VLOOKUP($A31&amp;$A$1,セッション数!$A$1:$E$151,5,FALSE)),0,VLOOKUP($A31&amp;$A$1,セッション数!$A$1:$E$151,5,FALSE))</f>
        <v>2</v>
      </c>
      <c r="E31" s="7">
        <f>CVまとめ!F31</f>
        <v>1</v>
      </c>
      <c r="F31" s="7">
        <f t="shared" si="0"/>
        <v>1</v>
      </c>
      <c r="G31" s="18">
        <f t="shared" si="1"/>
        <v>0.5</v>
      </c>
      <c r="H31" s="16">
        <f>販売数まとめ!K31</f>
        <v>0</v>
      </c>
      <c r="I31" s="7">
        <f t="shared" si="2"/>
        <v>2</v>
      </c>
      <c r="J31" s="7">
        <f>D31</f>
        <v>2</v>
      </c>
      <c r="K31" s="7">
        <f>CVまとめ!K31</f>
        <v>0</v>
      </c>
      <c r="L31" s="7">
        <f t="shared" si="3"/>
        <v>1</v>
      </c>
      <c r="M31" s="8">
        <f t="shared" si="3"/>
        <v>0.5</v>
      </c>
    </row>
    <row r="32" spans="1:13" x14ac:dyDescent="0.2">
      <c r="A32" s="1">
        <v>43311</v>
      </c>
      <c r="B32" s="16">
        <f>販売数まとめ!F32</f>
        <v>0</v>
      </c>
      <c r="C32" s="7">
        <f>IF(ISERROR(VLOOKUP($A32&amp;$A$1,セッション数!$A$1:$E$151,4,FALSE)),0,VLOOKUP($A32&amp;$A$1,セッション数!$A$1:$E$151,4,FALSE))</f>
        <v>3</v>
      </c>
      <c r="D32" s="7">
        <f>IF(ISERROR(VLOOKUP($A32&amp;$A$1,セッション数!$A$1:$E$151,5,FALSE)),0,VLOOKUP($A32&amp;$A$1,セッション数!$A$1:$E$151,5,FALSE))</f>
        <v>2</v>
      </c>
      <c r="E32" s="7">
        <f>CVまとめ!F32</f>
        <v>0</v>
      </c>
      <c r="F32" s="7">
        <f t="shared" si="0"/>
        <v>0</v>
      </c>
      <c r="G32" s="18">
        <f t="shared" si="1"/>
        <v>0</v>
      </c>
      <c r="H32" s="16">
        <f>販売数まとめ!K32</f>
        <v>0</v>
      </c>
      <c r="I32" s="7">
        <f t="shared" si="2"/>
        <v>3</v>
      </c>
      <c r="J32" s="7">
        <f>D32</f>
        <v>2</v>
      </c>
      <c r="K32" s="7">
        <f>CVまとめ!K32</f>
        <v>0</v>
      </c>
      <c r="L32" s="7">
        <f t="shared" si="3"/>
        <v>0</v>
      </c>
      <c r="M32" s="8">
        <f t="shared" si="3"/>
        <v>0</v>
      </c>
    </row>
    <row r="33" spans="1:13" x14ac:dyDescent="0.2">
      <c r="A33" s="1">
        <v>43312</v>
      </c>
      <c r="B33" s="16">
        <f>販売数まとめ!F33</f>
        <v>0</v>
      </c>
      <c r="C33" s="7">
        <f>IF(ISERROR(VLOOKUP($A33&amp;$A$1,セッション数!$A$1:$E$151,4,FALSE)),0,VLOOKUP($A33&amp;$A$1,セッション数!$A$1:$E$151,4,FALSE))</f>
        <v>2</v>
      </c>
      <c r="D33" s="7">
        <f>IF(ISERROR(VLOOKUP($A33&amp;$A$1,セッション数!$A$1:$E$151,5,FALSE)),0,VLOOKUP($A33&amp;$A$1,セッション数!$A$1:$E$151,5,FALSE))</f>
        <v>1</v>
      </c>
      <c r="E33" s="7">
        <f>CVまとめ!F33</f>
        <v>0</v>
      </c>
      <c r="F33" s="7">
        <f t="shared" si="0"/>
        <v>0</v>
      </c>
      <c r="G33" s="18">
        <f t="shared" si="1"/>
        <v>0</v>
      </c>
      <c r="H33" s="16">
        <f>販売数まとめ!K33</f>
        <v>0</v>
      </c>
      <c r="I33" s="7">
        <f t="shared" si="2"/>
        <v>2</v>
      </c>
      <c r="J33" s="7">
        <f>D33</f>
        <v>1</v>
      </c>
      <c r="K33" s="7">
        <f>CVまとめ!K33</f>
        <v>0</v>
      </c>
      <c r="L33" s="7">
        <f t="shared" si="3"/>
        <v>0</v>
      </c>
      <c r="M33" s="8">
        <f t="shared" si="3"/>
        <v>0</v>
      </c>
    </row>
  </sheetData>
  <phoneticPr fontId="18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3386-A212-4DCC-9729-03A8A4D45692}">
  <dimension ref="A1:M33"/>
  <sheetViews>
    <sheetView topLeftCell="A3" workbookViewId="0">
      <selection activeCell="K3" sqref="K3:K33"/>
    </sheetView>
  </sheetViews>
  <sheetFormatPr defaultRowHeight="13" x14ac:dyDescent="0.2"/>
  <cols>
    <col min="1" max="1" width="10.26953125" bestFit="1" customWidth="1"/>
    <col min="2" max="2" width="10.26953125" customWidth="1"/>
    <col min="8" max="8" width="10.26953125" customWidth="1"/>
  </cols>
  <sheetData>
    <row r="1" spans="1:13" ht="26" x14ac:dyDescent="0.2">
      <c r="A1" s="9" t="s">
        <v>93</v>
      </c>
      <c r="B1" t="s">
        <v>89</v>
      </c>
      <c r="H1" t="s">
        <v>90</v>
      </c>
    </row>
    <row r="2" spans="1:13" ht="65" x14ac:dyDescent="0.2">
      <c r="B2" t="s">
        <v>52</v>
      </c>
      <c r="C2" s="3" t="s">
        <v>88</v>
      </c>
      <c r="D2" s="3" t="s">
        <v>45</v>
      </c>
      <c r="E2" s="4" t="s">
        <v>43</v>
      </c>
      <c r="F2" s="5" t="s">
        <v>47</v>
      </c>
      <c r="G2" s="5" t="s">
        <v>46</v>
      </c>
      <c r="H2" t="s">
        <v>52</v>
      </c>
      <c r="I2" s="3" t="s">
        <v>88</v>
      </c>
      <c r="J2" s="3" t="s">
        <v>45</v>
      </c>
      <c r="K2" s="4" t="s">
        <v>43</v>
      </c>
      <c r="L2" s="5" t="s">
        <v>47</v>
      </c>
      <c r="M2" s="5" t="s">
        <v>46</v>
      </c>
    </row>
    <row r="3" spans="1:13" x14ac:dyDescent="0.2">
      <c r="A3" s="1">
        <v>43282</v>
      </c>
      <c r="B3" s="16">
        <f>販売数まとめ!C3</f>
        <v>3</v>
      </c>
      <c r="C3" s="7">
        <f>IF(ISERROR(VLOOKUP($A3&amp;$A$1,セッション数!$A$1:$E$151,4,FALSE)),0,VLOOKUP($A3&amp;$A$1,セッション数!$A$1:$E$151,4,FALSE))</f>
        <v>150</v>
      </c>
      <c r="D3" s="7">
        <f>IF(ISERROR(VLOOKUP($A3&amp;$A$1,セッション数!$A$1:$E$151,5,FALSE)),0,VLOOKUP($A3&amp;$A$1,セッション数!$A$1:$E$151,5,FALSE))</f>
        <v>96</v>
      </c>
      <c r="E3" s="7">
        <f>CVまとめ!C3</f>
        <v>3</v>
      </c>
      <c r="F3" s="7">
        <f>SUM(E3+K3)</f>
        <v>4</v>
      </c>
      <c r="G3" s="18">
        <f>IF(D3=0,0,E3/D3)</f>
        <v>3.125E-2</v>
      </c>
      <c r="H3" s="16">
        <f>販売数まとめ!H3</f>
        <v>1</v>
      </c>
      <c r="I3" s="7">
        <f>C3</f>
        <v>150</v>
      </c>
      <c r="J3" s="7">
        <f>D3</f>
        <v>96</v>
      </c>
      <c r="K3" s="7">
        <f>CVまとめ!H3</f>
        <v>1</v>
      </c>
      <c r="L3" s="7">
        <f>F3</f>
        <v>4</v>
      </c>
      <c r="M3" s="8">
        <f>G3</f>
        <v>3.125E-2</v>
      </c>
    </row>
    <row r="4" spans="1:13" x14ac:dyDescent="0.2">
      <c r="A4" s="1">
        <v>43283</v>
      </c>
      <c r="B4" s="16">
        <f>販売数まとめ!C4</f>
        <v>2</v>
      </c>
      <c r="C4" s="7">
        <f>IF(ISERROR(VLOOKUP($A4&amp;$A$1,セッション数!$A$1:$E$151,4,FALSE)),0,VLOOKUP($A4&amp;$A$1,セッション数!$A$1:$E$151,4,FALSE))</f>
        <v>118</v>
      </c>
      <c r="D4" s="7">
        <f>IF(ISERROR(VLOOKUP($A4&amp;$A$1,セッション数!$A$1:$E$151,5,FALSE)),0,VLOOKUP($A4&amp;$A$1,セッション数!$A$1:$E$151,5,FALSE))</f>
        <v>89</v>
      </c>
      <c r="E4" s="7">
        <f>CVまとめ!C4</f>
        <v>2</v>
      </c>
      <c r="F4" s="7">
        <f t="shared" ref="F4:F33" si="0">SUM(E4+K4)</f>
        <v>4</v>
      </c>
      <c r="G4" s="18">
        <f t="shared" ref="G4:G33" si="1">IF(D4=0,0,E4/D4)</f>
        <v>2.247191011235955E-2</v>
      </c>
      <c r="H4" s="16">
        <f>販売数まとめ!H4</f>
        <v>2</v>
      </c>
      <c r="I4" s="7">
        <f t="shared" ref="I4:I33" si="2">C4</f>
        <v>118</v>
      </c>
      <c r="J4" s="7">
        <f t="shared" ref="J4:J33" si="3">D4</f>
        <v>89</v>
      </c>
      <c r="K4" s="7">
        <f>CVまとめ!H4</f>
        <v>2</v>
      </c>
      <c r="L4" s="7">
        <f t="shared" ref="L4:L33" si="4">F4</f>
        <v>4</v>
      </c>
      <c r="M4" s="8">
        <f t="shared" ref="M4:M33" si="5">G4</f>
        <v>2.247191011235955E-2</v>
      </c>
    </row>
    <row r="5" spans="1:13" x14ac:dyDescent="0.2">
      <c r="A5" s="1">
        <v>43284</v>
      </c>
      <c r="B5" s="16">
        <f>販売数まとめ!C5</f>
        <v>1</v>
      </c>
      <c r="C5" s="7">
        <f>IF(ISERROR(VLOOKUP($A5&amp;$A$1,セッション数!$A$1:$E$151,4,FALSE)),0,VLOOKUP($A5&amp;$A$1,セッション数!$A$1:$E$151,4,FALSE))</f>
        <v>85</v>
      </c>
      <c r="D5" s="7">
        <f>IF(ISERROR(VLOOKUP($A5&amp;$A$1,セッション数!$A$1:$E$151,5,FALSE)),0,VLOOKUP($A5&amp;$A$1,セッション数!$A$1:$E$151,5,FALSE))</f>
        <v>69</v>
      </c>
      <c r="E5" s="7">
        <f>CVまとめ!C5</f>
        <v>1</v>
      </c>
      <c r="F5" s="7">
        <f t="shared" si="0"/>
        <v>3</v>
      </c>
      <c r="G5" s="18">
        <f t="shared" si="1"/>
        <v>1.4492753623188406E-2</v>
      </c>
      <c r="H5" s="16">
        <f>販売数まとめ!H5</f>
        <v>2</v>
      </c>
      <c r="I5" s="7">
        <f t="shared" si="2"/>
        <v>85</v>
      </c>
      <c r="J5" s="7">
        <f t="shared" si="3"/>
        <v>69</v>
      </c>
      <c r="K5" s="7">
        <f>CVまとめ!H5</f>
        <v>2</v>
      </c>
      <c r="L5" s="7">
        <f t="shared" si="4"/>
        <v>3</v>
      </c>
      <c r="M5" s="8">
        <f t="shared" si="5"/>
        <v>1.4492753623188406E-2</v>
      </c>
    </row>
    <row r="6" spans="1:13" x14ac:dyDescent="0.2">
      <c r="A6" s="1">
        <v>43285</v>
      </c>
      <c r="B6" s="16">
        <f>販売数まとめ!C6</f>
        <v>1</v>
      </c>
      <c r="C6" s="7">
        <f>IF(ISERROR(VLOOKUP($A6&amp;$A$1,セッション数!$A$1:$E$151,4,FALSE)),0,VLOOKUP($A6&amp;$A$1,セッション数!$A$1:$E$151,4,FALSE))</f>
        <v>73</v>
      </c>
      <c r="D6" s="7">
        <f>IF(ISERROR(VLOOKUP($A6&amp;$A$1,セッション数!$A$1:$E$151,5,FALSE)),0,VLOOKUP($A6&amp;$A$1,セッション数!$A$1:$E$151,5,FALSE))</f>
        <v>54</v>
      </c>
      <c r="E6" s="7">
        <f>CVまとめ!C6</f>
        <v>1</v>
      </c>
      <c r="F6" s="7">
        <f t="shared" si="0"/>
        <v>2</v>
      </c>
      <c r="G6" s="18">
        <f t="shared" si="1"/>
        <v>1.8518518518518517E-2</v>
      </c>
      <c r="H6" s="16">
        <f>販売数まとめ!H6</f>
        <v>1</v>
      </c>
      <c r="I6" s="7">
        <f t="shared" si="2"/>
        <v>73</v>
      </c>
      <c r="J6" s="7">
        <f t="shared" si="3"/>
        <v>54</v>
      </c>
      <c r="K6" s="7">
        <f>CVまとめ!H6</f>
        <v>1</v>
      </c>
      <c r="L6" s="7">
        <f t="shared" si="4"/>
        <v>2</v>
      </c>
      <c r="M6" s="8">
        <f t="shared" si="5"/>
        <v>1.8518518518518517E-2</v>
      </c>
    </row>
    <row r="7" spans="1:13" x14ac:dyDescent="0.2">
      <c r="A7" s="1">
        <v>43286</v>
      </c>
      <c r="B7" s="16">
        <f>販売数まとめ!C7</f>
        <v>3</v>
      </c>
      <c r="C7" s="7">
        <f>IF(ISERROR(VLOOKUP($A7&amp;$A$1,セッション数!$A$1:$E$151,4,FALSE)),0,VLOOKUP($A7&amp;$A$1,セッション数!$A$1:$E$151,4,FALSE))</f>
        <v>90</v>
      </c>
      <c r="D7" s="7">
        <f>IF(ISERROR(VLOOKUP($A7&amp;$A$1,セッション数!$A$1:$E$151,5,FALSE)),0,VLOOKUP($A7&amp;$A$1,セッション数!$A$1:$E$151,5,FALSE))</f>
        <v>75</v>
      </c>
      <c r="E7" s="7">
        <f>CVまとめ!C7</f>
        <v>3</v>
      </c>
      <c r="F7" s="7">
        <f t="shared" si="0"/>
        <v>3</v>
      </c>
      <c r="G7" s="18">
        <f t="shared" si="1"/>
        <v>0.04</v>
      </c>
      <c r="H7" s="16">
        <f>販売数まとめ!H7</f>
        <v>0</v>
      </c>
      <c r="I7" s="7">
        <f t="shared" si="2"/>
        <v>90</v>
      </c>
      <c r="J7" s="7">
        <f t="shared" si="3"/>
        <v>75</v>
      </c>
      <c r="K7" s="7">
        <f>CVまとめ!H7</f>
        <v>0</v>
      </c>
      <c r="L7" s="7">
        <f t="shared" si="4"/>
        <v>3</v>
      </c>
      <c r="M7" s="8">
        <f t="shared" si="5"/>
        <v>0.04</v>
      </c>
    </row>
    <row r="8" spans="1:13" x14ac:dyDescent="0.2">
      <c r="A8" s="1">
        <v>43287</v>
      </c>
      <c r="B8" s="16">
        <f>販売数まとめ!C8</f>
        <v>2</v>
      </c>
      <c r="C8" s="7">
        <f>IF(ISERROR(VLOOKUP($A8&amp;$A$1,セッション数!$A$1:$E$151,4,FALSE)),0,VLOOKUP($A8&amp;$A$1,セッション数!$A$1:$E$151,4,FALSE))</f>
        <v>111</v>
      </c>
      <c r="D8" s="7">
        <f>IF(ISERROR(VLOOKUP($A8&amp;$A$1,セッション数!$A$1:$E$151,5,FALSE)),0,VLOOKUP($A8&amp;$A$1,セッション数!$A$1:$E$151,5,FALSE))</f>
        <v>87</v>
      </c>
      <c r="E8" s="7">
        <f>CVまとめ!C8</f>
        <v>2</v>
      </c>
      <c r="F8" s="7">
        <f t="shared" si="0"/>
        <v>6</v>
      </c>
      <c r="G8" s="18">
        <f t="shared" si="1"/>
        <v>2.2988505747126436E-2</v>
      </c>
      <c r="H8" s="16">
        <f>販売数まとめ!H8</f>
        <v>4</v>
      </c>
      <c r="I8" s="7">
        <f t="shared" si="2"/>
        <v>111</v>
      </c>
      <c r="J8" s="7">
        <f t="shared" si="3"/>
        <v>87</v>
      </c>
      <c r="K8" s="7">
        <f>CVまとめ!H8</f>
        <v>4</v>
      </c>
      <c r="L8" s="7">
        <f t="shared" si="4"/>
        <v>6</v>
      </c>
      <c r="M8" s="8">
        <f t="shared" si="5"/>
        <v>2.2988505747126436E-2</v>
      </c>
    </row>
    <row r="9" spans="1:13" x14ac:dyDescent="0.2">
      <c r="A9" s="1">
        <v>43288</v>
      </c>
      <c r="B9" s="16">
        <f>販売数まとめ!C9</f>
        <v>1</v>
      </c>
      <c r="C9" s="7">
        <f>IF(ISERROR(VLOOKUP($A9&amp;$A$1,セッション数!$A$1:$E$151,4,FALSE)),0,VLOOKUP($A9&amp;$A$1,セッション数!$A$1:$E$151,4,FALSE))</f>
        <v>79</v>
      </c>
      <c r="D9" s="7">
        <f>IF(ISERROR(VLOOKUP($A9&amp;$A$1,セッション数!$A$1:$E$151,5,FALSE)),0,VLOOKUP($A9&amp;$A$1,セッション数!$A$1:$E$151,5,FALSE))</f>
        <v>63</v>
      </c>
      <c r="E9" s="7">
        <f>CVまとめ!C9</f>
        <v>1</v>
      </c>
      <c r="F9" s="7">
        <f t="shared" si="0"/>
        <v>3</v>
      </c>
      <c r="G9" s="18">
        <f t="shared" si="1"/>
        <v>1.5873015873015872E-2</v>
      </c>
      <c r="H9" s="16">
        <f>販売数まとめ!H9</f>
        <v>2</v>
      </c>
      <c r="I9" s="7">
        <f t="shared" si="2"/>
        <v>79</v>
      </c>
      <c r="J9" s="7">
        <f t="shared" si="3"/>
        <v>63</v>
      </c>
      <c r="K9" s="7">
        <f>CVまとめ!H9</f>
        <v>2</v>
      </c>
      <c r="L9" s="7">
        <f t="shared" si="4"/>
        <v>3</v>
      </c>
      <c r="M9" s="8">
        <f t="shared" si="5"/>
        <v>1.5873015873015872E-2</v>
      </c>
    </row>
    <row r="10" spans="1:13" x14ac:dyDescent="0.2">
      <c r="A10" s="1">
        <v>43289</v>
      </c>
      <c r="B10" s="16">
        <f>販売数まとめ!C10</f>
        <v>1</v>
      </c>
      <c r="C10" s="7">
        <f>IF(ISERROR(VLOOKUP($A10&amp;$A$1,セッション数!$A$1:$E$151,4,FALSE)),0,VLOOKUP($A10&amp;$A$1,セッション数!$A$1:$E$151,4,FALSE))</f>
        <v>96</v>
      </c>
      <c r="D10" s="7">
        <f>IF(ISERROR(VLOOKUP($A10&amp;$A$1,セッション数!$A$1:$E$151,5,FALSE)),0,VLOOKUP($A10&amp;$A$1,セッション数!$A$1:$E$151,5,FALSE))</f>
        <v>73</v>
      </c>
      <c r="E10" s="7">
        <f>CVまとめ!C10</f>
        <v>1</v>
      </c>
      <c r="F10" s="7">
        <f t="shared" si="0"/>
        <v>1</v>
      </c>
      <c r="G10" s="18">
        <f t="shared" si="1"/>
        <v>1.3698630136986301E-2</v>
      </c>
      <c r="H10" s="16">
        <f>販売数まとめ!H10</f>
        <v>0</v>
      </c>
      <c r="I10" s="7">
        <f t="shared" si="2"/>
        <v>96</v>
      </c>
      <c r="J10" s="7">
        <f t="shared" si="3"/>
        <v>73</v>
      </c>
      <c r="K10" s="7">
        <f>CVまとめ!H10</f>
        <v>0</v>
      </c>
      <c r="L10" s="7">
        <f t="shared" si="4"/>
        <v>1</v>
      </c>
      <c r="M10" s="8">
        <f t="shared" si="5"/>
        <v>1.3698630136986301E-2</v>
      </c>
    </row>
    <row r="11" spans="1:13" x14ac:dyDescent="0.2">
      <c r="A11" s="1">
        <v>43290</v>
      </c>
      <c r="B11" s="16">
        <f>販売数まとめ!C11</f>
        <v>1</v>
      </c>
      <c r="C11" s="7">
        <f>IF(ISERROR(VLOOKUP($A11&amp;$A$1,セッション数!$A$1:$E$151,4,FALSE)),0,VLOOKUP($A11&amp;$A$1,セッション数!$A$1:$E$151,4,FALSE))</f>
        <v>76</v>
      </c>
      <c r="D11" s="7">
        <f>IF(ISERROR(VLOOKUP($A11&amp;$A$1,セッション数!$A$1:$E$151,5,FALSE)),0,VLOOKUP($A11&amp;$A$1,セッション数!$A$1:$E$151,5,FALSE))</f>
        <v>61</v>
      </c>
      <c r="E11" s="7">
        <f>CVまとめ!C11</f>
        <v>1</v>
      </c>
      <c r="F11" s="7">
        <f t="shared" si="0"/>
        <v>3</v>
      </c>
      <c r="G11" s="18">
        <f t="shared" si="1"/>
        <v>1.6393442622950821E-2</v>
      </c>
      <c r="H11" s="16">
        <f>販売数まとめ!H11</f>
        <v>2</v>
      </c>
      <c r="I11" s="7">
        <f t="shared" si="2"/>
        <v>76</v>
      </c>
      <c r="J11" s="7">
        <f t="shared" si="3"/>
        <v>61</v>
      </c>
      <c r="K11" s="7">
        <f>CVまとめ!H11</f>
        <v>2</v>
      </c>
      <c r="L11" s="7">
        <f t="shared" si="4"/>
        <v>3</v>
      </c>
      <c r="M11" s="8">
        <f t="shared" si="5"/>
        <v>1.6393442622950821E-2</v>
      </c>
    </row>
    <row r="12" spans="1:13" x14ac:dyDescent="0.2">
      <c r="A12" s="1">
        <v>43291</v>
      </c>
      <c r="B12" s="16">
        <f>販売数まとめ!C12</f>
        <v>3</v>
      </c>
      <c r="C12" s="7">
        <f>IF(ISERROR(VLOOKUP($A12&amp;$A$1,セッション数!$A$1:$E$151,4,FALSE)),0,VLOOKUP($A12&amp;$A$1,セッション数!$A$1:$E$151,4,FALSE))</f>
        <v>95</v>
      </c>
      <c r="D12" s="7">
        <f>IF(ISERROR(VLOOKUP($A12&amp;$A$1,セッション数!$A$1:$E$151,5,FALSE)),0,VLOOKUP($A12&amp;$A$1,セッション数!$A$1:$E$151,5,FALSE))</f>
        <v>73</v>
      </c>
      <c r="E12" s="7">
        <f>CVまとめ!C12</f>
        <v>3</v>
      </c>
      <c r="F12" s="7">
        <f t="shared" si="0"/>
        <v>6</v>
      </c>
      <c r="G12" s="18">
        <f t="shared" si="1"/>
        <v>4.1095890410958902E-2</v>
      </c>
      <c r="H12" s="16">
        <f>販売数まとめ!H12</f>
        <v>3</v>
      </c>
      <c r="I12" s="7">
        <f t="shared" si="2"/>
        <v>95</v>
      </c>
      <c r="J12" s="7">
        <f t="shared" si="3"/>
        <v>73</v>
      </c>
      <c r="K12" s="7">
        <f>CVまとめ!H12</f>
        <v>3</v>
      </c>
      <c r="L12" s="7">
        <f t="shared" si="4"/>
        <v>6</v>
      </c>
      <c r="M12" s="8">
        <f t="shared" si="5"/>
        <v>4.1095890410958902E-2</v>
      </c>
    </row>
    <row r="13" spans="1:13" x14ac:dyDescent="0.2">
      <c r="A13" s="1">
        <v>43292</v>
      </c>
      <c r="B13" s="16">
        <f>販売数まとめ!C13</f>
        <v>0</v>
      </c>
      <c r="C13" s="7">
        <f>IF(ISERROR(VLOOKUP($A13&amp;$A$1,セッション数!$A$1:$E$151,4,FALSE)),0,VLOOKUP($A13&amp;$A$1,セッション数!$A$1:$E$151,4,FALSE))</f>
        <v>94</v>
      </c>
      <c r="D13" s="7">
        <f>IF(ISERROR(VLOOKUP($A13&amp;$A$1,セッション数!$A$1:$E$151,5,FALSE)),0,VLOOKUP($A13&amp;$A$1,セッション数!$A$1:$E$151,5,FALSE))</f>
        <v>74</v>
      </c>
      <c r="E13" s="7">
        <f>CVまとめ!C13</f>
        <v>0</v>
      </c>
      <c r="F13" s="7">
        <f t="shared" si="0"/>
        <v>0</v>
      </c>
      <c r="G13" s="18">
        <f t="shared" si="1"/>
        <v>0</v>
      </c>
      <c r="H13" s="16">
        <f>販売数まとめ!H13</f>
        <v>0</v>
      </c>
      <c r="I13" s="7">
        <f t="shared" si="2"/>
        <v>94</v>
      </c>
      <c r="J13" s="7">
        <f t="shared" si="3"/>
        <v>74</v>
      </c>
      <c r="K13" s="7">
        <f>CVまとめ!H13</f>
        <v>0</v>
      </c>
      <c r="L13" s="7">
        <f t="shared" si="4"/>
        <v>0</v>
      </c>
      <c r="M13" s="8">
        <f t="shared" si="5"/>
        <v>0</v>
      </c>
    </row>
    <row r="14" spans="1:13" x14ac:dyDescent="0.2">
      <c r="A14" s="1">
        <v>43293</v>
      </c>
      <c r="B14" s="16">
        <f>販売数まとめ!C14</f>
        <v>1</v>
      </c>
      <c r="C14" s="7">
        <f>IF(ISERROR(VLOOKUP($A14&amp;$A$1,セッション数!$A$1:$E$151,4,FALSE)),0,VLOOKUP($A14&amp;$A$1,セッション数!$A$1:$E$151,4,FALSE))</f>
        <v>87</v>
      </c>
      <c r="D14" s="7">
        <f>IF(ISERROR(VLOOKUP($A14&amp;$A$1,セッション数!$A$1:$E$151,5,FALSE)),0,VLOOKUP($A14&amp;$A$1,セッション数!$A$1:$E$151,5,FALSE))</f>
        <v>66</v>
      </c>
      <c r="E14" s="7">
        <f>CVまとめ!C14</f>
        <v>1</v>
      </c>
      <c r="F14" s="7">
        <f t="shared" si="0"/>
        <v>1</v>
      </c>
      <c r="G14" s="18">
        <f t="shared" si="1"/>
        <v>1.5151515151515152E-2</v>
      </c>
      <c r="H14" s="16">
        <f>販売数まとめ!H14</f>
        <v>0</v>
      </c>
      <c r="I14" s="7">
        <f t="shared" si="2"/>
        <v>87</v>
      </c>
      <c r="J14" s="7">
        <f t="shared" si="3"/>
        <v>66</v>
      </c>
      <c r="K14" s="7">
        <f>CVまとめ!H14</f>
        <v>0</v>
      </c>
      <c r="L14" s="7">
        <f t="shared" si="4"/>
        <v>1</v>
      </c>
      <c r="M14" s="8">
        <f t="shared" si="5"/>
        <v>1.5151515151515152E-2</v>
      </c>
    </row>
    <row r="15" spans="1:13" x14ac:dyDescent="0.2">
      <c r="A15" s="1">
        <v>43294</v>
      </c>
      <c r="B15" s="16">
        <f>販売数まとめ!C15</f>
        <v>1</v>
      </c>
      <c r="C15" s="7">
        <f>IF(ISERROR(VLOOKUP($A15&amp;$A$1,セッション数!$A$1:$E$151,4,FALSE)),0,VLOOKUP($A15&amp;$A$1,セッション数!$A$1:$E$151,4,FALSE))</f>
        <v>80</v>
      </c>
      <c r="D15" s="7">
        <f>IF(ISERROR(VLOOKUP($A15&amp;$A$1,セッション数!$A$1:$E$151,5,FALSE)),0,VLOOKUP($A15&amp;$A$1,セッション数!$A$1:$E$151,5,FALSE))</f>
        <v>56</v>
      </c>
      <c r="E15" s="7">
        <f>CVまとめ!C15</f>
        <v>1</v>
      </c>
      <c r="F15" s="7">
        <f t="shared" si="0"/>
        <v>2</v>
      </c>
      <c r="G15" s="18">
        <f t="shared" si="1"/>
        <v>1.7857142857142856E-2</v>
      </c>
      <c r="H15" s="16">
        <f>販売数まとめ!H15</f>
        <v>1</v>
      </c>
      <c r="I15" s="7">
        <f t="shared" si="2"/>
        <v>80</v>
      </c>
      <c r="J15" s="7">
        <f t="shared" si="3"/>
        <v>56</v>
      </c>
      <c r="K15" s="7">
        <f>CVまとめ!H15</f>
        <v>1</v>
      </c>
      <c r="L15" s="7">
        <f t="shared" si="4"/>
        <v>2</v>
      </c>
      <c r="M15" s="8">
        <f t="shared" si="5"/>
        <v>1.7857142857142856E-2</v>
      </c>
    </row>
    <row r="16" spans="1:13" x14ac:dyDescent="0.2">
      <c r="A16" s="1">
        <v>43295</v>
      </c>
      <c r="B16" s="16">
        <f>販売数まとめ!C16</f>
        <v>0</v>
      </c>
      <c r="C16" s="7">
        <f>IF(ISERROR(VLOOKUP($A16&amp;$A$1,セッション数!$A$1:$E$151,4,FALSE)),0,VLOOKUP($A16&amp;$A$1,セッション数!$A$1:$E$151,4,FALSE))</f>
        <v>122</v>
      </c>
      <c r="D16" s="7">
        <f>IF(ISERROR(VLOOKUP($A16&amp;$A$1,セッション数!$A$1:$E$151,5,FALSE)),0,VLOOKUP($A16&amp;$A$1,セッション数!$A$1:$E$151,5,FALSE))</f>
        <v>88</v>
      </c>
      <c r="E16" s="7">
        <f>CVまとめ!C16</f>
        <v>0</v>
      </c>
      <c r="F16" s="7">
        <f t="shared" si="0"/>
        <v>2</v>
      </c>
      <c r="G16" s="18">
        <f t="shared" si="1"/>
        <v>0</v>
      </c>
      <c r="H16" s="16">
        <f>販売数まとめ!H16</f>
        <v>2</v>
      </c>
      <c r="I16" s="7">
        <f t="shared" si="2"/>
        <v>122</v>
      </c>
      <c r="J16" s="7">
        <f t="shared" si="3"/>
        <v>88</v>
      </c>
      <c r="K16" s="7">
        <f>CVまとめ!H16</f>
        <v>2</v>
      </c>
      <c r="L16" s="7">
        <f t="shared" si="4"/>
        <v>2</v>
      </c>
      <c r="M16" s="8">
        <f t="shared" si="5"/>
        <v>0</v>
      </c>
    </row>
    <row r="17" spans="1:13" x14ac:dyDescent="0.2">
      <c r="A17" s="1">
        <v>43296</v>
      </c>
      <c r="B17" s="16">
        <f>販売数まとめ!C17</f>
        <v>2</v>
      </c>
      <c r="C17" s="7">
        <f>IF(ISERROR(VLOOKUP($A17&amp;$A$1,セッション数!$A$1:$E$151,4,FALSE)),0,VLOOKUP($A17&amp;$A$1,セッション数!$A$1:$E$151,4,FALSE))</f>
        <v>135</v>
      </c>
      <c r="D17" s="7">
        <f>IF(ISERROR(VLOOKUP($A17&amp;$A$1,セッション数!$A$1:$E$151,5,FALSE)),0,VLOOKUP($A17&amp;$A$1,セッション数!$A$1:$E$151,5,FALSE))</f>
        <v>104</v>
      </c>
      <c r="E17" s="7">
        <f>CVまとめ!C17</f>
        <v>2</v>
      </c>
      <c r="F17" s="7">
        <f t="shared" si="0"/>
        <v>3</v>
      </c>
      <c r="G17" s="18">
        <f t="shared" si="1"/>
        <v>1.9230769230769232E-2</v>
      </c>
      <c r="H17" s="16">
        <f>販売数まとめ!H17</f>
        <v>1</v>
      </c>
      <c r="I17" s="7">
        <f t="shared" si="2"/>
        <v>135</v>
      </c>
      <c r="J17" s="7">
        <f t="shared" si="3"/>
        <v>104</v>
      </c>
      <c r="K17" s="7">
        <f>CVまとめ!H17</f>
        <v>1</v>
      </c>
      <c r="L17" s="7">
        <f t="shared" si="4"/>
        <v>3</v>
      </c>
      <c r="M17" s="8">
        <f t="shared" si="5"/>
        <v>1.9230769230769232E-2</v>
      </c>
    </row>
    <row r="18" spans="1:13" x14ac:dyDescent="0.2">
      <c r="A18" s="1">
        <v>43297</v>
      </c>
      <c r="B18" s="16">
        <f>販売数まとめ!C18</f>
        <v>3</v>
      </c>
      <c r="C18" s="7">
        <f>IF(ISERROR(VLOOKUP($A18&amp;$A$1,セッション数!$A$1:$E$151,4,FALSE)),0,VLOOKUP($A18&amp;$A$1,セッション数!$A$1:$E$151,4,FALSE))</f>
        <v>160</v>
      </c>
      <c r="D18" s="7">
        <f>IF(ISERROR(VLOOKUP($A18&amp;$A$1,セッション数!$A$1:$E$151,5,FALSE)),0,VLOOKUP($A18&amp;$A$1,セッション数!$A$1:$E$151,5,FALSE))</f>
        <v>118</v>
      </c>
      <c r="E18" s="7">
        <f>CVまとめ!C18</f>
        <v>3</v>
      </c>
      <c r="F18" s="7">
        <f t="shared" si="0"/>
        <v>4</v>
      </c>
      <c r="G18" s="18">
        <f t="shared" si="1"/>
        <v>2.5423728813559324E-2</v>
      </c>
      <c r="H18" s="16">
        <f>販売数まとめ!H18</f>
        <v>1</v>
      </c>
      <c r="I18" s="7">
        <f t="shared" si="2"/>
        <v>160</v>
      </c>
      <c r="J18" s="7">
        <f t="shared" si="3"/>
        <v>118</v>
      </c>
      <c r="K18" s="7">
        <f>CVまとめ!H18</f>
        <v>1</v>
      </c>
      <c r="L18" s="7">
        <f t="shared" si="4"/>
        <v>4</v>
      </c>
      <c r="M18" s="8">
        <f t="shared" si="5"/>
        <v>2.5423728813559324E-2</v>
      </c>
    </row>
    <row r="19" spans="1:13" x14ac:dyDescent="0.2">
      <c r="A19" s="1">
        <v>43298</v>
      </c>
      <c r="B19" s="16">
        <f>販売数まとめ!C19</f>
        <v>0</v>
      </c>
      <c r="C19" s="7">
        <f>IF(ISERROR(VLOOKUP($A19&amp;$A$1,セッション数!$A$1:$E$151,4,FALSE)),0,VLOOKUP($A19&amp;$A$1,セッション数!$A$1:$E$151,4,FALSE))</f>
        <v>143</v>
      </c>
      <c r="D19" s="7">
        <f>IF(ISERROR(VLOOKUP($A19&amp;$A$1,セッション数!$A$1:$E$151,5,FALSE)),0,VLOOKUP($A19&amp;$A$1,セッション数!$A$1:$E$151,5,FALSE))</f>
        <v>99</v>
      </c>
      <c r="E19" s="7">
        <f>CVまとめ!C19</f>
        <v>0</v>
      </c>
      <c r="F19" s="7">
        <f t="shared" si="0"/>
        <v>3</v>
      </c>
      <c r="G19" s="18">
        <f t="shared" si="1"/>
        <v>0</v>
      </c>
      <c r="H19" s="16">
        <f>販売数まとめ!H19</f>
        <v>3</v>
      </c>
      <c r="I19" s="7">
        <f t="shared" si="2"/>
        <v>143</v>
      </c>
      <c r="J19" s="7">
        <f t="shared" si="3"/>
        <v>99</v>
      </c>
      <c r="K19" s="7">
        <f>CVまとめ!H19</f>
        <v>3</v>
      </c>
      <c r="L19" s="7">
        <f t="shared" si="4"/>
        <v>3</v>
      </c>
      <c r="M19" s="8">
        <f t="shared" si="5"/>
        <v>0</v>
      </c>
    </row>
    <row r="20" spans="1:13" x14ac:dyDescent="0.2">
      <c r="A20" s="1">
        <v>43299</v>
      </c>
      <c r="B20" s="16">
        <f>販売数まとめ!C20</f>
        <v>5</v>
      </c>
      <c r="C20" s="7">
        <f>IF(ISERROR(VLOOKUP($A20&amp;$A$1,セッション数!$A$1:$E$151,4,FALSE)),0,VLOOKUP($A20&amp;$A$1,セッション数!$A$1:$E$151,4,FALSE))</f>
        <v>233</v>
      </c>
      <c r="D20" s="7">
        <f>IF(ISERROR(VLOOKUP($A20&amp;$A$1,セッション数!$A$1:$E$151,5,FALSE)),0,VLOOKUP($A20&amp;$A$1,セッション数!$A$1:$E$151,5,FALSE))</f>
        <v>153</v>
      </c>
      <c r="E20" s="7">
        <f>CVまとめ!C20</f>
        <v>5</v>
      </c>
      <c r="F20" s="7">
        <f t="shared" si="0"/>
        <v>8</v>
      </c>
      <c r="G20" s="18">
        <f t="shared" si="1"/>
        <v>3.2679738562091505E-2</v>
      </c>
      <c r="H20" s="16">
        <f>販売数まとめ!H20</f>
        <v>3</v>
      </c>
      <c r="I20" s="7">
        <f t="shared" si="2"/>
        <v>233</v>
      </c>
      <c r="J20" s="7">
        <f t="shared" si="3"/>
        <v>153</v>
      </c>
      <c r="K20" s="7">
        <f>CVまとめ!H20</f>
        <v>3</v>
      </c>
      <c r="L20" s="7">
        <f t="shared" si="4"/>
        <v>8</v>
      </c>
      <c r="M20" s="8">
        <f t="shared" si="5"/>
        <v>3.2679738562091505E-2</v>
      </c>
    </row>
    <row r="21" spans="1:13" x14ac:dyDescent="0.2">
      <c r="A21" s="1">
        <v>43300</v>
      </c>
      <c r="B21" s="16">
        <f>販売数まとめ!C21</f>
        <v>3</v>
      </c>
      <c r="C21" s="7">
        <f>IF(ISERROR(VLOOKUP($A21&amp;$A$1,セッション数!$A$1:$E$151,4,FALSE)),0,VLOOKUP($A21&amp;$A$1,セッション数!$A$1:$E$151,4,FALSE))</f>
        <v>246</v>
      </c>
      <c r="D21" s="7">
        <f>IF(ISERROR(VLOOKUP($A21&amp;$A$1,セッション数!$A$1:$E$151,5,FALSE)),0,VLOOKUP($A21&amp;$A$1,セッション数!$A$1:$E$151,5,FALSE))</f>
        <v>179</v>
      </c>
      <c r="E21" s="7">
        <f>CVまとめ!C21</f>
        <v>3</v>
      </c>
      <c r="F21" s="7">
        <f t="shared" si="0"/>
        <v>7</v>
      </c>
      <c r="G21" s="18">
        <f t="shared" si="1"/>
        <v>1.6759776536312849E-2</v>
      </c>
      <c r="H21" s="16">
        <f>販売数まとめ!H21</f>
        <v>4</v>
      </c>
      <c r="I21" s="7">
        <f t="shared" si="2"/>
        <v>246</v>
      </c>
      <c r="J21" s="7">
        <f t="shared" si="3"/>
        <v>179</v>
      </c>
      <c r="K21" s="7">
        <f>CVまとめ!H21</f>
        <v>4</v>
      </c>
      <c r="L21" s="7">
        <f t="shared" si="4"/>
        <v>7</v>
      </c>
      <c r="M21" s="8">
        <f t="shared" si="5"/>
        <v>1.6759776536312849E-2</v>
      </c>
    </row>
    <row r="22" spans="1:13" x14ac:dyDescent="0.2">
      <c r="A22" s="1">
        <v>43301</v>
      </c>
      <c r="B22" s="16">
        <f>販売数まとめ!C22</f>
        <v>4</v>
      </c>
      <c r="C22" s="7">
        <f>IF(ISERROR(VLOOKUP($A22&amp;$A$1,セッション数!$A$1:$E$151,4,FALSE)),0,VLOOKUP($A22&amp;$A$1,セッション数!$A$1:$E$151,4,FALSE))</f>
        <v>216</v>
      </c>
      <c r="D22" s="7">
        <f>IF(ISERROR(VLOOKUP($A22&amp;$A$1,セッション数!$A$1:$E$151,5,FALSE)),0,VLOOKUP($A22&amp;$A$1,セッション数!$A$1:$E$151,5,FALSE))</f>
        <v>166</v>
      </c>
      <c r="E22" s="7">
        <f>CVまとめ!C22</f>
        <v>4</v>
      </c>
      <c r="F22" s="7">
        <f t="shared" si="0"/>
        <v>6</v>
      </c>
      <c r="G22" s="18">
        <f t="shared" si="1"/>
        <v>2.4096385542168676E-2</v>
      </c>
      <c r="H22" s="16">
        <f>販売数まとめ!H22</f>
        <v>2</v>
      </c>
      <c r="I22" s="7">
        <f t="shared" si="2"/>
        <v>216</v>
      </c>
      <c r="J22" s="7">
        <f t="shared" si="3"/>
        <v>166</v>
      </c>
      <c r="K22" s="7">
        <f>CVまとめ!H22</f>
        <v>2</v>
      </c>
      <c r="L22" s="7">
        <f t="shared" si="4"/>
        <v>6</v>
      </c>
      <c r="M22" s="8">
        <f t="shared" si="5"/>
        <v>2.4096385542168676E-2</v>
      </c>
    </row>
    <row r="23" spans="1:13" x14ac:dyDescent="0.2">
      <c r="A23" s="1">
        <v>43302</v>
      </c>
      <c r="B23" s="16">
        <f>販売数まとめ!C23</f>
        <v>4</v>
      </c>
      <c r="C23" s="7">
        <f>IF(ISERROR(VLOOKUP($A23&amp;$A$1,セッション数!$A$1:$E$151,4,FALSE)),0,VLOOKUP($A23&amp;$A$1,セッション数!$A$1:$E$151,4,FALSE))</f>
        <v>216</v>
      </c>
      <c r="D23" s="7">
        <f>IF(ISERROR(VLOOKUP($A23&amp;$A$1,セッション数!$A$1:$E$151,5,FALSE)),0,VLOOKUP($A23&amp;$A$1,セッション数!$A$1:$E$151,5,FALSE))</f>
        <v>156</v>
      </c>
      <c r="E23" s="7">
        <f>CVまとめ!C23</f>
        <v>4</v>
      </c>
      <c r="F23" s="7">
        <f t="shared" si="0"/>
        <v>14</v>
      </c>
      <c r="G23" s="18">
        <f t="shared" si="1"/>
        <v>2.564102564102564E-2</v>
      </c>
      <c r="H23" s="16">
        <f>販売数まとめ!H23</f>
        <v>10</v>
      </c>
      <c r="I23" s="7">
        <f t="shared" si="2"/>
        <v>216</v>
      </c>
      <c r="J23" s="7">
        <f t="shared" si="3"/>
        <v>156</v>
      </c>
      <c r="K23" s="7">
        <f>CVまとめ!H23</f>
        <v>10</v>
      </c>
      <c r="L23" s="7">
        <f t="shared" si="4"/>
        <v>14</v>
      </c>
      <c r="M23" s="8">
        <f t="shared" si="5"/>
        <v>2.564102564102564E-2</v>
      </c>
    </row>
    <row r="24" spans="1:13" x14ac:dyDescent="0.2">
      <c r="A24" s="1">
        <v>43303</v>
      </c>
      <c r="B24" s="16">
        <f>販売数まとめ!C24</f>
        <v>5</v>
      </c>
      <c r="C24" s="7">
        <f>IF(ISERROR(VLOOKUP($A24&amp;$A$1,セッション数!$A$1:$E$151,4,FALSE)),0,VLOOKUP($A24&amp;$A$1,セッション数!$A$1:$E$151,4,FALSE))</f>
        <v>221</v>
      </c>
      <c r="D24" s="7">
        <f>IF(ISERROR(VLOOKUP($A24&amp;$A$1,セッション数!$A$1:$E$151,5,FALSE)),0,VLOOKUP($A24&amp;$A$1,セッション数!$A$1:$E$151,5,FALSE))</f>
        <v>161</v>
      </c>
      <c r="E24" s="7">
        <f>CVまとめ!C24</f>
        <v>5</v>
      </c>
      <c r="F24" s="7">
        <f t="shared" si="0"/>
        <v>10</v>
      </c>
      <c r="G24" s="18">
        <f t="shared" si="1"/>
        <v>3.1055900621118012E-2</v>
      </c>
      <c r="H24" s="16">
        <f>販売数まとめ!H24</f>
        <v>5</v>
      </c>
      <c r="I24" s="7">
        <f t="shared" si="2"/>
        <v>221</v>
      </c>
      <c r="J24" s="7">
        <f t="shared" si="3"/>
        <v>161</v>
      </c>
      <c r="K24" s="7">
        <f>CVまとめ!H24</f>
        <v>5</v>
      </c>
      <c r="L24" s="7">
        <f t="shared" si="4"/>
        <v>10</v>
      </c>
      <c r="M24" s="8">
        <f t="shared" si="5"/>
        <v>3.1055900621118012E-2</v>
      </c>
    </row>
    <row r="25" spans="1:13" x14ac:dyDescent="0.2">
      <c r="A25" s="1">
        <v>43304</v>
      </c>
      <c r="B25" s="16">
        <f>販売数まとめ!C25</f>
        <v>4</v>
      </c>
      <c r="C25" s="7">
        <f>IF(ISERROR(VLOOKUP($A25&amp;$A$1,セッション数!$A$1:$E$151,4,FALSE)),0,VLOOKUP($A25&amp;$A$1,セッション数!$A$1:$E$151,4,FALSE))</f>
        <v>216</v>
      </c>
      <c r="D25" s="7">
        <f>IF(ISERROR(VLOOKUP($A25&amp;$A$1,セッション数!$A$1:$E$151,5,FALSE)),0,VLOOKUP($A25&amp;$A$1,セッション数!$A$1:$E$151,5,FALSE))</f>
        <v>149</v>
      </c>
      <c r="E25" s="7">
        <f>CVまとめ!C25</f>
        <v>4</v>
      </c>
      <c r="F25" s="7">
        <f t="shared" si="0"/>
        <v>9</v>
      </c>
      <c r="G25" s="18">
        <f t="shared" si="1"/>
        <v>2.6845637583892617E-2</v>
      </c>
      <c r="H25" s="16">
        <f>販売数まとめ!H25</f>
        <v>5</v>
      </c>
      <c r="I25" s="7">
        <f t="shared" si="2"/>
        <v>216</v>
      </c>
      <c r="J25" s="7">
        <f t="shared" si="3"/>
        <v>149</v>
      </c>
      <c r="K25" s="7">
        <f>CVまとめ!H25</f>
        <v>5</v>
      </c>
      <c r="L25" s="7">
        <f t="shared" si="4"/>
        <v>9</v>
      </c>
      <c r="M25" s="8">
        <f t="shared" si="5"/>
        <v>2.6845637583892617E-2</v>
      </c>
    </row>
    <row r="26" spans="1:13" x14ac:dyDescent="0.2">
      <c r="A26" s="1">
        <v>43305</v>
      </c>
      <c r="B26" s="16">
        <f>販売数まとめ!C26</f>
        <v>4</v>
      </c>
      <c r="C26" s="7">
        <f>IF(ISERROR(VLOOKUP($A26&amp;$A$1,セッション数!$A$1:$E$151,4,FALSE)),0,VLOOKUP($A26&amp;$A$1,セッション数!$A$1:$E$151,4,FALSE))</f>
        <v>237</v>
      </c>
      <c r="D26" s="7">
        <f>IF(ISERROR(VLOOKUP($A26&amp;$A$1,セッション数!$A$1:$E$151,5,FALSE)),0,VLOOKUP($A26&amp;$A$1,セッション数!$A$1:$E$151,5,FALSE))</f>
        <v>163</v>
      </c>
      <c r="E26" s="7">
        <f>CVまとめ!C26</f>
        <v>4</v>
      </c>
      <c r="F26" s="7">
        <f t="shared" si="0"/>
        <v>9</v>
      </c>
      <c r="G26" s="18">
        <f t="shared" si="1"/>
        <v>2.4539877300613498E-2</v>
      </c>
      <c r="H26" s="16">
        <f>販売数まとめ!H26</f>
        <v>5</v>
      </c>
      <c r="I26" s="7">
        <f t="shared" si="2"/>
        <v>237</v>
      </c>
      <c r="J26" s="7">
        <f t="shared" si="3"/>
        <v>163</v>
      </c>
      <c r="K26" s="7">
        <f>CVまとめ!H26</f>
        <v>5</v>
      </c>
      <c r="L26" s="7">
        <f t="shared" si="4"/>
        <v>9</v>
      </c>
      <c r="M26" s="8">
        <f t="shared" si="5"/>
        <v>2.4539877300613498E-2</v>
      </c>
    </row>
    <row r="27" spans="1:13" x14ac:dyDescent="0.2">
      <c r="A27" s="1">
        <v>43306</v>
      </c>
      <c r="B27" s="16">
        <f>販売数まとめ!C27</f>
        <v>3</v>
      </c>
      <c r="C27" s="7">
        <f>IF(ISERROR(VLOOKUP($A27&amp;$A$1,セッション数!$A$1:$E$151,4,FALSE)),0,VLOOKUP($A27&amp;$A$1,セッション数!$A$1:$E$151,4,FALSE))</f>
        <v>2625</v>
      </c>
      <c r="D27" s="7">
        <f>IF(ISERROR(VLOOKUP($A27&amp;$A$1,セッション数!$A$1:$E$151,5,FALSE)),0,VLOOKUP($A27&amp;$A$1,セッション数!$A$1:$E$151,5,FALSE))</f>
        <v>2173</v>
      </c>
      <c r="E27" s="7">
        <f>CVまとめ!C27</f>
        <v>3</v>
      </c>
      <c r="F27" s="7">
        <f t="shared" si="0"/>
        <v>9</v>
      </c>
      <c r="G27" s="18">
        <f t="shared" si="1"/>
        <v>1.3805798435342844E-3</v>
      </c>
      <c r="H27" s="16">
        <f>販売数まとめ!H27</f>
        <v>6</v>
      </c>
      <c r="I27" s="7">
        <f t="shared" si="2"/>
        <v>2625</v>
      </c>
      <c r="J27" s="7">
        <f t="shared" si="3"/>
        <v>2173</v>
      </c>
      <c r="K27" s="7">
        <f>CVまとめ!H27</f>
        <v>6</v>
      </c>
      <c r="L27" s="7">
        <f t="shared" si="4"/>
        <v>9</v>
      </c>
      <c r="M27" s="8">
        <f t="shared" si="5"/>
        <v>1.3805798435342844E-3</v>
      </c>
    </row>
    <row r="28" spans="1:13" x14ac:dyDescent="0.2">
      <c r="A28" s="1">
        <v>43307</v>
      </c>
      <c r="B28" s="16">
        <f>販売数まとめ!C28</f>
        <v>1</v>
      </c>
      <c r="C28" s="7">
        <f>IF(ISERROR(VLOOKUP($A28&amp;$A$1,セッション数!$A$1:$E$151,4,FALSE)),0,VLOOKUP($A28&amp;$A$1,セッション数!$A$1:$E$151,4,FALSE))</f>
        <v>461</v>
      </c>
      <c r="D28" s="7">
        <f>IF(ISERROR(VLOOKUP($A28&amp;$A$1,セッション数!$A$1:$E$151,5,FALSE)),0,VLOOKUP($A28&amp;$A$1,セッション数!$A$1:$E$151,5,FALSE))</f>
        <v>387</v>
      </c>
      <c r="E28" s="7">
        <f>CVまとめ!C28</f>
        <v>1</v>
      </c>
      <c r="F28" s="7">
        <f t="shared" si="0"/>
        <v>4</v>
      </c>
      <c r="G28" s="18">
        <f t="shared" si="1"/>
        <v>2.5839793281653748E-3</v>
      </c>
      <c r="H28" s="16">
        <f>販売数まとめ!H28</f>
        <v>3</v>
      </c>
      <c r="I28" s="7">
        <f t="shared" si="2"/>
        <v>461</v>
      </c>
      <c r="J28" s="7">
        <f t="shared" si="3"/>
        <v>387</v>
      </c>
      <c r="K28" s="7">
        <f>CVまとめ!H28</f>
        <v>3</v>
      </c>
      <c r="L28" s="7">
        <f t="shared" si="4"/>
        <v>4</v>
      </c>
      <c r="M28" s="8">
        <f t="shared" si="5"/>
        <v>2.5839793281653748E-3</v>
      </c>
    </row>
    <row r="29" spans="1:13" x14ac:dyDescent="0.2">
      <c r="A29" s="1">
        <v>43308</v>
      </c>
      <c r="B29" s="16">
        <f>販売数まとめ!C29</f>
        <v>1</v>
      </c>
      <c r="C29" s="7">
        <f>IF(ISERROR(VLOOKUP($A29&amp;$A$1,セッション数!$A$1:$E$151,4,FALSE)),0,VLOOKUP($A29&amp;$A$1,セッション数!$A$1:$E$151,4,FALSE))</f>
        <v>242</v>
      </c>
      <c r="D29" s="7">
        <f>IF(ISERROR(VLOOKUP($A29&amp;$A$1,セッション数!$A$1:$E$151,5,FALSE)),0,VLOOKUP($A29&amp;$A$1,セッション数!$A$1:$E$151,5,FALSE))</f>
        <v>196</v>
      </c>
      <c r="E29" s="7">
        <f>CVまとめ!C29</f>
        <v>1</v>
      </c>
      <c r="F29" s="7">
        <f t="shared" si="0"/>
        <v>3</v>
      </c>
      <c r="G29" s="18">
        <f t="shared" si="1"/>
        <v>5.1020408163265302E-3</v>
      </c>
      <c r="H29" s="16">
        <f>販売数まとめ!H29</f>
        <v>2</v>
      </c>
      <c r="I29" s="7">
        <f t="shared" si="2"/>
        <v>242</v>
      </c>
      <c r="J29" s="7">
        <f t="shared" si="3"/>
        <v>196</v>
      </c>
      <c r="K29" s="7">
        <f>CVまとめ!H29</f>
        <v>2</v>
      </c>
      <c r="L29" s="7">
        <f t="shared" si="4"/>
        <v>3</v>
      </c>
      <c r="M29" s="8">
        <f t="shared" si="5"/>
        <v>5.1020408163265302E-3</v>
      </c>
    </row>
    <row r="30" spans="1:13" x14ac:dyDescent="0.2">
      <c r="A30" s="1">
        <v>43309</v>
      </c>
      <c r="B30" s="16">
        <f>販売数まとめ!C30</f>
        <v>3</v>
      </c>
      <c r="C30" s="7">
        <f>IF(ISERROR(VLOOKUP($A30&amp;$A$1,セッション数!$A$1:$E$151,4,FALSE)),0,VLOOKUP($A30&amp;$A$1,セッション数!$A$1:$E$151,4,FALSE))</f>
        <v>235</v>
      </c>
      <c r="D30" s="7">
        <f>IF(ISERROR(VLOOKUP($A30&amp;$A$1,セッション数!$A$1:$E$151,5,FALSE)),0,VLOOKUP($A30&amp;$A$1,セッション数!$A$1:$E$151,5,FALSE))</f>
        <v>183</v>
      </c>
      <c r="E30" s="7">
        <f>CVまとめ!C30</f>
        <v>3</v>
      </c>
      <c r="F30" s="7">
        <f t="shared" si="0"/>
        <v>7</v>
      </c>
      <c r="G30" s="18">
        <f t="shared" si="1"/>
        <v>1.6393442622950821E-2</v>
      </c>
      <c r="H30" s="16">
        <f>販売数まとめ!H30</f>
        <v>4</v>
      </c>
      <c r="I30" s="7">
        <f t="shared" si="2"/>
        <v>235</v>
      </c>
      <c r="J30" s="7">
        <f t="shared" si="3"/>
        <v>183</v>
      </c>
      <c r="K30" s="7">
        <f>CVまとめ!H30</f>
        <v>4</v>
      </c>
      <c r="L30" s="7">
        <f t="shared" si="4"/>
        <v>7</v>
      </c>
      <c r="M30" s="8">
        <f t="shared" si="5"/>
        <v>1.6393442622950821E-2</v>
      </c>
    </row>
    <row r="31" spans="1:13" x14ac:dyDescent="0.2">
      <c r="A31" s="1">
        <v>43310</v>
      </c>
      <c r="B31" s="16">
        <f>販売数まとめ!C31</f>
        <v>2</v>
      </c>
      <c r="C31" s="7">
        <f>IF(ISERROR(VLOOKUP($A31&amp;$A$1,セッション数!$A$1:$E$151,4,FALSE)),0,VLOOKUP($A31&amp;$A$1,セッション数!$A$1:$E$151,4,FALSE))</f>
        <v>223</v>
      </c>
      <c r="D31" s="7">
        <f>IF(ISERROR(VLOOKUP($A31&amp;$A$1,セッション数!$A$1:$E$151,5,FALSE)),0,VLOOKUP($A31&amp;$A$1,セッション数!$A$1:$E$151,5,FALSE))</f>
        <v>173</v>
      </c>
      <c r="E31" s="7">
        <f>CVまとめ!C31</f>
        <v>2</v>
      </c>
      <c r="F31" s="7">
        <f t="shared" si="0"/>
        <v>6</v>
      </c>
      <c r="G31" s="18">
        <f t="shared" si="1"/>
        <v>1.1560693641618497E-2</v>
      </c>
      <c r="H31" s="16">
        <f>販売数まとめ!H31</f>
        <v>4</v>
      </c>
      <c r="I31" s="7">
        <f t="shared" si="2"/>
        <v>223</v>
      </c>
      <c r="J31" s="7">
        <f t="shared" si="3"/>
        <v>173</v>
      </c>
      <c r="K31" s="7">
        <f>CVまとめ!H31</f>
        <v>4</v>
      </c>
      <c r="L31" s="7">
        <f t="shared" si="4"/>
        <v>6</v>
      </c>
      <c r="M31" s="8">
        <f t="shared" si="5"/>
        <v>1.1560693641618497E-2</v>
      </c>
    </row>
    <row r="32" spans="1:13" x14ac:dyDescent="0.2">
      <c r="A32" s="1">
        <v>43311</v>
      </c>
      <c r="B32" s="16">
        <f>販売数まとめ!C32</f>
        <v>2</v>
      </c>
      <c r="C32" s="7">
        <f>IF(ISERROR(VLOOKUP($A32&amp;$A$1,セッション数!$A$1:$E$151,4,FALSE)),0,VLOOKUP($A32&amp;$A$1,セッション数!$A$1:$E$151,4,FALSE))</f>
        <v>240</v>
      </c>
      <c r="D32" s="7">
        <f>IF(ISERROR(VLOOKUP($A32&amp;$A$1,セッション数!$A$1:$E$151,5,FALSE)),0,VLOOKUP($A32&amp;$A$1,セッション数!$A$1:$E$151,5,FALSE))</f>
        <v>191</v>
      </c>
      <c r="E32" s="7">
        <f>CVまとめ!C32</f>
        <v>2</v>
      </c>
      <c r="F32" s="7">
        <f t="shared" si="0"/>
        <v>8</v>
      </c>
      <c r="G32" s="18">
        <f t="shared" si="1"/>
        <v>1.0471204188481676E-2</v>
      </c>
      <c r="H32" s="16">
        <f>販売数まとめ!H32</f>
        <v>6</v>
      </c>
      <c r="I32" s="7">
        <f t="shared" si="2"/>
        <v>240</v>
      </c>
      <c r="J32" s="7">
        <f t="shared" si="3"/>
        <v>191</v>
      </c>
      <c r="K32" s="7">
        <f>CVまとめ!H32</f>
        <v>6</v>
      </c>
      <c r="L32" s="7">
        <f t="shared" si="4"/>
        <v>8</v>
      </c>
      <c r="M32" s="8">
        <f t="shared" si="5"/>
        <v>1.0471204188481676E-2</v>
      </c>
    </row>
    <row r="33" spans="1:13" x14ac:dyDescent="0.2">
      <c r="A33" s="1">
        <v>43312</v>
      </c>
      <c r="B33" s="16">
        <f>販売数まとめ!C33</f>
        <v>2</v>
      </c>
      <c r="C33" s="7">
        <f>IF(ISERROR(VLOOKUP($A33&amp;$A$1,セッション数!$A$1:$E$151,4,FALSE)),0,VLOOKUP($A33&amp;$A$1,セッション数!$A$1:$E$151,4,FALSE))</f>
        <v>217</v>
      </c>
      <c r="D33" s="7">
        <f>IF(ISERROR(VLOOKUP($A33&amp;$A$1,セッション数!$A$1:$E$151,5,FALSE)),0,VLOOKUP($A33&amp;$A$1,セッション数!$A$1:$E$151,5,FALSE))</f>
        <v>168</v>
      </c>
      <c r="E33" s="7">
        <f>CVまとめ!C33</f>
        <v>2</v>
      </c>
      <c r="F33" s="7">
        <f t="shared" si="0"/>
        <v>5</v>
      </c>
      <c r="G33" s="18">
        <f t="shared" si="1"/>
        <v>1.1904761904761904E-2</v>
      </c>
      <c r="H33" s="16">
        <f>販売数まとめ!H33</f>
        <v>3</v>
      </c>
      <c r="I33" s="7">
        <f t="shared" si="2"/>
        <v>217</v>
      </c>
      <c r="J33" s="7">
        <f t="shared" si="3"/>
        <v>168</v>
      </c>
      <c r="K33" s="7">
        <f>CVまとめ!H33</f>
        <v>3</v>
      </c>
      <c r="L33" s="7">
        <f t="shared" si="4"/>
        <v>5</v>
      </c>
      <c r="M33" s="8">
        <f t="shared" si="5"/>
        <v>1.1904761904761904E-2</v>
      </c>
    </row>
  </sheetData>
  <phoneticPr fontId="18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4E5B-65EA-4A43-BCE0-F17951CBD5E6}">
  <dimension ref="A1:M33"/>
  <sheetViews>
    <sheetView topLeftCell="A3" workbookViewId="0">
      <selection activeCell="K3" sqref="K3:K33"/>
    </sheetView>
  </sheetViews>
  <sheetFormatPr defaultRowHeight="13" x14ac:dyDescent="0.2"/>
  <cols>
    <col min="1" max="1" width="10.26953125" bestFit="1" customWidth="1"/>
    <col min="2" max="2" width="10.26953125" customWidth="1"/>
    <col min="8" max="8" width="10.26953125" customWidth="1"/>
  </cols>
  <sheetData>
    <row r="1" spans="1:13" ht="26" x14ac:dyDescent="0.2">
      <c r="A1" s="9" t="s">
        <v>94</v>
      </c>
      <c r="B1" t="s">
        <v>89</v>
      </c>
      <c r="H1" t="s">
        <v>90</v>
      </c>
    </row>
    <row r="2" spans="1:13" ht="65" x14ac:dyDescent="0.2">
      <c r="B2" s="4" t="s">
        <v>98</v>
      </c>
      <c r="C2" s="5" t="s">
        <v>97</v>
      </c>
      <c r="D2" s="5" t="s">
        <v>45</v>
      </c>
      <c r="E2" s="4" t="s">
        <v>43</v>
      </c>
      <c r="F2" s="5" t="s">
        <v>47</v>
      </c>
      <c r="G2" s="5" t="s">
        <v>46</v>
      </c>
      <c r="H2" s="4" t="s">
        <v>52</v>
      </c>
      <c r="I2" s="5" t="s">
        <v>97</v>
      </c>
      <c r="J2" s="5" t="s">
        <v>45</v>
      </c>
      <c r="K2" s="4" t="s">
        <v>43</v>
      </c>
      <c r="L2" s="5" t="s">
        <v>47</v>
      </c>
      <c r="M2" s="5" t="s">
        <v>46</v>
      </c>
    </row>
    <row r="3" spans="1:13" x14ac:dyDescent="0.2">
      <c r="A3" s="1">
        <v>43282</v>
      </c>
      <c r="B3" s="16">
        <f>販売数まとめ!D3</f>
        <v>0</v>
      </c>
      <c r="C3" s="7">
        <f>IF(ISERROR(VLOOKUP($A3&amp;$A$1,セッション数!$A$1:$E$151,4,FALSE)),0,VLOOKUP($A3&amp;$A$1,セッション数!$A$1:$E$151,4,FALSE))</f>
        <v>105</v>
      </c>
      <c r="D3" s="7">
        <f>IF(ISERROR(VLOOKUP($A3&amp;$A$1,セッション数!$A$1:$E$151,5,FALSE)),0,VLOOKUP($A3&amp;$A$1,セッション数!$A$1:$E$151,5,FALSE))</f>
        <v>84</v>
      </c>
      <c r="E3" s="7">
        <f>CVまとめ!D3</f>
        <v>0</v>
      </c>
      <c r="F3" s="7">
        <f>SUM(E3+K3)</f>
        <v>1</v>
      </c>
      <c r="G3" s="18">
        <f>IF(D3=0,0,E3/D3)</f>
        <v>0</v>
      </c>
      <c r="H3" s="16">
        <f>販売数まとめ!I3</f>
        <v>1</v>
      </c>
      <c r="I3" s="7">
        <f>C3</f>
        <v>105</v>
      </c>
      <c r="J3" s="7">
        <f>D3</f>
        <v>84</v>
      </c>
      <c r="K3" s="7">
        <f>CVまとめ!I3</f>
        <v>1</v>
      </c>
      <c r="L3" s="7">
        <f>F3</f>
        <v>1</v>
      </c>
      <c r="M3" s="8">
        <f>G3</f>
        <v>0</v>
      </c>
    </row>
    <row r="4" spans="1:13" x14ac:dyDescent="0.2">
      <c r="A4" s="1">
        <v>43283</v>
      </c>
      <c r="B4" s="16">
        <f>販売数まとめ!D4</f>
        <v>0</v>
      </c>
      <c r="C4" s="7">
        <f>IF(ISERROR(VLOOKUP($A4&amp;$A$1,セッション数!$A$1:$E$151,4,FALSE)),0,VLOOKUP($A4&amp;$A$1,セッション数!$A$1:$E$151,4,FALSE))</f>
        <v>43</v>
      </c>
      <c r="D4" s="7">
        <f>IF(ISERROR(VLOOKUP($A4&amp;$A$1,セッション数!$A$1:$E$151,5,FALSE)),0,VLOOKUP($A4&amp;$A$1,セッション数!$A$1:$E$151,5,FALSE))</f>
        <v>38</v>
      </c>
      <c r="E4" s="7">
        <f>CVまとめ!D4</f>
        <v>0</v>
      </c>
      <c r="F4" s="7">
        <f t="shared" ref="F4:F33" si="0">SUM(E4+K4)</f>
        <v>0</v>
      </c>
      <c r="G4" s="18">
        <f t="shared" ref="G4:G33" si="1">IF(D4=0,0,E4/D4)</f>
        <v>0</v>
      </c>
      <c r="H4" s="16">
        <f>販売数まとめ!I4</f>
        <v>0</v>
      </c>
      <c r="I4" s="7">
        <f t="shared" ref="I4:I33" si="2">C4</f>
        <v>43</v>
      </c>
      <c r="J4" s="7">
        <f t="shared" ref="J4:J33" si="3">D4</f>
        <v>38</v>
      </c>
      <c r="K4" s="7">
        <f>CVまとめ!I4</f>
        <v>0</v>
      </c>
      <c r="L4" s="7">
        <f t="shared" ref="L4:L33" si="4">F4</f>
        <v>0</v>
      </c>
      <c r="M4" s="8">
        <f t="shared" ref="M4:M33" si="5">G4</f>
        <v>0</v>
      </c>
    </row>
    <row r="5" spans="1:13" x14ac:dyDescent="0.2">
      <c r="A5" s="1">
        <v>43284</v>
      </c>
      <c r="B5" s="16">
        <f>販売数まとめ!D5</f>
        <v>2</v>
      </c>
      <c r="C5" s="7">
        <f>IF(ISERROR(VLOOKUP($A5&amp;$A$1,セッション数!$A$1:$E$151,4,FALSE)),0,VLOOKUP($A5&amp;$A$1,セッション数!$A$1:$E$151,4,FALSE))</f>
        <v>82</v>
      </c>
      <c r="D5" s="7">
        <f>IF(ISERROR(VLOOKUP($A5&amp;$A$1,セッション数!$A$1:$E$151,5,FALSE)),0,VLOOKUP($A5&amp;$A$1,セッション数!$A$1:$E$151,5,FALSE))</f>
        <v>57</v>
      </c>
      <c r="E5" s="7">
        <f>CVまとめ!D5</f>
        <v>2</v>
      </c>
      <c r="F5" s="7">
        <f t="shared" si="0"/>
        <v>2</v>
      </c>
      <c r="G5" s="18">
        <f t="shared" si="1"/>
        <v>3.5087719298245612E-2</v>
      </c>
      <c r="H5" s="16">
        <f>販売数まとめ!I5</f>
        <v>0</v>
      </c>
      <c r="I5" s="7">
        <f t="shared" si="2"/>
        <v>82</v>
      </c>
      <c r="J5" s="7">
        <f t="shared" si="3"/>
        <v>57</v>
      </c>
      <c r="K5" s="7">
        <f>CVまとめ!I5</f>
        <v>0</v>
      </c>
      <c r="L5" s="7">
        <f t="shared" si="4"/>
        <v>2</v>
      </c>
      <c r="M5" s="8">
        <f t="shared" si="5"/>
        <v>3.5087719298245612E-2</v>
      </c>
    </row>
    <row r="6" spans="1:13" x14ac:dyDescent="0.2">
      <c r="A6" s="1">
        <v>43285</v>
      </c>
      <c r="B6" s="16">
        <f>販売数まとめ!D6</f>
        <v>1</v>
      </c>
      <c r="C6" s="7">
        <f>IF(ISERROR(VLOOKUP($A6&amp;$A$1,セッション数!$A$1:$E$151,4,FALSE)),0,VLOOKUP($A6&amp;$A$1,セッション数!$A$1:$E$151,4,FALSE))</f>
        <v>62</v>
      </c>
      <c r="D6" s="7">
        <f>IF(ISERROR(VLOOKUP($A6&amp;$A$1,セッション数!$A$1:$E$151,5,FALSE)),0,VLOOKUP($A6&amp;$A$1,セッション数!$A$1:$E$151,5,FALSE))</f>
        <v>49</v>
      </c>
      <c r="E6" s="7">
        <f>CVまとめ!D6</f>
        <v>1</v>
      </c>
      <c r="F6" s="7">
        <f t="shared" si="0"/>
        <v>2</v>
      </c>
      <c r="G6" s="18">
        <f t="shared" si="1"/>
        <v>2.0408163265306121E-2</v>
      </c>
      <c r="H6" s="16">
        <f>販売数まとめ!I6</f>
        <v>1</v>
      </c>
      <c r="I6" s="7">
        <f t="shared" si="2"/>
        <v>62</v>
      </c>
      <c r="J6" s="7">
        <f t="shared" si="3"/>
        <v>49</v>
      </c>
      <c r="K6" s="7">
        <f>CVまとめ!I6</f>
        <v>1</v>
      </c>
      <c r="L6" s="7">
        <f t="shared" si="4"/>
        <v>2</v>
      </c>
      <c r="M6" s="8">
        <f t="shared" si="5"/>
        <v>2.0408163265306121E-2</v>
      </c>
    </row>
    <row r="7" spans="1:13" x14ac:dyDescent="0.2">
      <c r="A7" s="1">
        <v>43286</v>
      </c>
      <c r="B7" s="16">
        <f>販売数まとめ!D7</f>
        <v>0</v>
      </c>
      <c r="C7" s="7">
        <f>IF(ISERROR(VLOOKUP($A7&amp;$A$1,セッション数!$A$1:$E$151,4,FALSE)),0,VLOOKUP($A7&amp;$A$1,セッション数!$A$1:$E$151,4,FALSE))</f>
        <v>59</v>
      </c>
      <c r="D7" s="7">
        <f>IF(ISERROR(VLOOKUP($A7&amp;$A$1,セッション数!$A$1:$E$151,5,FALSE)),0,VLOOKUP($A7&amp;$A$1,セッション数!$A$1:$E$151,5,FALSE))</f>
        <v>50</v>
      </c>
      <c r="E7" s="7">
        <f>CVまとめ!D7</f>
        <v>0</v>
      </c>
      <c r="F7" s="7">
        <f t="shared" si="0"/>
        <v>0</v>
      </c>
      <c r="G7" s="18">
        <f t="shared" si="1"/>
        <v>0</v>
      </c>
      <c r="H7" s="16">
        <f>販売数まとめ!I7</f>
        <v>0</v>
      </c>
      <c r="I7" s="7">
        <f t="shared" si="2"/>
        <v>59</v>
      </c>
      <c r="J7" s="7">
        <f t="shared" si="3"/>
        <v>50</v>
      </c>
      <c r="K7" s="7">
        <f>CVまとめ!I7</f>
        <v>0</v>
      </c>
      <c r="L7" s="7">
        <f t="shared" si="4"/>
        <v>0</v>
      </c>
      <c r="M7" s="8">
        <f t="shared" si="5"/>
        <v>0</v>
      </c>
    </row>
    <row r="8" spans="1:13" x14ac:dyDescent="0.2">
      <c r="A8" s="1">
        <v>43287</v>
      </c>
      <c r="B8" s="16">
        <f>販売数まとめ!D8</f>
        <v>0</v>
      </c>
      <c r="C8" s="7">
        <f>IF(ISERROR(VLOOKUP($A8&amp;$A$1,セッション数!$A$1:$E$151,4,FALSE)),0,VLOOKUP($A8&amp;$A$1,セッション数!$A$1:$E$151,4,FALSE))</f>
        <v>69</v>
      </c>
      <c r="D8" s="7">
        <f>IF(ISERROR(VLOOKUP($A8&amp;$A$1,セッション数!$A$1:$E$151,5,FALSE)),0,VLOOKUP($A8&amp;$A$1,セッション数!$A$1:$E$151,5,FALSE))</f>
        <v>61</v>
      </c>
      <c r="E8" s="7">
        <f>CVまとめ!D8</f>
        <v>0</v>
      </c>
      <c r="F8" s="7">
        <f t="shared" si="0"/>
        <v>0</v>
      </c>
      <c r="G8" s="18">
        <f t="shared" si="1"/>
        <v>0</v>
      </c>
      <c r="H8" s="16">
        <f>販売数まとめ!I8</f>
        <v>0</v>
      </c>
      <c r="I8" s="7">
        <f t="shared" si="2"/>
        <v>69</v>
      </c>
      <c r="J8" s="7">
        <f t="shared" si="3"/>
        <v>61</v>
      </c>
      <c r="K8" s="7">
        <f>CVまとめ!I8</f>
        <v>0</v>
      </c>
      <c r="L8" s="7">
        <f t="shared" si="4"/>
        <v>0</v>
      </c>
      <c r="M8" s="8">
        <f t="shared" si="5"/>
        <v>0</v>
      </c>
    </row>
    <row r="9" spans="1:13" x14ac:dyDescent="0.2">
      <c r="A9" s="1">
        <v>43288</v>
      </c>
      <c r="B9" s="16">
        <f>販売数まとめ!D9</f>
        <v>0</v>
      </c>
      <c r="C9" s="7">
        <f>IF(ISERROR(VLOOKUP($A9&amp;$A$1,セッション数!$A$1:$E$151,4,FALSE)),0,VLOOKUP($A9&amp;$A$1,セッション数!$A$1:$E$151,4,FALSE))</f>
        <v>92</v>
      </c>
      <c r="D9" s="7">
        <f>IF(ISERROR(VLOOKUP($A9&amp;$A$1,セッション数!$A$1:$E$151,5,FALSE)),0,VLOOKUP($A9&amp;$A$1,セッション数!$A$1:$E$151,5,FALSE))</f>
        <v>74</v>
      </c>
      <c r="E9" s="7">
        <f>CVまとめ!D9</f>
        <v>0</v>
      </c>
      <c r="F9" s="7">
        <f t="shared" si="0"/>
        <v>0</v>
      </c>
      <c r="G9" s="18">
        <f t="shared" si="1"/>
        <v>0</v>
      </c>
      <c r="H9" s="16">
        <f>販売数まとめ!I9</f>
        <v>0</v>
      </c>
      <c r="I9" s="7">
        <f t="shared" si="2"/>
        <v>92</v>
      </c>
      <c r="J9" s="7">
        <f t="shared" si="3"/>
        <v>74</v>
      </c>
      <c r="K9" s="7">
        <f>CVまとめ!I9</f>
        <v>0</v>
      </c>
      <c r="L9" s="7">
        <f t="shared" si="4"/>
        <v>0</v>
      </c>
      <c r="M9" s="8">
        <f t="shared" si="5"/>
        <v>0</v>
      </c>
    </row>
    <row r="10" spans="1:13" x14ac:dyDescent="0.2">
      <c r="A10" s="1">
        <v>43289</v>
      </c>
      <c r="B10" s="16">
        <f>販売数まとめ!D10</f>
        <v>0</v>
      </c>
      <c r="C10" s="7">
        <f>IF(ISERROR(VLOOKUP($A10&amp;$A$1,セッション数!$A$1:$E$151,4,FALSE)),0,VLOOKUP($A10&amp;$A$1,セッション数!$A$1:$E$151,4,FALSE))</f>
        <v>103</v>
      </c>
      <c r="D10" s="7">
        <f>IF(ISERROR(VLOOKUP($A10&amp;$A$1,セッション数!$A$1:$E$151,5,FALSE)),0,VLOOKUP($A10&amp;$A$1,セッション数!$A$1:$E$151,5,FALSE))</f>
        <v>81</v>
      </c>
      <c r="E10" s="7">
        <f>CVまとめ!D10</f>
        <v>0</v>
      </c>
      <c r="F10" s="7">
        <f t="shared" si="0"/>
        <v>0</v>
      </c>
      <c r="G10" s="18">
        <f t="shared" si="1"/>
        <v>0</v>
      </c>
      <c r="H10" s="16">
        <f>販売数まとめ!I10</f>
        <v>0</v>
      </c>
      <c r="I10" s="7">
        <f t="shared" si="2"/>
        <v>103</v>
      </c>
      <c r="J10" s="7">
        <f t="shared" si="3"/>
        <v>81</v>
      </c>
      <c r="K10" s="7">
        <f>CVまとめ!I10</f>
        <v>0</v>
      </c>
      <c r="L10" s="7">
        <f t="shared" si="4"/>
        <v>0</v>
      </c>
      <c r="M10" s="8">
        <f t="shared" si="5"/>
        <v>0</v>
      </c>
    </row>
    <row r="11" spans="1:13" x14ac:dyDescent="0.2">
      <c r="A11" s="1">
        <v>43290</v>
      </c>
      <c r="B11" s="16">
        <f>販売数まとめ!D11</f>
        <v>1</v>
      </c>
      <c r="C11" s="7">
        <f>IF(ISERROR(VLOOKUP($A11&amp;$A$1,セッション数!$A$1:$E$151,4,FALSE)),0,VLOOKUP($A11&amp;$A$1,セッション数!$A$1:$E$151,4,FALSE))</f>
        <v>83</v>
      </c>
      <c r="D11" s="7">
        <f>IF(ISERROR(VLOOKUP($A11&amp;$A$1,セッション数!$A$1:$E$151,5,FALSE)),0,VLOOKUP($A11&amp;$A$1,セッション数!$A$1:$E$151,5,FALSE))</f>
        <v>66</v>
      </c>
      <c r="E11" s="7">
        <f>CVまとめ!D11</f>
        <v>1</v>
      </c>
      <c r="F11" s="7">
        <f t="shared" si="0"/>
        <v>1</v>
      </c>
      <c r="G11" s="18">
        <f t="shared" si="1"/>
        <v>1.5151515151515152E-2</v>
      </c>
      <c r="H11" s="16">
        <f>販売数まとめ!I11</f>
        <v>0</v>
      </c>
      <c r="I11" s="7">
        <f t="shared" si="2"/>
        <v>83</v>
      </c>
      <c r="J11" s="7">
        <f t="shared" si="3"/>
        <v>66</v>
      </c>
      <c r="K11" s="7">
        <f>CVまとめ!I11</f>
        <v>0</v>
      </c>
      <c r="L11" s="7">
        <f t="shared" si="4"/>
        <v>1</v>
      </c>
      <c r="M11" s="8">
        <f t="shared" si="5"/>
        <v>1.5151515151515152E-2</v>
      </c>
    </row>
    <row r="12" spans="1:13" x14ac:dyDescent="0.2">
      <c r="A12" s="1">
        <v>43291</v>
      </c>
      <c r="B12" s="16">
        <f>販売数まとめ!D12</f>
        <v>2</v>
      </c>
      <c r="C12" s="7">
        <f>IF(ISERROR(VLOOKUP($A12&amp;$A$1,セッション数!$A$1:$E$151,4,FALSE)),0,VLOOKUP($A12&amp;$A$1,セッション数!$A$1:$E$151,4,FALSE))</f>
        <v>94</v>
      </c>
      <c r="D12" s="7">
        <f>IF(ISERROR(VLOOKUP($A12&amp;$A$1,セッション数!$A$1:$E$151,5,FALSE)),0,VLOOKUP($A12&amp;$A$1,セッション数!$A$1:$E$151,5,FALSE))</f>
        <v>74</v>
      </c>
      <c r="E12" s="7">
        <f>CVまとめ!D12</f>
        <v>2</v>
      </c>
      <c r="F12" s="7">
        <f t="shared" si="0"/>
        <v>2</v>
      </c>
      <c r="G12" s="18">
        <f t="shared" si="1"/>
        <v>2.7027027027027029E-2</v>
      </c>
      <c r="H12" s="16">
        <f>販売数まとめ!I12</f>
        <v>0</v>
      </c>
      <c r="I12" s="7">
        <f t="shared" si="2"/>
        <v>94</v>
      </c>
      <c r="J12" s="7">
        <f t="shared" si="3"/>
        <v>74</v>
      </c>
      <c r="K12" s="7">
        <f>CVまとめ!I12</f>
        <v>0</v>
      </c>
      <c r="L12" s="7">
        <f t="shared" si="4"/>
        <v>2</v>
      </c>
      <c r="M12" s="8">
        <f t="shared" si="5"/>
        <v>2.7027027027027029E-2</v>
      </c>
    </row>
    <row r="13" spans="1:13" x14ac:dyDescent="0.2">
      <c r="A13" s="1">
        <v>43292</v>
      </c>
      <c r="B13" s="16">
        <f>販売数まとめ!D13</f>
        <v>0</v>
      </c>
      <c r="C13" s="7">
        <f>IF(ISERROR(VLOOKUP($A13&amp;$A$1,セッション数!$A$1:$E$151,4,FALSE)),0,VLOOKUP($A13&amp;$A$1,セッション数!$A$1:$E$151,4,FALSE))</f>
        <v>78</v>
      </c>
      <c r="D13" s="7">
        <f>IF(ISERROR(VLOOKUP($A13&amp;$A$1,セッション数!$A$1:$E$151,5,FALSE)),0,VLOOKUP($A13&amp;$A$1,セッション数!$A$1:$E$151,5,FALSE))</f>
        <v>67</v>
      </c>
      <c r="E13" s="7">
        <f>CVまとめ!D13</f>
        <v>0</v>
      </c>
      <c r="F13" s="7">
        <f t="shared" si="0"/>
        <v>1</v>
      </c>
      <c r="G13" s="18">
        <f t="shared" si="1"/>
        <v>0</v>
      </c>
      <c r="H13" s="16">
        <f>販売数まとめ!I13</f>
        <v>1</v>
      </c>
      <c r="I13" s="7">
        <f t="shared" si="2"/>
        <v>78</v>
      </c>
      <c r="J13" s="7">
        <f t="shared" si="3"/>
        <v>67</v>
      </c>
      <c r="K13" s="7">
        <f>CVまとめ!I13</f>
        <v>1</v>
      </c>
      <c r="L13" s="7">
        <f t="shared" si="4"/>
        <v>1</v>
      </c>
      <c r="M13" s="8">
        <f t="shared" si="5"/>
        <v>0</v>
      </c>
    </row>
    <row r="14" spans="1:13" x14ac:dyDescent="0.2">
      <c r="A14" s="1">
        <v>43293</v>
      </c>
      <c r="B14" s="16">
        <f>販売数まとめ!D14</f>
        <v>1</v>
      </c>
      <c r="C14" s="7">
        <f>IF(ISERROR(VLOOKUP($A14&amp;$A$1,セッション数!$A$1:$E$151,4,FALSE)),0,VLOOKUP($A14&amp;$A$1,セッション数!$A$1:$E$151,4,FALSE))</f>
        <v>104</v>
      </c>
      <c r="D14" s="7">
        <f>IF(ISERROR(VLOOKUP($A14&amp;$A$1,セッション数!$A$1:$E$151,5,FALSE)),0,VLOOKUP($A14&amp;$A$1,セッション数!$A$1:$E$151,5,FALSE))</f>
        <v>88</v>
      </c>
      <c r="E14" s="7">
        <f>CVまとめ!D14</f>
        <v>1</v>
      </c>
      <c r="F14" s="7">
        <f t="shared" si="0"/>
        <v>2</v>
      </c>
      <c r="G14" s="18">
        <f t="shared" si="1"/>
        <v>1.1363636363636364E-2</v>
      </c>
      <c r="H14" s="16">
        <f>販売数まとめ!I14</f>
        <v>1</v>
      </c>
      <c r="I14" s="7">
        <f t="shared" si="2"/>
        <v>104</v>
      </c>
      <c r="J14" s="7">
        <f t="shared" si="3"/>
        <v>88</v>
      </c>
      <c r="K14" s="7">
        <f>CVまとめ!I14</f>
        <v>1</v>
      </c>
      <c r="L14" s="7">
        <f t="shared" si="4"/>
        <v>2</v>
      </c>
      <c r="M14" s="8">
        <f t="shared" si="5"/>
        <v>1.1363636363636364E-2</v>
      </c>
    </row>
    <row r="15" spans="1:13" x14ac:dyDescent="0.2">
      <c r="A15" s="1">
        <v>43294</v>
      </c>
      <c r="B15" s="16">
        <f>販売数まとめ!D15</f>
        <v>1</v>
      </c>
      <c r="C15" s="7">
        <f>IF(ISERROR(VLOOKUP($A15&amp;$A$1,セッション数!$A$1:$E$151,4,FALSE)),0,VLOOKUP($A15&amp;$A$1,セッション数!$A$1:$E$151,4,FALSE))</f>
        <v>117</v>
      </c>
      <c r="D15" s="7">
        <f>IF(ISERROR(VLOOKUP($A15&amp;$A$1,セッション数!$A$1:$E$151,5,FALSE)),0,VLOOKUP($A15&amp;$A$1,セッション数!$A$1:$E$151,5,FALSE))</f>
        <v>90</v>
      </c>
      <c r="E15" s="7">
        <f>CVまとめ!D15</f>
        <v>1</v>
      </c>
      <c r="F15" s="7">
        <f t="shared" si="0"/>
        <v>1</v>
      </c>
      <c r="G15" s="18">
        <f t="shared" si="1"/>
        <v>1.1111111111111112E-2</v>
      </c>
      <c r="H15" s="16">
        <f>販売数まとめ!I15</f>
        <v>0</v>
      </c>
      <c r="I15" s="7">
        <f t="shared" si="2"/>
        <v>117</v>
      </c>
      <c r="J15" s="7">
        <f t="shared" si="3"/>
        <v>90</v>
      </c>
      <c r="K15" s="7">
        <f>CVまとめ!I15</f>
        <v>0</v>
      </c>
      <c r="L15" s="7">
        <f t="shared" si="4"/>
        <v>1</v>
      </c>
      <c r="M15" s="8">
        <f t="shared" si="5"/>
        <v>1.1111111111111112E-2</v>
      </c>
    </row>
    <row r="16" spans="1:13" x14ac:dyDescent="0.2">
      <c r="A16" s="1">
        <v>43295</v>
      </c>
      <c r="B16" s="16">
        <f>販売数まとめ!D16</f>
        <v>0</v>
      </c>
      <c r="C16" s="7">
        <f>IF(ISERROR(VLOOKUP($A16&amp;$A$1,セッション数!$A$1:$E$151,4,FALSE)),0,VLOOKUP($A16&amp;$A$1,セッション数!$A$1:$E$151,4,FALSE))</f>
        <v>206</v>
      </c>
      <c r="D16" s="7">
        <f>IF(ISERROR(VLOOKUP($A16&amp;$A$1,セッション数!$A$1:$E$151,5,FALSE)),0,VLOOKUP($A16&amp;$A$1,セッション数!$A$1:$E$151,5,FALSE))</f>
        <v>134</v>
      </c>
      <c r="E16" s="7">
        <f>CVまとめ!D16</f>
        <v>0</v>
      </c>
      <c r="F16" s="7">
        <f t="shared" si="0"/>
        <v>2</v>
      </c>
      <c r="G16" s="18">
        <f t="shared" si="1"/>
        <v>0</v>
      </c>
      <c r="H16" s="16">
        <f>販売数まとめ!I16</f>
        <v>2</v>
      </c>
      <c r="I16" s="7">
        <f t="shared" si="2"/>
        <v>206</v>
      </c>
      <c r="J16" s="7">
        <f t="shared" si="3"/>
        <v>134</v>
      </c>
      <c r="K16" s="7">
        <f>CVまとめ!I16</f>
        <v>2</v>
      </c>
      <c r="L16" s="7">
        <f t="shared" si="4"/>
        <v>2</v>
      </c>
      <c r="M16" s="8">
        <f t="shared" si="5"/>
        <v>0</v>
      </c>
    </row>
    <row r="17" spans="1:13" x14ac:dyDescent="0.2">
      <c r="A17" s="1">
        <v>43296</v>
      </c>
      <c r="B17" s="16">
        <f>販売数まとめ!D17</f>
        <v>5</v>
      </c>
      <c r="C17" s="7">
        <f>IF(ISERROR(VLOOKUP($A17&amp;$A$1,セッション数!$A$1:$E$151,4,FALSE)),0,VLOOKUP($A17&amp;$A$1,セッション数!$A$1:$E$151,4,FALSE))</f>
        <v>235</v>
      </c>
      <c r="D17" s="7">
        <f>IF(ISERROR(VLOOKUP($A17&amp;$A$1,セッション数!$A$1:$E$151,5,FALSE)),0,VLOOKUP($A17&amp;$A$1,セッション数!$A$1:$E$151,5,FALSE))</f>
        <v>165</v>
      </c>
      <c r="E17" s="7">
        <f>CVまとめ!D17</f>
        <v>5</v>
      </c>
      <c r="F17" s="7">
        <f t="shared" si="0"/>
        <v>6</v>
      </c>
      <c r="G17" s="18">
        <f t="shared" si="1"/>
        <v>3.0303030303030304E-2</v>
      </c>
      <c r="H17" s="16">
        <f>販売数まとめ!I17</f>
        <v>1</v>
      </c>
      <c r="I17" s="7">
        <f t="shared" si="2"/>
        <v>235</v>
      </c>
      <c r="J17" s="7">
        <f t="shared" si="3"/>
        <v>165</v>
      </c>
      <c r="K17" s="7">
        <f>CVまとめ!I17</f>
        <v>1</v>
      </c>
      <c r="L17" s="7">
        <f t="shared" si="4"/>
        <v>6</v>
      </c>
      <c r="M17" s="8">
        <f t="shared" si="5"/>
        <v>3.0303030303030304E-2</v>
      </c>
    </row>
    <row r="18" spans="1:13" x14ac:dyDescent="0.2">
      <c r="A18" s="1">
        <v>43297</v>
      </c>
      <c r="B18" s="16">
        <f>販売数まとめ!D18</f>
        <v>2</v>
      </c>
      <c r="C18" s="7">
        <f>IF(ISERROR(VLOOKUP($A18&amp;$A$1,セッション数!$A$1:$E$151,4,FALSE)),0,VLOOKUP($A18&amp;$A$1,セッション数!$A$1:$E$151,4,FALSE))</f>
        <v>243</v>
      </c>
      <c r="D18" s="7">
        <f>IF(ISERROR(VLOOKUP($A18&amp;$A$1,セッション数!$A$1:$E$151,5,FALSE)),0,VLOOKUP($A18&amp;$A$1,セッション数!$A$1:$E$151,5,FALSE))</f>
        <v>171</v>
      </c>
      <c r="E18" s="7">
        <f>CVまとめ!D18</f>
        <v>2</v>
      </c>
      <c r="F18" s="7">
        <f t="shared" si="0"/>
        <v>4</v>
      </c>
      <c r="G18" s="18">
        <f t="shared" si="1"/>
        <v>1.1695906432748537E-2</v>
      </c>
      <c r="H18" s="16">
        <f>販売数まとめ!I18</f>
        <v>2</v>
      </c>
      <c r="I18" s="7">
        <f t="shared" si="2"/>
        <v>243</v>
      </c>
      <c r="J18" s="7">
        <f t="shared" si="3"/>
        <v>171</v>
      </c>
      <c r="K18" s="7">
        <f>CVまとめ!I18</f>
        <v>2</v>
      </c>
      <c r="L18" s="7">
        <f t="shared" si="4"/>
        <v>4</v>
      </c>
      <c r="M18" s="8">
        <f t="shared" si="5"/>
        <v>1.1695906432748537E-2</v>
      </c>
    </row>
    <row r="19" spans="1:13" x14ac:dyDescent="0.2">
      <c r="A19" s="1">
        <v>43298</v>
      </c>
      <c r="B19" s="16">
        <f>販売数まとめ!D19</f>
        <v>0</v>
      </c>
      <c r="C19" s="7">
        <f>IF(ISERROR(VLOOKUP($A19&amp;$A$1,セッション数!$A$1:$E$151,4,FALSE)),0,VLOOKUP($A19&amp;$A$1,セッション数!$A$1:$E$151,4,FALSE))</f>
        <v>151</v>
      </c>
      <c r="D19" s="7">
        <f>IF(ISERROR(VLOOKUP($A19&amp;$A$1,セッション数!$A$1:$E$151,5,FALSE)),0,VLOOKUP($A19&amp;$A$1,セッション数!$A$1:$E$151,5,FALSE))</f>
        <v>118</v>
      </c>
      <c r="E19" s="7">
        <f>CVまとめ!D19</f>
        <v>0</v>
      </c>
      <c r="F19" s="7">
        <f t="shared" si="0"/>
        <v>3</v>
      </c>
      <c r="G19" s="18">
        <f t="shared" si="1"/>
        <v>0</v>
      </c>
      <c r="H19" s="16">
        <f>販売数まとめ!I19</f>
        <v>3</v>
      </c>
      <c r="I19" s="7">
        <f t="shared" si="2"/>
        <v>151</v>
      </c>
      <c r="J19" s="7">
        <f t="shared" si="3"/>
        <v>118</v>
      </c>
      <c r="K19" s="7">
        <f>CVまとめ!I19</f>
        <v>3</v>
      </c>
      <c r="L19" s="7">
        <f t="shared" si="4"/>
        <v>3</v>
      </c>
      <c r="M19" s="8">
        <f t="shared" si="5"/>
        <v>0</v>
      </c>
    </row>
    <row r="20" spans="1:13" x14ac:dyDescent="0.2">
      <c r="A20" s="1">
        <v>43299</v>
      </c>
      <c r="B20" s="16">
        <f>販売数まとめ!D20</f>
        <v>1</v>
      </c>
      <c r="C20" s="7">
        <f>IF(ISERROR(VLOOKUP($A20&amp;$A$1,セッション数!$A$1:$E$151,4,FALSE)),0,VLOOKUP($A20&amp;$A$1,セッション数!$A$1:$E$151,4,FALSE))</f>
        <v>115</v>
      </c>
      <c r="D20" s="7">
        <f>IF(ISERROR(VLOOKUP($A20&amp;$A$1,セッション数!$A$1:$E$151,5,FALSE)),0,VLOOKUP($A20&amp;$A$1,セッション数!$A$1:$E$151,5,FALSE))</f>
        <v>91</v>
      </c>
      <c r="E20" s="7">
        <f>CVまとめ!D20</f>
        <v>1</v>
      </c>
      <c r="F20" s="7">
        <f t="shared" si="0"/>
        <v>1</v>
      </c>
      <c r="G20" s="18">
        <f t="shared" si="1"/>
        <v>1.098901098901099E-2</v>
      </c>
      <c r="H20" s="16">
        <f>販売数まとめ!I20</f>
        <v>0</v>
      </c>
      <c r="I20" s="7">
        <f t="shared" si="2"/>
        <v>115</v>
      </c>
      <c r="J20" s="7">
        <f t="shared" si="3"/>
        <v>91</v>
      </c>
      <c r="K20" s="7">
        <f>CVまとめ!I20</f>
        <v>0</v>
      </c>
      <c r="L20" s="7">
        <f t="shared" si="4"/>
        <v>1</v>
      </c>
      <c r="M20" s="8">
        <f t="shared" si="5"/>
        <v>1.098901098901099E-2</v>
      </c>
    </row>
    <row r="21" spans="1:13" x14ac:dyDescent="0.2">
      <c r="A21" s="1">
        <v>43300</v>
      </c>
      <c r="B21" s="16">
        <f>販売数まとめ!D21</f>
        <v>2</v>
      </c>
      <c r="C21" s="7">
        <f>IF(ISERROR(VLOOKUP($A21&amp;$A$1,セッション数!$A$1:$E$151,4,FALSE)),0,VLOOKUP($A21&amp;$A$1,セッション数!$A$1:$E$151,4,FALSE))</f>
        <v>98</v>
      </c>
      <c r="D21" s="7">
        <f>IF(ISERROR(VLOOKUP($A21&amp;$A$1,セッション数!$A$1:$E$151,5,FALSE)),0,VLOOKUP($A21&amp;$A$1,セッション数!$A$1:$E$151,5,FALSE))</f>
        <v>81</v>
      </c>
      <c r="E21" s="7">
        <f>CVまとめ!D21</f>
        <v>2</v>
      </c>
      <c r="F21" s="7">
        <f t="shared" si="0"/>
        <v>3</v>
      </c>
      <c r="G21" s="18">
        <f t="shared" si="1"/>
        <v>2.4691358024691357E-2</v>
      </c>
      <c r="H21" s="16">
        <f>販売数まとめ!I21</f>
        <v>1</v>
      </c>
      <c r="I21" s="7">
        <f t="shared" si="2"/>
        <v>98</v>
      </c>
      <c r="J21" s="7">
        <f t="shared" si="3"/>
        <v>81</v>
      </c>
      <c r="K21" s="7">
        <f>CVまとめ!I21</f>
        <v>1</v>
      </c>
      <c r="L21" s="7">
        <f t="shared" si="4"/>
        <v>3</v>
      </c>
      <c r="M21" s="8">
        <f t="shared" si="5"/>
        <v>2.4691358024691357E-2</v>
      </c>
    </row>
    <row r="22" spans="1:13" x14ac:dyDescent="0.2">
      <c r="A22" s="1">
        <v>43301</v>
      </c>
      <c r="B22" s="16">
        <f>販売数まとめ!D22</f>
        <v>0</v>
      </c>
      <c r="C22" s="7">
        <f>IF(ISERROR(VLOOKUP($A22&amp;$A$1,セッション数!$A$1:$E$151,4,FALSE)),0,VLOOKUP($A22&amp;$A$1,セッション数!$A$1:$E$151,4,FALSE))</f>
        <v>128</v>
      </c>
      <c r="D22" s="7">
        <f>IF(ISERROR(VLOOKUP($A22&amp;$A$1,セッション数!$A$1:$E$151,5,FALSE)),0,VLOOKUP($A22&amp;$A$1,セッション数!$A$1:$E$151,5,FALSE))</f>
        <v>103</v>
      </c>
      <c r="E22" s="7">
        <f>CVまとめ!D22</f>
        <v>0</v>
      </c>
      <c r="F22" s="7">
        <f t="shared" si="0"/>
        <v>0</v>
      </c>
      <c r="G22" s="18">
        <f t="shared" si="1"/>
        <v>0</v>
      </c>
      <c r="H22" s="16">
        <f>販売数まとめ!I22</f>
        <v>0</v>
      </c>
      <c r="I22" s="7">
        <f t="shared" si="2"/>
        <v>128</v>
      </c>
      <c r="J22" s="7">
        <f t="shared" si="3"/>
        <v>103</v>
      </c>
      <c r="K22" s="7">
        <f>CVまとめ!I22</f>
        <v>0</v>
      </c>
      <c r="L22" s="7">
        <f t="shared" si="4"/>
        <v>0</v>
      </c>
      <c r="M22" s="8">
        <f t="shared" si="5"/>
        <v>0</v>
      </c>
    </row>
    <row r="23" spans="1:13" x14ac:dyDescent="0.2">
      <c r="A23" s="1">
        <v>43302</v>
      </c>
      <c r="B23" s="16">
        <f>販売数まとめ!D23</f>
        <v>5</v>
      </c>
      <c r="C23" s="7">
        <f>IF(ISERROR(VLOOKUP($A23&amp;$A$1,セッション数!$A$1:$E$151,4,FALSE)),0,VLOOKUP($A23&amp;$A$1,セッション数!$A$1:$E$151,4,FALSE))</f>
        <v>457</v>
      </c>
      <c r="D23" s="7">
        <f>IF(ISERROR(VLOOKUP($A23&amp;$A$1,セッション数!$A$1:$E$151,5,FALSE)),0,VLOOKUP($A23&amp;$A$1,セッション数!$A$1:$E$151,5,FALSE))</f>
        <v>268</v>
      </c>
      <c r="E23" s="7">
        <f>CVまとめ!D23</f>
        <v>5</v>
      </c>
      <c r="F23" s="7">
        <f t="shared" si="0"/>
        <v>16</v>
      </c>
      <c r="G23" s="18">
        <f t="shared" si="1"/>
        <v>1.8656716417910446E-2</v>
      </c>
      <c r="H23" s="16">
        <f>販売数まとめ!I23</f>
        <v>11</v>
      </c>
      <c r="I23" s="7">
        <f t="shared" si="2"/>
        <v>457</v>
      </c>
      <c r="J23" s="7">
        <f t="shared" si="3"/>
        <v>268</v>
      </c>
      <c r="K23" s="7">
        <f>CVまとめ!I23</f>
        <v>11</v>
      </c>
      <c r="L23" s="7">
        <f t="shared" si="4"/>
        <v>16</v>
      </c>
      <c r="M23" s="8">
        <f t="shared" si="5"/>
        <v>1.8656716417910446E-2</v>
      </c>
    </row>
    <row r="24" spans="1:13" x14ac:dyDescent="0.2">
      <c r="A24" s="1">
        <v>43303</v>
      </c>
      <c r="B24" s="16">
        <f>販売数まとめ!D24</f>
        <v>6</v>
      </c>
      <c r="C24" s="7">
        <f>IF(ISERROR(VLOOKUP($A24&amp;$A$1,セッション数!$A$1:$E$151,4,FALSE)),0,VLOOKUP($A24&amp;$A$1,セッション数!$A$1:$E$151,4,FALSE))</f>
        <v>480</v>
      </c>
      <c r="D24" s="7">
        <f>IF(ISERROR(VLOOKUP($A24&amp;$A$1,セッション数!$A$1:$E$151,5,FALSE)),0,VLOOKUP($A24&amp;$A$1,セッション数!$A$1:$E$151,5,FALSE))</f>
        <v>288</v>
      </c>
      <c r="E24" s="7">
        <f>CVまとめ!D24</f>
        <v>6</v>
      </c>
      <c r="F24" s="7">
        <f t="shared" si="0"/>
        <v>20</v>
      </c>
      <c r="G24" s="18">
        <f t="shared" si="1"/>
        <v>2.0833333333333332E-2</v>
      </c>
      <c r="H24" s="16">
        <f>販売数まとめ!I24</f>
        <v>14</v>
      </c>
      <c r="I24" s="7">
        <f t="shared" si="2"/>
        <v>480</v>
      </c>
      <c r="J24" s="7">
        <f t="shared" si="3"/>
        <v>288</v>
      </c>
      <c r="K24" s="7">
        <f>CVまとめ!I24</f>
        <v>14</v>
      </c>
      <c r="L24" s="7">
        <f t="shared" si="4"/>
        <v>20</v>
      </c>
      <c r="M24" s="8">
        <f t="shared" si="5"/>
        <v>2.0833333333333332E-2</v>
      </c>
    </row>
    <row r="25" spans="1:13" x14ac:dyDescent="0.2">
      <c r="A25" s="1">
        <v>43304</v>
      </c>
      <c r="B25" s="16">
        <f>販売数まとめ!D25</f>
        <v>1</v>
      </c>
      <c r="C25" s="7">
        <f>IF(ISERROR(VLOOKUP($A25&amp;$A$1,セッション数!$A$1:$E$151,4,FALSE)),0,VLOOKUP($A25&amp;$A$1,セッション数!$A$1:$E$151,4,FALSE))</f>
        <v>375</v>
      </c>
      <c r="D25" s="7">
        <f>IF(ISERROR(VLOOKUP($A25&amp;$A$1,セッション数!$A$1:$E$151,5,FALSE)),0,VLOOKUP($A25&amp;$A$1,セッション数!$A$1:$E$151,5,FALSE))</f>
        <v>236</v>
      </c>
      <c r="E25" s="7">
        <f>CVまとめ!D25</f>
        <v>1</v>
      </c>
      <c r="F25" s="7">
        <f t="shared" si="0"/>
        <v>8</v>
      </c>
      <c r="G25" s="18">
        <f t="shared" si="1"/>
        <v>4.2372881355932203E-3</v>
      </c>
      <c r="H25" s="16">
        <f>販売数まとめ!I25</f>
        <v>7</v>
      </c>
      <c r="I25" s="7">
        <f t="shared" si="2"/>
        <v>375</v>
      </c>
      <c r="J25" s="7">
        <f t="shared" si="3"/>
        <v>236</v>
      </c>
      <c r="K25" s="7">
        <f>CVまとめ!I25</f>
        <v>7</v>
      </c>
      <c r="L25" s="7">
        <f t="shared" si="4"/>
        <v>8</v>
      </c>
      <c r="M25" s="8">
        <f t="shared" si="5"/>
        <v>4.2372881355932203E-3</v>
      </c>
    </row>
    <row r="26" spans="1:13" x14ac:dyDescent="0.2">
      <c r="A26" s="1">
        <v>43305</v>
      </c>
      <c r="B26" s="16">
        <f>販売数まとめ!D26</f>
        <v>8</v>
      </c>
      <c r="C26" s="7">
        <f>IF(ISERROR(VLOOKUP($A26&amp;$A$1,セッション数!$A$1:$E$151,4,FALSE)),0,VLOOKUP($A26&amp;$A$1,セッション数!$A$1:$E$151,4,FALSE))</f>
        <v>321</v>
      </c>
      <c r="D26" s="7">
        <f>IF(ISERROR(VLOOKUP($A26&amp;$A$1,セッション数!$A$1:$E$151,5,FALSE)),0,VLOOKUP($A26&amp;$A$1,セッション数!$A$1:$E$151,5,FALSE))</f>
        <v>181</v>
      </c>
      <c r="E26" s="7">
        <f>CVまとめ!D26</f>
        <v>8</v>
      </c>
      <c r="F26" s="7">
        <f t="shared" si="0"/>
        <v>15</v>
      </c>
      <c r="G26" s="18">
        <f t="shared" si="1"/>
        <v>4.4198895027624308E-2</v>
      </c>
      <c r="H26" s="16">
        <f>販売数まとめ!I26</f>
        <v>7</v>
      </c>
      <c r="I26" s="7">
        <f t="shared" si="2"/>
        <v>321</v>
      </c>
      <c r="J26" s="7">
        <f t="shared" si="3"/>
        <v>181</v>
      </c>
      <c r="K26" s="7">
        <f>CVまとめ!I26</f>
        <v>7</v>
      </c>
      <c r="L26" s="7">
        <f t="shared" si="4"/>
        <v>15</v>
      </c>
      <c r="M26" s="8">
        <f t="shared" si="5"/>
        <v>4.4198895027624308E-2</v>
      </c>
    </row>
    <row r="27" spans="1:13" x14ac:dyDescent="0.2">
      <c r="A27" s="1">
        <v>43306</v>
      </c>
      <c r="B27" s="16">
        <f>販売数まとめ!D27</f>
        <v>2</v>
      </c>
      <c r="C27" s="7">
        <f>IF(ISERROR(VLOOKUP($A27&amp;$A$1,セッション数!$A$1:$E$151,4,FALSE)),0,VLOOKUP($A27&amp;$A$1,セッション数!$A$1:$E$151,4,FALSE))</f>
        <v>404</v>
      </c>
      <c r="D27" s="7">
        <f>IF(ISERROR(VLOOKUP($A27&amp;$A$1,セッション数!$A$1:$E$151,5,FALSE)),0,VLOOKUP($A27&amp;$A$1,セッション数!$A$1:$E$151,5,FALSE))</f>
        <v>234</v>
      </c>
      <c r="E27" s="7">
        <f>CVまとめ!D27</f>
        <v>2</v>
      </c>
      <c r="F27" s="7">
        <f t="shared" si="0"/>
        <v>14</v>
      </c>
      <c r="G27" s="18">
        <f t="shared" si="1"/>
        <v>8.5470085470085479E-3</v>
      </c>
      <c r="H27" s="16">
        <f>販売数まとめ!I27</f>
        <v>12</v>
      </c>
      <c r="I27" s="7">
        <f t="shared" si="2"/>
        <v>404</v>
      </c>
      <c r="J27" s="7">
        <f t="shared" si="3"/>
        <v>234</v>
      </c>
      <c r="K27" s="7">
        <f>CVまとめ!I27</f>
        <v>12</v>
      </c>
      <c r="L27" s="7">
        <f t="shared" si="4"/>
        <v>14</v>
      </c>
      <c r="M27" s="8">
        <f t="shared" si="5"/>
        <v>8.5470085470085479E-3</v>
      </c>
    </row>
    <row r="28" spans="1:13" x14ac:dyDescent="0.2">
      <c r="A28" s="1">
        <v>43307</v>
      </c>
      <c r="B28" s="16">
        <f>販売数まとめ!D28</f>
        <v>2</v>
      </c>
      <c r="C28" s="7">
        <f>IF(ISERROR(VLOOKUP($A28&amp;$A$1,セッション数!$A$1:$E$151,4,FALSE)),0,VLOOKUP($A28&amp;$A$1,セッション数!$A$1:$E$151,4,FALSE))</f>
        <v>190</v>
      </c>
      <c r="D28" s="7">
        <f>IF(ISERROR(VLOOKUP($A28&amp;$A$1,セッション数!$A$1:$E$151,5,FALSE)),0,VLOOKUP($A28&amp;$A$1,セッション数!$A$1:$E$151,5,FALSE))</f>
        <v>147</v>
      </c>
      <c r="E28" s="7">
        <f>CVまとめ!D28</f>
        <v>2</v>
      </c>
      <c r="F28" s="7">
        <f t="shared" si="0"/>
        <v>4</v>
      </c>
      <c r="G28" s="18">
        <f t="shared" si="1"/>
        <v>1.3605442176870748E-2</v>
      </c>
      <c r="H28" s="16">
        <f>販売数まとめ!I28</f>
        <v>2</v>
      </c>
      <c r="I28" s="7">
        <f t="shared" si="2"/>
        <v>190</v>
      </c>
      <c r="J28" s="7">
        <f t="shared" si="3"/>
        <v>147</v>
      </c>
      <c r="K28" s="7">
        <f>CVまとめ!I28</f>
        <v>2</v>
      </c>
      <c r="L28" s="7">
        <f t="shared" si="4"/>
        <v>4</v>
      </c>
      <c r="M28" s="8">
        <f t="shared" si="5"/>
        <v>1.3605442176870748E-2</v>
      </c>
    </row>
    <row r="29" spans="1:13" x14ac:dyDescent="0.2">
      <c r="A29" s="1">
        <v>43308</v>
      </c>
      <c r="B29" s="16">
        <f>販売数まとめ!D29</f>
        <v>0</v>
      </c>
      <c r="C29" s="7">
        <f>IF(ISERROR(VLOOKUP($A29&amp;$A$1,セッション数!$A$1:$E$151,4,FALSE)),0,VLOOKUP($A29&amp;$A$1,セッション数!$A$1:$E$151,4,FALSE))</f>
        <v>105</v>
      </c>
      <c r="D29" s="7">
        <f>IF(ISERROR(VLOOKUP($A29&amp;$A$1,セッション数!$A$1:$E$151,5,FALSE)),0,VLOOKUP($A29&amp;$A$1,セッション数!$A$1:$E$151,5,FALSE))</f>
        <v>87</v>
      </c>
      <c r="E29" s="7">
        <f>CVまとめ!D29</f>
        <v>0</v>
      </c>
      <c r="F29" s="7">
        <f t="shared" si="0"/>
        <v>1</v>
      </c>
      <c r="G29" s="18">
        <f t="shared" si="1"/>
        <v>0</v>
      </c>
      <c r="H29" s="16">
        <f>販売数まとめ!I29</f>
        <v>1</v>
      </c>
      <c r="I29" s="7">
        <f t="shared" si="2"/>
        <v>105</v>
      </c>
      <c r="J29" s="7">
        <f t="shared" si="3"/>
        <v>87</v>
      </c>
      <c r="K29" s="7">
        <f>CVまとめ!I29</f>
        <v>1</v>
      </c>
      <c r="L29" s="7">
        <f t="shared" si="4"/>
        <v>1</v>
      </c>
      <c r="M29" s="8">
        <f t="shared" si="5"/>
        <v>0</v>
      </c>
    </row>
    <row r="30" spans="1:13" x14ac:dyDescent="0.2">
      <c r="A30" s="1">
        <v>43309</v>
      </c>
      <c r="B30" s="16">
        <f>販売数まとめ!D30</f>
        <v>0</v>
      </c>
      <c r="C30" s="7">
        <f>IF(ISERROR(VLOOKUP($A30&amp;$A$1,セッション数!$A$1:$E$151,4,FALSE)),0,VLOOKUP($A30&amp;$A$1,セッション数!$A$1:$E$151,4,FALSE))</f>
        <v>197</v>
      </c>
      <c r="D30" s="7">
        <f>IF(ISERROR(VLOOKUP($A30&amp;$A$1,セッション数!$A$1:$E$151,5,FALSE)),0,VLOOKUP($A30&amp;$A$1,セッション数!$A$1:$E$151,5,FALSE))</f>
        <v>160</v>
      </c>
      <c r="E30" s="7">
        <f>CVまとめ!D30</f>
        <v>0</v>
      </c>
      <c r="F30" s="7">
        <f t="shared" si="0"/>
        <v>0</v>
      </c>
      <c r="G30" s="18">
        <f t="shared" si="1"/>
        <v>0</v>
      </c>
      <c r="H30" s="16">
        <f>販売数まとめ!I30</f>
        <v>0</v>
      </c>
      <c r="I30" s="7">
        <f t="shared" si="2"/>
        <v>197</v>
      </c>
      <c r="J30" s="7">
        <f t="shared" si="3"/>
        <v>160</v>
      </c>
      <c r="K30" s="7">
        <f>CVまとめ!I30</f>
        <v>0</v>
      </c>
      <c r="L30" s="7">
        <f t="shared" si="4"/>
        <v>0</v>
      </c>
      <c r="M30" s="8">
        <f t="shared" si="5"/>
        <v>0</v>
      </c>
    </row>
    <row r="31" spans="1:13" x14ac:dyDescent="0.2">
      <c r="A31" s="1">
        <v>43310</v>
      </c>
      <c r="B31" s="16">
        <f>販売数まとめ!D31</f>
        <v>1</v>
      </c>
      <c r="C31" s="7">
        <f>IF(ISERROR(VLOOKUP($A31&amp;$A$1,セッション数!$A$1:$E$151,4,FALSE)),0,VLOOKUP($A31&amp;$A$1,セッション数!$A$1:$E$151,4,FALSE))</f>
        <v>218</v>
      </c>
      <c r="D31" s="7">
        <f>IF(ISERROR(VLOOKUP($A31&amp;$A$1,セッション数!$A$1:$E$151,5,FALSE)),0,VLOOKUP($A31&amp;$A$1,セッション数!$A$1:$E$151,5,FALSE))</f>
        <v>166</v>
      </c>
      <c r="E31" s="7">
        <f>CVまとめ!D31</f>
        <v>1</v>
      </c>
      <c r="F31" s="7">
        <f t="shared" si="0"/>
        <v>2</v>
      </c>
      <c r="G31" s="18">
        <f t="shared" si="1"/>
        <v>6.024096385542169E-3</v>
      </c>
      <c r="H31" s="16">
        <f>販売数まとめ!I31</f>
        <v>1</v>
      </c>
      <c r="I31" s="7">
        <f t="shared" si="2"/>
        <v>218</v>
      </c>
      <c r="J31" s="7">
        <f t="shared" si="3"/>
        <v>166</v>
      </c>
      <c r="K31" s="7">
        <f>CVまとめ!I31</f>
        <v>1</v>
      </c>
      <c r="L31" s="7">
        <f t="shared" si="4"/>
        <v>2</v>
      </c>
      <c r="M31" s="8">
        <f t="shared" si="5"/>
        <v>6.024096385542169E-3</v>
      </c>
    </row>
    <row r="32" spans="1:13" x14ac:dyDescent="0.2">
      <c r="A32" s="1">
        <v>43311</v>
      </c>
      <c r="B32" s="16">
        <f>販売数まとめ!D32</f>
        <v>0</v>
      </c>
      <c r="C32" s="7">
        <f>IF(ISERROR(VLOOKUP($A32&amp;$A$1,セッション数!$A$1:$E$151,4,FALSE)),0,VLOOKUP($A32&amp;$A$1,セッション数!$A$1:$E$151,4,FALSE))</f>
        <v>146</v>
      </c>
      <c r="D32" s="7">
        <f>IF(ISERROR(VLOOKUP($A32&amp;$A$1,セッション数!$A$1:$E$151,5,FALSE)),0,VLOOKUP($A32&amp;$A$1,セッション数!$A$1:$E$151,5,FALSE))</f>
        <v>110</v>
      </c>
      <c r="E32" s="7">
        <f>CVまとめ!D32</f>
        <v>0</v>
      </c>
      <c r="F32" s="7">
        <f t="shared" si="0"/>
        <v>1</v>
      </c>
      <c r="G32" s="18">
        <f t="shared" si="1"/>
        <v>0</v>
      </c>
      <c r="H32" s="16">
        <f>販売数まとめ!I32</f>
        <v>1</v>
      </c>
      <c r="I32" s="7">
        <f t="shared" si="2"/>
        <v>146</v>
      </c>
      <c r="J32" s="7">
        <f t="shared" si="3"/>
        <v>110</v>
      </c>
      <c r="K32" s="7">
        <f>CVまとめ!I32</f>
        <v>1</v>
      </c>
      <c r="L32" s="7">
        <f t="shared" si="4"/>
        <v>1</v>
      </c>
      <c r="M32" s="8">
        <f t="shared" si="5"/>
        <v>0</v>
      </c>
    </row>
    <row r="33" spans="1:13" x14ac:dyDescent="0.2">
      <c r="A33" s="1">
        <v>43312</v>
      </c>
      <c r="B33" s="16">
        <f>販売数まとめ!D33</f>
        <v>3</v>
      </c>
      <c r="C33" s="7">
        <f>IF(ISERROR(VLOOKUP($A33&amp;$A$1,セッション数!$A$1:$E$151,4,FALSE)),0,VLOOKUP($A33&amp;$A$1,セッション数!$A$1:$E$151,4,FALSE))</f>
        <v>114</v>
      </c>
      <c r="D33" s="7">
        <f>IF(ISERROR(VLOOKUP($A33&amp;$A$1,セッション数!$A$1:$E$151,5,FALSE)),0,VLOOKUP($A33&amp;$A$1,セッション数!$A$1:$E$151,5,FALSE))</f>
        <v>89</v>
      </c>
      <c r="E33" s="7">
        <f>CVまとめ!D33</f>
        <v>3</v>
      </c>
      <c r="F33" s="7">
        <f t="shared" si="0"/>
        <v>4</v>
      </c>
      <c r="G33" s="18">
        <f t="shared" si="1"/>
        <v>3.3707865168539325E-2</v>
      </c>
      <c r="H33" s="16">
        <f>販売数まとめ!I33</f>
        <v>1</v>
      </c>
      <c r="I33" s="7">
        <f t="shared" si="2"/>
        <v>114</v>
      </c>
      <c r="J33" s="7">
        <f t="shared" si="3"/>
        <v>89</v>
      </c>
      <c r="K33" s="7">
        <f>CVまとめ!I33</f>
        <v>1</v>
      </c>
      <c r="L33" s="7">
        <f t="shared" si="4"/>
        <v>4</v>
      </c>
      <c r="M33" s="8">
        <f t="shared" si="5"/>
        <v>3.3707865168539325E-2</v>
      </c>
    </row>
  </sheetData>
  <phoneticPr fontId="18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2567-758C-4CED-BF3C-2C3CE7986F51}">
  <dimension ref="A1:F151"/>
  <sheetViews>
    <sheetView workbookViewId="0">
      <selection activeCell="B3" sqref="B3"/>
    </sheetView>
  </sheetViews>
  <sheetFormatPr defaultRowHeight="13" x14ac:dyDescent="0.2"/>
  <cols>
    <col min="1" max="1" width="18" style="2" bestFit="1" customWidth="1"/>
    <col min="2" max="2" width="10" bestFit="1" customWidth="1"/>
    <col min="6" max="6" width="10.26953125" bestFit="1" customWidth="1"/>
  </cols>
  <sheetData>
    <row r="1" spans="1:6" ht="17.5" x14ac:dyDescent="0.2">
      <c r="A1" s="13"/>
      <c r="B1" t="s">
        <v>53</v>
      </c>
      <c r="C1" t="s">
        <v>54</v>
      </c>
      <c r="D1" t="s">
        <v>55</v>
      </c>
    </row>
    <row r="2" spans="1:6" x14ac:dyDescent="0.2">
      <c r="A2" s="2">
        <v>4549292037708</v>
      </c>
      <c r="B2" t="s">
        <v>56</v>
      </c>
      <c r="C2">
        <v>55</v>
      </c>
      <c r="D2">
        <v>45</v>
      </c>
      <c r="F2" s="1">
        <f>TEXT(B2, "0000!/00!/00") * 1</f>
        <v>43282</v>
      </c>
    </row>
    <row r="3" spans="1:6" x14ac:dyDescent="0.2">
      <c r="A3" s="2">
        <v>4549292037708</v>
      </c>
      <c r="B3" t="s">
        <v>57</v>
      </c>
      <c r="C3">
        <v>31</v>
      </c>
      <c r="D3">
        <v>26</v>
      </c>
      <c r="F3" s="1">
        <f t="shared" ref="F3:F66" si="0">TEXT(B3, "0000!/00!/00") * 1</f>
        <v>43283</v>
      </c>
    </row>
    <row r="4" spans="1:6" x14ac:dyDescent="0.2">
      <c r="A4" s="2">
        <v>4549292037708</v>
      </c>
      <c r="B4" t="s">
        <v>58</v>
      </c>
      <c r="C4">
        <v>65</v>
      </c>
      <c r="D4">
        <v>52</v>
      </c>
      <c r="F4" s="1">
        <f t="shared" si="0"/>
        <v>43284</v>
      </c>
    </row>
    <row r="5" spans="1:6" x14ac:dyDescent="0.2">
      <c r="A5" s="2">
        <v>4549292037708</v>
      </c>
      <c r="B5" t="s">
        <v>59</v>
      </c>
      <c r="C5">
        <v>48</v>
      </c>
      <c r="D5">
        <v>30</v>
      </c>
      <c r="F5" s="1">
        <f t="shared" si="0"/>
        <v>43285</v>
      </c>
    </row>
    <row r="6" spans="1:6" x14ac:dyDescent="0.2">
      <c r="A6" s="2">
        <v>4549292037708</v>
      </c>
      <c r="B6" t="s">
        <v>60</v>
      </c>
      <c r="C6">
        <v>61</v>
      </c>
      <c r="D6">
        <v>47</v>
      </c>
      <c r="F6" s="1">
        <f t="shared" si="0"/>
        <v>43286</v>
      </c>
    </row>
    <row r="7" spans="1:6" x14ac:dyDescent="0.2">
      <c r="A7" s="2">
        <v>4549292037708</v>
      </c>
      <c r="B7" t="s">
        <v>61</v>
      </c>
      <c r="C7">
        <v>64</v>
      </c>
      <c r="D7">
        <v>52</v>
      </c>
      <c r="F7" s="1">
        <f t="shared" si="0"/>
        <v>43287</v>
      </c>
    </row>
    <row r="8" spans="1:6" x14ac:dyDescent="0.2">
      <c r="A8" s="2">
        <v>4549292037708</v>
      </c>
      <c r="B8" t="s">
        <v>62</v>
      </c>
      <c r="C8">
        <v>65</v>
      </c>
      <c r="D8">
        <v>53</v>
      </c>
      <c r="F8" s="1">
        <f t="shared" si="0"/>
        <v>43288</v>
      </c>
    </row>
    <row r="9" spans="1:6" x14ac:dyDescent="0.2">
      <c r="A9" s="2">
        <v>4549292037708</v>
      </c>
      <c r="B9" t="s">
        <v>63</v>
      </c>
      <c r="C9">
        <v>53</v>
      </c>
      <c r="D9">
        <v>42</v>
      </c>
      <c r="F9" s="1">
        <f t="shared" si="0"/>
        <v>43289</v>
      </c>
    </row>
    <row r="10" spans="1:6" x14ac:dyDescent="0.2">
      <c r="A10" s="2">
        <v>4549292037708</v>
      </c>
      <c r="B10" t="s">
        <v>64</v>
      </c>
      <c r="C10">
        <v>51</v>
      </c>
      <c r="D10">
        <v>37</v>
      </c>
      <c r="F10" s="1">
        <f t="shared" si="0"/>
        <v>43290</v>
      </c>
    </row>
    <row r="11" spans="1:6" x14ac:dyDescent="0.2">
      <c r="A11" s="2">
        <v>4549292037708</v>
      </c>
      <c r="B11" t="s">
        <v>65</v>
      </c>
      <c r="C11">
        <v>39</v>
      </c>
      <c r="D11">
        <v>33</v>
      </c>
      <c r="F11" s="1">
        <f t="shared" si="0"/>
        <v>43291</v>
      </c>
    </row>
    <row r="12" spans="1:6" x14ac:dyDescent="0.2">
      <c r="A12" s="2">
        <v>4549292037708</v>
      </c>
      <c r="B12" t="s">
        <v>66</v>
      </c>
      <c r="C12">
        <v>51</v>
      </c>
      <c r="D12">
        <v>40</v>
      </c>
      <c r="F12" s="1">
        <f t="shared" si="0"/>
        <v>43292</v>
      </c>
    </row>
    <row r="13" spans="1:6" x14ac:dyDescent="0.2">
      <c r="A13" s="2">
        <v>4549292037708</v>
      </c>
      <c r="B13" t="s">
        <v>67</v>
      </c>
      <c r="C13">
        <v>54</v>
      </c>
      <c r="D13">
        <v>41</v>
      </c>
      <c r="F13" s="1">
        <f t="shared" si="0"/>
        <v>43293</v>
      </c>
    </row>
    <row r="14" spans="1:6" x14ac:dyDescent="0.2">
      <c r="A14" s="2">
        <v>4549292037708</v>
      </c>
      <c r="B14" t="s">
        <v>68</v>
      </c>
      <c r="C14">
        <v>36</v>
      </c>
      <c r="D14">
        <v>30</v>
      </c>
      <c r="F14" s="1">
        <f t="shared" si="0"/>
        <v>43294</v>
      </c>
    </row>
    <row r="15" spans="1:6" x14ac:dyDescent="0.2">
      <c r="A15" s="2">
        <v>4549292037708</v>
      </c>
      <c r="B15" t="s">
        <v>69</v>
      </c>
      <c r="C15">
        <v>30</v>
      </c>
      <c r="D15">
        <v>26</v>
      </c>
      <c r="F15" s="1">
        <f t="shared" si="0"/>
        <v>43295</v>
      </c>
    </row>
    <row r="16" spans="1:6" x14ac:dyDescent="0.2">
      <c r="A16" s="2">
        <v>4549292037708</v>
      </c>
      <c r="B16" t="s">
        <v>70</v>
      </c>
      <c r="C16">
        <v>41</v>
      </c>
      <c r="D16">
        <v>34</v>
      </c>
      <c r="F16" s="1">
        <f t="shared" si="0"/>
        <v>43296</v>
      </c>
    </row>
    <row r="17" spans="1:6" x14ac:dyDescent="0.2">
      <c r="A17" s="2">
        <v>4549292037708</v>
      </c>
      <c r="B17" t="s">
        <v>71</v>
      </c>
      <c r="C17">
        <v>70</v>
      </c>
      <c r="D17">
        <v>57</v>
      </c>
      <c r="F17" s="1">
        <f t="shared" si="0"/>
        <v>43297</v>
      </c>
    </row>
    <row r="18" spans="1:6" x14ac:dyDescent="0.2">
      <c r="A18" s="2">
        <v>4549292037708</v>
      </c>
      <c r="B18" t="s">
        <v>72</v>
      </c>
      <c r="C18">
        <v>74</v>
      </c>
      <c r="D18">
        <v>45</v>
      </c>
      <c r="F18" s="1">
        <f t="shared" si="0"/>
        <v>43298</v>
      </c>
    </row>
    <row r="19" spans="1:6" x14ac:dyDescent="0.2">
      <c r="A19" s="2">
        <v>4549292037708</v>
      </c>
      <c r="B19" t="s">
        <v>73</v>
      </c>
      <c r="C19">
        <v>137</v>
      </c>
      <c r="D19">
        <v>37</v>
      </c>
      <c r="F19" s="1">
        <f t="shared" si="0"/>
        <v>43299</v>
      </c>
    </row>
    <row r="20" spans="1:6" x14ac:dyDescent="0.2">
      <c r="A20" s="2">
        <v>4549292037708</v>
      </c>
      <c r="B20" t="s">
        <v>74</v>
      </c>
      <c r="C20">
        <v>50</v>
      </c>
      <c r="D20">
        <v>36</v>
      </c>
      <c r="F20" s="1">
        <f t="shared" si="0"/>
        <v>43300</v>
      </c>
    </row>
    <row r="21" spans="1:6" x14ac:dyDescent="0.2">
      <c r="A21" s="2">
        <v>4549292037708</v>
      </c>
      <c r="B21" t="s">
        <v>75</v>
      </c>
      <c r="C21">
        <v>45</v>
      </c>
      <c r="D21">
        <v>36</v>
      </c>
      <c r="F21" s="1">
        <f t="shared" si="0"/>
        <v>43301</v>
      </c>
    </row>
    <row r="22" spans="1:6" x14ac:dyDescent="0.2">
      <c r="A22" s="2">
        <v>4549292037708</v>
      </c>
      <c r="B22" t="s">
        <v>76</v>
      </c>
      <c r="C22">
        <v>67</v>
      </c>
      <c r="D22">
        <v>51</v>
      </c>
      <c r="F22" s="1">
        <f t="shared" si="0"/>
        <v>43302</v>
      </c>
    </row>
    <row r="23" spans="1:6" x14ac:dyDescent="0.2">
      <c r="A23" s="2">
        <v>4549292037708</v>
      </c>
      <c r="B23" t="s">
        <v>77</v>
      </c>
      <c r="C23">
        <v>51</v>
      </c>
      <c r="D23">
        <v>40</v>
      </c>
      <c r="F23" s="1">
        <f t="shared" si="0"/>
        <v>43303</v>
      </c>
    </row>
    <row r="24" spans="1:6" x14ac:dyDescent="0.2">
      <c r="A24" s="2">
        <v>4549292037708</v>
      </c>
      <c r="B24" t="s">
        <v>78</v>
      </c>
      <c r="C24">
        <v>35</v>
      </c>
      <c r="D24">
        <v>29</v>
      </c>
      <c r="F24" s="1">
        <f t="shared" si="0"/>
        <v>43304</v>
      </c>
    </row>
    <row r="25" spans="1:6" x14ac:dyDescent="0.2">
      <c r="A25" s="2">
        <v>4549292037708</v>
      </c>
      <c r="B25" t="s">
        <v>79</v>
      </c>
      <c r="C25">
        <v>50</v>
      </c>
      <c r="D25">
        <v>41</v>
      </c>
      <c r="F25" s="1">
        <f t="shared" si="0"/>
        <v>43305</v>
      </c>
    </row>
    <row r="26" spans="1:6" x14ac:dyDescent="0.2">
      <c r="A26" s="2">
        <v>4549292037708</v>
      </c>
      <c r="B26" t="s">
        <v>80</v>
      </c>
      <c r="C26">
        <v>51</v>
      </c>
      <c r="D26">
        <v>40</v>
      </c>
      <c r="F26" s="1">
        <f t="shared" si="0"/>
        <v>43306</v>
      </c>
    </row>
    <row r="27" spans="1:6" x14ac:dyDescent="0.2">
      <c r="A27" s="2">
        <v>4549292037708</v>
      </c>
      <c r="B27" t="s">
        <v>81</v>
      </c>
      <c r="C27">
        <v>47</v>
      </c>
      <c r="D27">
        <v>39</v>
      </c>
      <c r="F27" s="1">
        <f t="shared" si="0"/>
        <v>43307</v>
      </c>
    </row>
    <row r="28" spans="1:6" x14ac:dyDescent="0.2">
      <c r="A28" s="2">
        <v>4549292037708</v>
      </c>
      <c r="B28" t="s">
        <v>82</v>
      </c>
      <c r="C28">
        <v>47</v>
      </c>
      <c r="D28">
        <v>39</v>
      </c>
      <c r="F28" s="1">
        <f t="shared" si="0"/>
        <v>43308</v>
      </c>
    </row>
    <row r="29" spans="1:6" x14ac:dyDescent="0.2">
      <c r="A29" s="2">
        <v>4549292037708</v>
      </c>
      <c r="B29" t="s">
        <v>83</v>
      </c>
      <c r="C29">
        <v>54</v>
      </c>
      <c r="D29">
        <v>40</v>
      </c>
      <c r="F29" s="1">
        <f t="shared" si="0"/>
        <v>43309</v>
      </c>
    </row>
    <row r="30" spans="1:6" x14ac:dyDescent="0.2">
      <c r="A30" s="2">
        <v>4549292037708</v>
      </c>
      <c r="B30" t="s">
        <v>84</v>
      </c>
      <c r="C30">
        <v>64</v>
      </c>
      <c r="D30">
        <v>43</v>
      </c>
      <c r="F30" s="1">
        <f t="shared" si="0"/>
        <v>43310</v>
      </c>
    </row>
    <row r="31" spans="1:6" x14ac:dyDescent="0.2">
      <c r="A31" s="2">
        <v>4549292037708</v>
      </c>
      <c r="B31" t="s">
        <v>85</v>
      </c>
      <c r="C31">
        <v>53</v>
      </c>
      <c r="D31">
        <v>43</v>
      </c>
      <c r="F31" s="1">
        <f t="shared" si="0"/>
        <v>43311</v>
      </c>
    </row>
    <row r="32" spans="1:6" x14ac:dyDescent="0.2">
      <c r="A32" s="2">
        <v>4549292037708</v>
      </c>
      <c r="B32" t="s">
        <v>86</v>
      </c>
      <c r="C32">
        <v>25</v>
      </c>
      <c r="D32">
        <v>22</v>
      </c>
      <c r="F32" s="1">
        <f t="shared" si="0"/>
        <v>43312</v>
      </c>
    </row>
    <row r="33" spans="1:6" ht="14" x14ac:dyDescent="0.2">
      <c r="A33" s="2">
        <v>4549980046388</v>
      </c>
      <c r="B33" s="14" t="s">
        <v>56</v>
      </c>
      <c r="C33" s="15">
        <v>105</v>
      </c>
      <c r="D33" s="15">
        <v>84</v>
      </c>
      <c r="F33" s="1">
        <f t="shared" si="0"/>
        <v>43282</v>
      </c>
    </row>
    <row r="34" spans="1:6" ht="14" x14ac:dyDescent="0.2">
      <c r="A34" s="2">
        <v>4549980046388</v>
      </c>
      <c r="B34" s="14" t="s">
        <v>57</v>
      </c>
      <c r="C34" s="15">
        <v>43</v>
      </c>
      <c r="D34" s="15">
        <v>38</v>
      </c>
      <c r="F34" s="1">
        <f t="shared" si="0"/>
        <v>43283</v>
      </c>
    </row>
    <row r="35" spans="1:6" ht="14" x14ac:dyDescent="0.2">
      <c r="A35" s="2">
        <v>4549980046388</v>
      </c>
      <c r="B35" s="14" t="s">
        <v>58</v>
      </c>
      <c r="C35" s="15">
        <v>82</v>
      </c>
      <c r="D35" s="15">
        <v>57</v>
      </c>
      <c r="F35" s="1">
        <f t="shared" si="0"/>
        <v>43284</v>
      </c>
    </row>
    <row r="36" spans="1:6" ht="14" x14ac:dyDescent="0.2">
      <c r="A36" s="2">
        <v>4549980046388</v>
      </c>
      <c r="B36" s="14" t="s">
        <v>59</v>
      </c>
      <c r="C36" s="15">
        <v>62</v>
      </c>
      <c r="D36" s="15">
        <v>49</v>
      </c>
      <c r="F36" s="1">
        <f t="shared" si="0"/>
        <v>43285</v>
      </c>
    </row>
    <row r="37" spans="1:6" ht="14" x14ac:dyDescent="0.2">
      <c r="A37" s="2">
        <v>4549980046388</v>
      </c>
      <c r="B37" s="14" t="s">
        <v>60</v>
      </c>
      <c r="C37" s="15">
        <v>59</v>
      </c>
      <c r="D37" s="15">
        <v>50</v>
      </c>
      <c r="F37" s="1">
        <f t="shared" si="0"/>
        <v>43286</v>
      </c>
    </row>
    <row r="38" spans="1:6" ht="14" x14ac:dyDescent="0.2">
      <c r="A38" s="2">
        <v>4549980046388</v>
      </c>
      <c r="B38" s="14" t="s">
        <v>61</v>
      </c>
      <c r="C38" s="15">
        <v>69</v>
      </c>
      <c r="D38" s="15">
        <v>61</v>
      </c>
      <c r="F38" s="1">
        <f t="shared" si="0"/>
        <v>43287</v>
      </c>
    </row>
    <row r="39" spans="1:6" ht="14" x14ac:dyDescent="0.2">
      <c r="A39" s="2">
        <v>4549980046388</v>
      </c>
      <c r="B39" s="14" t="s">
        <v>62</v>
      </c>
      <c r="C39" s="15">
        <v>92</v>
      </c>
      <c r="D39" s="15">
        <v>74</v>
      </c>
      <c r="F39" s="1">
        <f t="shared" si="0"/>
        <v>43288</v>
      </c>
    </row>
    <row r="40" spans="1:6" ht="14" x14ac:dyDescent="0.2">
      <c r="A40" s="2">
        <v>4549980046388</v>
      </c>
      <c r="B40" s="14" t="s">
        <v>63</v>
      </c>
      <c r="C40" s="15">
        <v>103</v>
      </c>
      <c r="D40" s="15">
        <v>81</v>
      </c>
      <c r="F40" s="1">
        <f t="shared" si="0"/>
        <v>43289</v>
      </c>
    </row>
    <row r="41" spans="1:6" ht="14" x14ac:dyDescent="0.2">
      <c r="A41" s="2">
        <v>4549980046388</v>
      </c>
      <c r="B41" s="14" t="s">
        <v>64</v>
      </c>
      <c r="C41" s="15">
        <v>83</v>
      </c>
      <c r="D41" s="15">
        <v>66</v>
      </c>
      <c r="F41" s="1">
        <f t="shared" si="0"/>
        <v>43290</v>
      </c>
    </row>
    <row r="42" spans="1:6" ht="14" x14ac:dyDescent="0.2">
      <c r="A42" s="2">
        <v>4549980046388</v>
      </c>
      <c r="B42" s="14" t="s">
        <v>65</v>
      </c>
      <c r="C42" s="15">
        <v>94</v>
      </c>
      <c r="D42" s="15">
        <v>74</v>
      </c>
      <c r="F42" s="1">
        <f t="shared" si="0"/>
        <v>43291</v>
      </c>
    </row>
    <row r="43" spans="1:6" ht="14" x14ac:dyDescent="0.2">
      <c r="A43" s="2">
        <v>4549980046388</v>
      </c>
      <c r="B43" s="14" t="s">
        <v>66</v>
      </c>
      <c r="C43" s="15">
        <v>78</v>
      </c>
      <c r="D43" s="15">
        <v>67</v>
      </c>
      <c r="F43" s="1">
        <f t="shared" si="0"/>
        <v>43292</v>
      </c>
    </row>
    <row r="44" spans="1:6" ht="14" x14ac:dyDescent="0.2">
      <c r="A44" s="2">
        <v>4549980046388</v>
      </c>
      <c r="B44" s="14" t="s">
        <v>67</v>
      </c>
      <c r="C44" s="15">
        <v>104</v>
      </c>
      <c r="D44" s="15">
        <v>88</v>
      </c>
      <c r="F44" s="1">
        <f t="shared" si="0"/>
        <v>43293</v>
      </c>
    </row>
    <row r="45" spans="1:6" ht="14" x14ac:dyDescent="0.2">
      <c r="A45" s="2">
        <v>4549980046388</v>
      </c>
      <c r="B45" s="14" t="s">
        <v>68</v>
      </c>
      <c r="C45" s="15">
        <v>117</v>
      </c>
      <c r="D45" s="15">
        <v>90</v>
      </c>
      <c r="F45" s="1">
        <f t="shared" si="0"/>
        <v>43294</v>
      </c>
    </row>
    <row r="46" spans="1:6" ht="14" x14ac:dyDescent="0.2">
      <c r="A46" s="2">
        <v>4549980046388</v>
      </c>
      <c r="B46" s="14" t="s">
        <v>69</v>
      </c>
      <c r="C46" s="15">
        <v>206</v>
      </c>
      <c r="D46" s="15">
        <v>134</v>
      </c>
      <c r="F46" s="1">
        <f t="shared" si="0"/>
        <v>43295</v>
      </c>
    </row>
    <row r="47" spans="1:6" ht="14" x14ac:dyDescent="0.2">
      <c r="A47" s="2">
        <v>4549980046388</v>
      </c>
      <c r="B47" s="14" t="s">
        <v>70</v>
      </c>
      <c r="C47" s="15">
        <v>235</v>
      </c>
      <c r="D47" s="15">
        <v>165</v>
      </c>
      <c r="F47" s="1">
        <f t="shared" si="0"/>
        <v>43296</v>
      </c>
    </row>
    <row r="48" spans="1:6" ht="14" x14ac:dyDescent="0.2">
      <c r="A48" s="2">
        <v>4549980046388</v>
      </c>
      <c r="B48" s="14" t="s">
        <v>71</v>
      </c>
      <c r="C48" s="15">
        <v>243</v>
      </c>
      <c r="D48" s="15">
        <v>171</v>
      </c>
      <c r="F48" s="1">
        <f t="shared" si="0"/>
        <v>43297</v>
      </c>
    </row>
    <row r="49" spans="1:6" ht="14" x14ac:dyDescent="0.2">
      <c r="A49" s="2">
        <v>4549980046388</v>
      </c>
      <c r="B49" s="14" t="s">
        <v>72</v>
      </c>
      <c r="C49" s="15">
        <v>151</v>
      </c>
      <c r="D49" s="15">
        <v>118</v>
      </c>
      <c r="F49" s="1">
        <f t="shared" si="0"/>
        <v>43298</v>
      </c>
    </row>
    <row r="50" spans="1:6" ht="14" x14ac:dyDescent="0.2">
      <c r="A50" s="2">
        <v>4549980046388</v>
      </c>
      <c r="B50" s="14" t="s">
        <v>73</v>
      </c>
      <c r="C50" s="15">
        <v>115</v>
      </c>
      <c r="D50" s="15">
        <v>91</v>
      </c>
      <c r="F50" s="1">
        <f t="shared" si="0"/>
        <v>43299</v>
      </c>
    </row>
    <row r="51" spans="1:6" ht="14" x14ac:dyDescent="0.2">
      <c r="A51" s="2">
        <v>4549980046388</v>
      </c>
      <c r="B51" s="14" t="s">
        <v>74</v>
      </c>
      <c r="C51" s="15">
        <v>98</v>
      </c>
      <c r="D51" s="15">
        <v>81</v>
      </c>
      <c r="F51" s="1">
        <f t="shared" si="0"/>
        <v>43300</v>
      </c>
    </row>
    <row r="52" spans="1:6" ht="14" x14ac:dyDescent="0.2">
      <c r="A52" s="2">
        <v>4549980046388</v>
      </c>
      <c r="B52" s="14" t="s">
        <v>75</v>
      </c>
      <c r="C52" s="15">
        <v>128</v>
      </c>
      <c r="D52" s="15">
        <v>103</v>
      </c>
      <c r="F52" s="1">
        <f t="shared" si="0"/>
        <v>43301</v>
      </c>
    </row>
    <row r="53" spans="1:6" ht="14" x14ac:dyDescent="0.2">
      <c r="A53" s="2">
        <v>4549980046388</v>
      </c>
      <c r="B53" s="14" t="s">
        <v>76</v>
      </c>
      <c r="C53" s="15">
        <v>457</v>
      </c>
      <c r="D53" s="15">
        <v>268</v>
      </c>
      <c r="F53" s="1">
        <f t="shared" si="0"/>
        <v>43302</v>
      </c>
    </row>
    <row r="54" spans="1:6" ht="14" x14ac:dyDescent="0.2">
      <c r="A54" s="2">
        <v>4549980046388</v>
      </c>
      <c r="B54" s="14" t="s">
        <v>77</v>
      </c>
      <c r="C54" s="15">
        <v>480</v>
      </c>
      <c r="D54" s="15">
        <v>288</v>
      </c>
      <c r="F54" s="1">
        <f t="shared" si="0"/>
        <v>43303</v>
      </c>
    </row>
    <row r="55" spans="1:6" ht="14" x14ac:dyDescent="0.2">
      <c r="A55" s="2">
        <v>4549980046388</v>
      </c>
      <c r="B55" s="14" t="s">
        <v>78</v>
      </c>
      <c r="C55" s="15">
        <v>375</v>
      </c>
      <c r="D55" s="15">
        <v>236</v>
      </c>
      <c r="F55" s="1">
        <f t="shared" si="0"/>
        <v>43304</v>
      </c>
    </row>
    <row r="56" spans="1:6" ht="14" x14ac:dyDescent="0.2">
      <c r="A56" s="2">
        <v>4549980046388</v>
      </c>
      <c r="B56" s="14" t="s">
        <v>79</v>
      </c>
      <c r="C56" s="15">
        <v>321</v>
      </c>
      <c r="D56" s="15">
        <v>181</v>
      </c>
      <c r="F56" s="1">
        <f t="shared" si="0"/>
        <v>43305</v>
      </c>
    </row>
    <row r="57" spans="1:6" ht="14" x14ac:dyDescent="0.2">
      <c r="A57" s="2">
        <v>4549980046388</v>
      </c>
      <c r="B57" s="14" t="s">
        <v>80</v>
      </c>
      <c r="C57" s="15">
        <v>404</v>
      </c>
      <c r="D57" s="15">
        <v>234</v>
      </c>
      <c r="F57" s="1">
        <f t="shared" si="0"/>
        <v>43306</v>
      </c>
    </row>
    <row r="58" spans="1:6" ht="14" x14ac:dyDescent="0.2">
      <c r="A58" s="2">
        <v>4549980046388</v>
      </c>
      <c r="B58" s="14" t="s">
        <v>81</v>
      </c>
      <c r="C58" s="15">
        <v>190</v>
      </c>
      <c r="D58" s="15">
        <v>147</v>
      </c>
      <c r="F58" s="1">
        <f t="shared" si="0"/>
        <v>43307</v>
      </c>
    </row>
    <row r="59" spans="1:6" ht="14" x14ac:dyDescent="0.2">
      <c r="A59" s="2">
        <v>4549980046388</v>
      </c>
      <c r="B59" s="14" t="s">
        <v>82</v>
      </c>
      <c r="C59" s="15">
        <v>105</v>
      </c>
      <c r="D59" s="15">
        <v>87</v>
      </c>
      <c r="F59" s="1">
        <f t="shared" si="0"/>
        <v>43308</v>
      </c>
    </row>
    <row r="60" spans="1:6" ht="14" x14ac:dyDescent="0.2">
      <c r="A60" s="2">
        <v>4549980046388</v>
      </c>
      <c r="B60" s="14" t="s">
        <v>83</v>
      </c>
      <c r="C60" s="15">
        <v>197</v>
      </c>
      <c r="D60" s="15">
        <v>160</v>
      </c>
      <c r="F60" s="1">
        <f t="shared" si="0"/>
        <v>43309</v>
      </c>
    </row>
    <row r="61" spans="1:6" ht="14" x14ac:dyDescent="0.2">
      <c r="A61" s="2">
        <v>4549980046388</v>
      </c>
      <c r="B61" s="14" t="s">
        <v>84</v>
      </c>
      <c r="C61" s="15">
        <v>218</v>
      </c>
      <c r="D61" s="15">
        <v>166</v>
      </c>
      <c r="F61" s="1">
        <f t="shared" si="0"/>
        <v>43310</v>
      </c>
    </row>
    <row r="62" spans="1:6" ht="14" x14ac:dyDescent="0.2">
      <c r="A62" s="2">
        <v>4549980046388</v>
      </c>
      <c r="B62" s="14" t="s">
        <v>85</v>
      </c>
      <c r="C62" s="15">
        <v>146</v>
      </c>
      <c r="D62" s="15">
        <v>110</v>
      </c>
      <c r="F62" s="1">
        <f t="shared" si="0"/>
        <v>43311</v>
      </c>
    </row>
    <row r="63" spans="1:6" ht="14" x14ac:dyDescent="0.2">
      <c r="A63" s="2">
        <v>4549980046388</v>
      </c>
      <c r="B63" s="14" t="s">
        <v>86</v>
      </c>
      <c r="C63" s="15">
        <v>114</v>
      </c>
      <c r="D63" s="15">
        <v>89</v>
      </c>
      <c r="F63" s="1">
        <f t="shared" si="0"/>
        <v>43312</v>
      </c>
    </row>
    <row r="64" spans="1:6" ht="14" x14ac:dyDescent="0.2">
      <c r="A64" s="2">
        <v>4550084118970</v>
      </c>
      <c r="B64" s="14" t="s">
        <v>56</v>
      </c>
      <c r="C64" s="15">
        <v>150</v>
      </c>
      <c r="D64" s="15">
        <v>96</v>
      </c>
      <c r="F64" s="1">
        <f t="shared" si="0"/>
        <v>43282</v>
      </c>
    </row>
    <row r="65" spans="1:6" ht="14" x14ac:dyDescent="0.2">
      <c r="A65" s="2">
        <v>4550084118970</v>
      </c>
      <c r="B65" s="14" t="s">
        <v>57</v>
      </c>
      <c r="C65" s="15">
        <v>118</v>
      </c>
      <c r="D65" s="15">
        <v>89</v>
      </c>
      <c r="F65" s="1">
        <f t="shared" si="0"/>
        <v>43283</v>
      </c>
    </row>
    <row r="66" spans="1:6" ht="14" x14ac:dyDescent="0.2">
      <c r="A66" s="2">
        <v>4550084118970</v>
      </c>
      <c r="B66" s="14" t="s">
        <v>58</v>
      </c>
      <c r="C66" s="15">
        <v>85</v>
      </c>
      <c r="D66" s="15">
        <v>69</v>
      </c>
      <c r="F66" s="1">
        <f t="shared" si="0"/>
        <v>43284</v>
      </c>
    </row>
    <row r="67" spans="1:6" ht="14" x14ac:dyDescent="0.2">
      <c r="A67" s="2">
        <v>4550084118970</v>
      </c>
      <c r="B67" s="14" t="s">
        <v>59</v>
      </c>
      <c r="C67" s="15">
        <v>73</v>
      </c>
      <c r="D67" s="15">
        <v>54</v>
      </c>
      <c r="F67" s="1">
        <f t="shared" ref="F67:F130" si="1">TEXT(B67, "0000!/00!/00") * 1</f>
        <v>43285</v>
      </c>
    </row>
    <row r="68" spans="1:6" ht="14" x14ac:dyDescent="0.2">
      <c r="A68" s="2">
        <v>4550084118970</v>
      </c>
      <c r="B68" s="14" t="s">
        <v>60</v>
      </c>
      <c r="C68" s="15">
        <v>90</v>
      </c>
      <c r="D68" s="15">
        <v>75</v>
      </c>
      <c r="F68" s="1">
        <f t="shared" si="1"/>
        <v>43286</v>
      </c>
    </row>
    <row r="69" spans="1:6" ht="14" x14ac:dyDescent="0.2">
      <c r="A69" s="2">
        <v>4550084118970</v>
      </c>
      <c r="B69" s="14" t="s">
        <v>61</v>
      </c>
      <c r="C69" s="15">
        <v>111</v>
      </c>
      <c r="D69" s="15">
        <v>87</v>
      </c>
      <c r="F69" s="1">
        <f t="shared" si="1"/>
        <v>43287</v>
      </c>
    </row>
    <row r="70" spans="1:6" ht="14" x14ac:dyDescent="0.2">
      <c r="A70" s="2">
        <v>4550084118970</v>
      </c>
      <c r="B70" s="14" t="s">
        <v>62</v>
      </c>
      <c r="C70" s="15">
        <v>79</v>
      </c>
      <c r="D70" s="15">
        <v>63</v>
      </c>
      <c r="F70" s="1">
        <f t="shared" si="1"/>
        <v>43288</v>
      </c>
    </row>
    <row r="71" spans="1:6" ht="14" x14ac:dyDescent="0.2">
      <c r="A71" s="2">
        <v>4550084118970</v>
      </c>
      <c r="B71" s="14" t="s">
        <v>63</v>
      </c>
      <c r="C71" s="15">
        <v>96</v>
      </c>
      <c r="D71" s="15">
        <v>73</v>
      </c>
      <c r="F71" s="1">
        <f t="shared" si="1"/>
        <v>43289</v>
      </c>
    </row>
    <row r="72" spans="1:6" ht="14" x14ac:dyDescent="0.2">
      <c r="A72" s="2">
        <v>4550084118970</v>
      </c>
      <c r="B72" s="14" t="s">
        <v>64</v>
      </c>
      <c r="C72" s="15">
        <v>76</v>
      </c>
      <c r="D72" s="15">
        <v>61</v>
      </c>
      <c r="F72" s="1">
        <f t="shared" si="1"/>
        <v>43290</v>
      </c>
    </row>
    <row r="73" spans="1:6" ht="14" x14ac:dyDescent="0.2">
      <c r="A73" s="2">
        <v>4550084118970</v>
      </c>
      <c r="B73" s="14" t="s">
        <v>65</v>
      </c>
      <c r="C73" s="15">
        <v>95</v>
      </c>
      <c r="D73" s="15">
        <v>73</v>
      </c>
      <c r="F73" s="1">
        <f t="shared" si="1"/>
        <v>43291</v>
      </c>
    </row>
    <row r="74" spans="1:6" ht="14" x14ac:dyDescent="0.2">
      <c r="A74" s="2">
        <v>4550084118970</v>
      </c>
      <c r="B74" s="14" t="s">
        <v>66</v>
      </c>
      <c r="C74" s="15">
        <v>94</v>
      </c>
      <c r="D74" s="15">
        <v>74</v>
      </c>
      <c r="F74" s="1">
        <f t="shared" si="1"/>
        <v>43292</v>
      </c>
    </row>
    <row r="75" spans="1:6" ht="14" x14ac:dyDescent="0.2">
      <c r="A75" s="2">
        <v>4550084118970</v>
      </c>
      <c r="B75" s="14" t="s">
        <v>67</v>
      </c>
      <c r="C75" s="15">
        <v>87</v>
      </c>
      <c r="D75" s="15">
        <v>66</v>
      </c>
      <c r="F75" s="1">
        <f t="shared" si="1"/>
        <v>43293</v>
      </c>
    </row>
    <row r="76" spans="1:6" ht="14" x14ac:dyDescent="0.2">
      <c r="A76" s="2">
        <v>4550084118970</v>
      </c>
      <c r="B76" s="14" t="s">
        <v>68</v>
      </c>
      <c r="C76" s="15">
        <v>80</v>
      </c>
      <c r="D76" s="15">
        <v>56</v>
      </c>
      <c r="F76" s="1">
        <f t="shared" si="1"/>
        <v>43294</v>
      </c>
    </row>
    <row r="77" spans="1:6" ht="14" x14ac:dyDescent="0.2">
      <c r="A77" s="2">
        <v>4550084118970</v>
      </c>
      <c r="B77" s="14" t="s">
        <v>69</v>
      </c>
      <c r="C77" s="15">
        <v>122</v>
      </c>
      <c r="D77" s="15">
        <v>88</v>
      </c>
      <c r="F77" s="1">
        <f t="shared" si="1"/>
        <v>43295</v>
      </c>
    </row>
    <row r="78" spans="1:6" ht="14" x14ac:dyDescent="0.2">
      <c r="A78" s="2">
        <v>4550084118970</v>
      </c>
      <c r="B78" s="14" t="s">
        <v>70</v>
      </c>
      <c r="C78" s="15">
        <v>135</v>
      </c>
      <c r="D78" s="15">
        <v>104</v>
      </c>
      <c r="F78" s="1">
        <f t="shared" si="1"/>
        <v>43296</v>
      </c>
    </row>
    <row r="79" spans="1:6" ht="14" x14ac:dyDescent="0.2">
      <c r="A79" s="2">
        <v>4550084118970</v>
      </c>
      <c r="B79" s="14" t="s">
        <v>71</v>
      </c>
      <c r="C79" s="15">
        <v>160</v>
      </c>
      <c r="D79" s="15">
        <v>118</v>
      </c>
      <c r="F79" s="1">
        <f t="shared" si="1"/>
        <v>43297</v>
      </c>
    </row>
    <row r="80" spans="1:6" ht="14" x14ac:dyDescent="0.2">
      <c r="A80" s="2">
        <v>4550084118970</v>
      </c>
      <c r="B80" s="14" t="s">
        <v>72</v>
      </c>
      <c r="C80" s="15">
        <v>143</v>
      </c>
      <c r="D80" s="15">
        <v>99</v>
      </c>
      <c r="F80" s="1">
        <f t="shared" si="1"/>
        <v>43298</v>
      </c>
    </row>
    <row r="81" spans="1:6" ht="14" x14ac:dyDescent="0.2">
      <c r="A81" s="2">
        <v>4550084118970</v>
      </c>
      <c r="B81" s="14" t="s">
        <v>73</v>
      </c>
      <c r="C81" s="15">
        <v>233</v>
      </c>
      <c r="D81" s="15">
        <v>153</v>
      </c>
      <c r="F81" s="1">
        <f t="shared" si="1"/>
        <v>43299</v>
      </c>
    </row>
    <row r="82" spans="1:6" ht="14" x14ac:dyDescent="0.2">
      <c r="A82" s="2">
        <v>4550084118970</v>
      </c>
      <c r="B82" s="14" t="s">
        <v>74</v>
      </c>
      <c r="C82" s="15">
        <v>246</v>
      </c>
      <c r="D82" s="15">
        <v>179</v>
      </c>
      <c r="F82" s="1">
        <f t="shared" si="1"/>
        <v>43300</v>
      </c>
    </row>
    <row r="83" spans="1:6" ht="14" x14ac:dyDescent="0.2">
      <c r="A83" s="2">
        <v>4550084118970</v>
      </c>
      <c r="B83" s="14" t="s">
        <v>75</v>
      </c>
      <c r="C83" s="15">
        <v>216</v>
      </c>
      <c r="D83" s="15">
        <v>166</v>
      </c>
      <c r="F83" s="1">
        <f t="shared" si="1"/>
        <v>43301</v>
      </c>
    </row>
    <row r="84" spans="1:6" ht="14" x14ac:dyDescent="0.2">
      <c r="A84" s="2">
        <v>4550084118970</v>
      </c>
      <c r="B84" s="14" t="s">
        <v>76</v>
      </c>
      <c r="C84" s="15">
        <v>216</v>
      </c>
      <c r="D84" s="15">
        <v>156</v>
      </c>
      <c r="F84" s="1">
        <f t="shared" si="1"/>
        <v>43302</v>
      </c>
    </row>
    <row r="85" spans="1:6" ht="14" x14ac:dyDescent="0.2">
      <c r="A85" s="2">
        <v>4550084118970</v>
      </c>
      <c r="B85" s="14" t="s">
        <v>77</v>
      </c>
      <c r="C85" s="15">
        <v>221</v>
      </c>
      <c r="D85" s="15">
        <v>161</v>
      </c>
      <c r="F85" s="1">
        <f t="shared" si="1"/>
        <v>43303</v>
      </c>
    </row>
    <row r="86" spans="1:6" ht="14" x14ac:dyDescent="0.2">
      <c r="A86" s="2">
        <v>4550084118970</v>
      </c>
      <c r="B86" s="14" t="s">
        <v>78</v>
      </c>
      <c r="C86" s="15">
        <v>216</v>
      </c>
      <c r="D86" s="15">
        <v>149</v>
      </c>
      <c r="F86" s="1">
        <f t="shared" si="1"/>
        <v>43304</v>
      </c>
    </row>
    <row r="87" spans="1:6" ht="14" x14ac:dyDescent="0.2">
      <c r="A87" s="2">
        <v>4550084118970</v>
      </c>
      <c r="B87" s="14" t="s">
        <v>79</v>
      </c>
      <c r="C87" s="15">
        <v>237</v>
      </c>
      <c r="D87" s="15">
        <v>163</v>
      </c>
      <c r="F87" s="1">
        <f t="shared" si="1"/>
        <v>43305</v>
      </c>
    </row>
    <row r="88" spans="1:6" ht="14" x14ac:dyDescent="0.2">
      <c r="A88" s="2">
        <v>4550084118970</v>
      </c>
      <c r="B88" s="14" t="s">
        <v>80</v>
      </c>
      <c r="C88" s="15">
        <v>2625</v>
      </c>
      <c r="D88" s="15">
        <v>2173</v>
      </c>
      <c r="F88" s="1">
        <f t="shared" si="1"/>
        <v>43306</v>
      </c>
    </row>
    <row r="89" spans="1:6" ht="14" x14ac:dyDescent="0.2">
      <c r="A89" s="2">
        <v>4550084118970</v>
      </c>
      <c r="B89" s="14" t="s">
        <v>81</v>
      </c>
      <c r="C89" s="15">
        <v>461</v>
      </c>
      <c r="D89" s="15">
        <v>387</v>
      </c>
      <c r="F89" s="1">
        <f t="shared" si="1"/>
        <v>43307</v>
      </c>
    </row>
    <row r="90" spans="1:6" ht="14" x14ac:dyDescent="0.2">
      <c r="A90" s="2">
        <v>4550084118970</v>
      </c>
      <c r="B90" s="14" t="s">
        <v>82</v>
      </c>
      <c r="C90" s="15">
        <v>242</v>
      </c>
      <c r="D90" s="15">
        <v>196</v>
      </c>
      <c r="F90" s="1">
        <f t="shared" si="1"/>
        <v>43308</v>
      </c>
    </row>
    <row r="91" spans="1:6" ht="14" x14ac:dyDescent="0.2">
      <c r="A91" s="2">
        <v>4550084118970</v>
      </c>
      <c r="B91" s="14" t="s">
        <v>83</v>
      </c>
      <c r="C91" s="15">
        <v>235</v>
      </c>
      <c r="D91" s="15">
        <v>183</v>
      </c>
      <c r="F91" s="1">
        <f t="shared" si="1"/>
        <v>43309</v>
      </c>
    </row>
    <row r="92" spans="1:6" ht="14" x14ac:dyDescent="0.2">
      <c r="A92" s="2">
        <v>4550084118970</v>
      </c>
      <c r="B92" s="14" t="s">
        <v>84</v>
      </c>
      <c r="C92" s="15">
        <v>223</v>
      </c>
      <c r="D92" s="15">
        <v>173</v>
      </c>
      <c r="F92" s="1">
        <f t="shared" si="1"/>
        <v>43310</v>
      </c>
    </row>
    <row r="93" spans="1:6" ht="14" x14ac:dyDescent="0.2">
      <c r="A93" s="2">
        <v>4550084118970</v>
      </c>
      <c r="B93" s="14" t="s">
        <v>85</v>
      </c>
      <c r="C93" s="15">
        <v>240</v>
      </c>
      <c r="D93" s="15">
        <v>191</v>
      </c>
      <c r="F93" s="1">
        <f t="shared" si="1"/>
        <v>43311</v>
      </c>
    </row>
    <row r="94" spans="1:6" ht="14" x14ac:dyDescent="0.2">
      <c r="A94" s="2">
        <v>4550084118970</v>
      </c>
      <c r="B94" s="14" t="s">
        <v>86</v>
      </c>
      <c r="C94" s="15">
        <v>217</v>
      </c>
      <c r="D94" s="15">
        <v>168</v>
      </c>
      <c r="F94" s="1">
        <f t="shared" si="1"/>
        <v>43312</v>
      </c>
    </row>
    <row r="95" spans="1:6" x14ac:dyDescent="0.2">
      <c r="A95" s="2">
        <v>4514953727427</v>
      </c>
      <c r="B95" t="s">
        <v>56</v>
      </c>
      <c r="C95">
        <v>3</v>
      </c>
      <c r="D95">
        <v>3</v>
      </c>
      <c r="F95" s="1">
        <f t="shared" si="1"/>
        <v>43282</v>
      </c>
    </row>
    <row r="96" spans="1:6" x14ac:dyDescent="0.2">
      <c r="A96" s="2">
        <v>4514953727427</v>
      </c>
      <c r="B96" t="s">
        <v>57</v>
      </c>
      <c r="C96">
        <v>4</v>
      </c>
      <c r="D96">
        <v>3</v>
      </c>
      <c r="F96" s="1">
        <f t="shared" si="1"/>
        <v>43283</v>
      </c>
    </row>
    <row r="97" spans="1:6" x14ac:dyDescent="0.2">
      <c r="A97" s="2">
        <v>4514953727427</v>
      </c>
      <c r="B97" t="s">
        <v>58</v>
      </c>
      <c r="C97">
        <v>2</v>
      </c>
      <c r="D97">
        <v>2</v>
      </c>
      <c r="F97" s="1">
        <f t="shared" si="1"/>
        <v>43284</v>
      </c>
    </row>
    <row r="98" spans="1:6" x14ac:dyDescent="0.2">
      <c r="A98" s="2">
        <v>4514953727427</v>
      </c>
      <c r="B98" t="s">
        <v>59</v>
      </c>
      <c r="C98">
        <v>4</v>
      </c>
      <c r="D98">
        <v>3</v>
      </c>
      <c r="F98" s="1">
        <f t="shared" si="1"/>
        <v>43285</v>
      </c>
    </row>
    <row r="99" spans="1:6" x14ac:dyDescent="0.2">
      <c r="A99" s="2">
        <v>4514953727427</v>
      </c>
      <c r="B99" t="s">
        <v>60</v>
      </c>
      <c r="C99">
        <v>10</v>
      </c>
      <c r="D99">
        <v>6</v>
      </c>
      <c r="F99" s="1">
        <f t="shared" si="1"/>
        <v>43286</v>
      </c>
    </row>
    <row r="100" spans="1:6" x14ac:dyDescent="0.2">
      <c r="A100" s="2">
        <v>4514953727427</v>
      </c>
      <c r="B100" t="s">
        <v>61</v>
      </c>
      <c r="C100">
        <v>3</v>
      </c>
      <c r="D100">
        <v>3</v>
      </c>
      <c r="F100" s="1">
        <f t="shared" si="1"/>
        <v>43287</v>
      </c>
    </row>
    <row r="101" spans="1:6" x14ac:dyDescent="0.2">
      <c r="A101" s="2">
        <v>4514953727427</v>
      </c>
      <c r="B101" t="s">
        <v>62</v>
      </c>
      <c r="C101">
        <v>1</v>
      </c>
      <c r="D101">
        <v>1</v>
      </c>
      <c r="F101" s="1">
        <f t="shared" si="1"/>
        <v>43288</v>
      </c>
    </row>
    <row r="102" spans="1:6" x14ac:dyDescent="0.2">
      <c r="A102" s="2">
        <v>4514953727427</v>
      </c>
      <c r="B102" t="s">
        <v>63</v>
      </c>
      <c r="C102">
        <v>1</v>
      </c>
      <c r="D102">
        <v>1</v>
      </c>
      <c r="F102" s="1">
        <f t="shared" si="1"/>
        <v>43289</v>
      </c>
    </row>
    <row r="103" spans="1:6" x14ac:dyDescent="0.2">
      <c r="A103" s="2">
        <v>4514953727427</v>
      </c>
      <c r="B103" t="s">
        <v>64</v>
      </c>
      <c r="C103">
        <v>4</v>
      </c>
      <c r="D103">
        <v>2</v>
      </c>
      <c r="F103" s="1">
        <f t="shared" si="1"/>
        <v>43290</v>
      </c>
    </row>
    <row r="104" spans="1:6" x14ac:dyDescent="0.2">
      <c r="A104" s="2">
        <v>4514953727427</v>
      </c>
      <c r="B104" t="s">
        <v>66</v>
      </c>
      <c r="C104">
        <v>6</v>
      </c>
      <c r="D104">
        <v>4</v>
      </c>
      <c r="F104" s="1">
        <f t="shared" si="1"/>
        <v>43292</v>
      </c>
    </row>
    <row r="105" spans="1:6" x14ac:dyDescent="0.2">
      <c r="A105" s="2">
        <v>4514953727427</v>
      </c>
      <c r="B105" t="s">
        <v>67</v>
      </c>
      <c r="C105">
        <v>9</v>
      </c>
      <c r="D105">
        <v>9</v>
      </c>
      <c r="F105" s="1">
        <f t="shared" si="1"/>
        <v>43293</v>
      </c>
    </row>
    <row r="106" spans="1:6" x14ac:dyDescent="0.2">
      <c r="A106" s="2">
        <v>4514953727427</v>
      </c>
      <c r="B106" t="s">
        <v>68</v>
      </c>
      <c r="C106">
        <v>1</v>
      </c>
      <c r="D106">
        <v>1</v>
      </c>
      <c r="F106" s="1">
        <f t="shared" si="1"/>
        <v>43294</v>
      </c>
    </row>
    <row r="107" spans="1:6" x14ac:dyDescent="0.2">
      <c r="A107" s="2">
        <v>4514953727427</v>
      </c>
      <c r="B107" t="s">
        <v>69</v>
      </c>
      <c r="C107">
        <v>2</v>
      </c>
      <c r="D107">
        <v>2</v>
      </c>
      <c r="F107" s="1">
        <f t="shared" si="1"/>
        <v>43295</v>
      </c>
    </row>
    <row r="108" spans="1:6" x14ac:dyDescent="0.2">
      <c r="A108" s="2">
        <v>4514953727427</v>
      </c>
      <c r="B108" t="s">
        <v>71</v>
      </c>
      <c r="C108">
        <v>6</v>
      </c>
      <c r="D108">
        <v>4</v>
      </c>
      <c r="F108" s="1">
        <f t="shared" si="1"/>
        <v>43297</v>
      </c>
    </row>
    <row r="109" spans="1:6" x14ac:dyDescent="0.2">
      <c r="A109" s="2">
        <v>4514953727427</v>
      </c>
      <c r="B109" t="s">
        <v>72</v>
      </c>
      <c r="C109">
        <v>2</v>
      </c>
      <c r="D109">
        <v>2</v>
      </c>
      <c r="F109" s="1">
        <f t="shared" si="1"/>
        <v>43298</v>
      </c>
    </row>
    <row r="110" spans="1:6" x14ac:dyDescent="0.2">
      <c r="A110" s="2">
        <v>4514953727427</v>
      </c>
      <c r="B110" t="s">
        <v>73</v>
      </c>
      <c r="C110">
        <v>4</v>
      </c>
      <c r="D110">
        <v>4</v>
      </c>
      <c r="F110" s="1">
        <f t="shared" si="1"/>
        <v>43299</v>
      </c>
    </row>
    <row r="111" spans="1:6" x14ac:dyDescent="0.2">
      <c r="A111" s="2">
        <v>4514953727427</v>
      </c>
      <c r="B111" t="s">
        <v>74</v>
      </c>
      <c r="C111">
        <v>3</v>
      </c>
      <c r="D111">
        <v>3</v>
      </c>
      <c r="F111" s="1">
        <f t="shared" si="1"/>
        <v>43300</v>
      </c>
    </row>
    <row r="112" spans="1:6" x14ac:dyDescent="0.2">
      <c r="A112" s="2">
        <v>4514953727427</v>
      </c>
      <c r="B112" t="s">
        <v>75</v>
      </c>
      <c r="C112">
        <v>4</v>
      </c>
      <c r="D112">
        <v>2</v>
      </c>
      <c r="F112" s="1">
        <f t="shared" si="1"/>
        <v>43301</v>
      </c>
    </row>
    <row r="113" spans="1:6" x14ac:dyDescent="0.2">
      <c r="A113" s="2">
        <v>4514953727427</v>
      </c>
      <c r="B113" t="s">
        <v>76</v>
      </c>
      <c r="C113">
        <v>5</v>
      </c>
      <c r="D113">
        <v>4</v>
      </c>
      <c r="F113" s="1">
        <f t="shared" si="1"/>
        <v>43302</v>
      </c>
    </row>
    <row r="114" spans="1:6" x14ac:dyDescent="0.2">
      <c r="A114" s="2">
        <v>4514953727427</v>
      </c>
      <c r="B114" t="s">
        <v>78</v>
      </c>
      <c r="C114">
        <v>4</v>
      </c>
      <c r="D114">
        <v>3</v>
      </c>
      <c r="F114" s="1">
        <f t="shared" si="1"/>
        <v>43304</v>
      </c>
    </row>
    <row r="115" spans="1:6" x14ac:dyDescent="0.2">
      <c r="A115" s="2">
        <v>4514953727427</v>
      </c>
      <c r="B115" t="s">
        <v>79</v>
      </c>
      <c r="C115">
        <v>4</v>
      </c>
      <c r="D115">
        <v>3</v>
      </c>
      <c r="F115" s="1">
        <f t="shared" si="1"/>
        <v>43305</v>
      </c>
    </row>
    <row r="116" spans="1:6" x14ac:dyDescent="0.2">
      <c r="A116" s="2">
        <v>4514953727427</v>
      </c>
      <c r="B116" t="s">
        <v>81</v>
      </c>
      <c r="C116">
        <v>1</v>
      </c>
      <c r="D116">
        <v>1</v>
      </c>
      <c r="F116" s="1">
        <f t="shared" si="1"/>
        <v>43307</v>
      </c>
    </row>
    <row r="117" spans="1:6" x14ac:dyDescent="0.2">
      <c r="A117" s="2">
        <v>4514953727427</v>
      </c>
      <c r="B117" t="s">
        <v>82</v>
      </c>
      <c r="C117">
        <v>14</v>
      </c>
      <c r="D117">
        <v>12</v>
      </c>
      <c r="F117" s="1">
        <f t="shared" si="1"/>
        <v>43308</v>
      </c>
    </row>
    <row r="118" spans="1:6" x14ac:dyDescent="0.2">
      <c r="A118" s="2">
        <v>4514953727427</v>
      </c>
      <c r="B118" t="s">
        <v>84</v>
      </c>
      <c r="C118">
        <v>2</v>
      </c>
      <c r="D118">
        <v>2</v>
      </c>
      <c r="F118" s="1">
        <f t="shared" si="1"/>
        <v>43310</v>
      </c>
    </row>
    <row r="119" spans="1:6" x14ac:dyDescent="0.2">
      <c r="A119" s="2">
        <v>4514953727427</v>
      </c>
      <c r="B119" t="s">
        <v>85</v>
      </c>
      <c r="C119">
        <v>3</v>
      </c>
      <c r="D119">
        <v>2</v>
      </c>
      <c r="F119" s="1">
        <f t="shared" si="1"/>
        <v>43311</v>
      </c>
    </row>
    <row r="120" spans="1:6" x14ac:dyDescent="0.2">
      <c r="A120" s="2">
        <v>4514953727427</v>
      </c>
      <c r="B120" t="s">
        <v>86</v>
      </c>
      <c r="C120">
        <v>2</v>
      </c>
      <c r="D120">
        <v>1</v>
      </c>
      <c r="F120" s="1">
        <f t="shared" si="1"/>
        <v>43312</v>
      </c>
    </row>
    <row r="121" spans="1:6" ht="14" x14ac:dyDescent="0.2">
      <c r="A121" s="2">
        <v>842776102461</v>
      </c>
      <c r="B121" s="14" t="s">
        <v>56</v>
      </c>
      <c r="C121" s="15">
        <v>379</v>
      </c>
      <c r="D121" s="15">
        <v>322</v>
      </c>
      <c r="F121" s="1">
        <f t="shared" si="1"/>
        <v>43282</v>
      </c>
    </row>
    <row r="122" spans="1:6" ht="14" x14ac:dyDescent="0.2">
      <c r="A122" s="2">
        <v>842776102461</v>
      </c>
      <c r="B122" s="14" t="s">
        <v>57</v>
      </c>
      <c r="C122" s="15">
        <v>246</v>
      </c>
      <c r="D122" s="15">
        <v>204</v>
      </c>
      <c r="F122" s="1">
        <f t="shared" si="1"/>
        <v>43283</v>
      </c>
    </row>
    <row r="123" spans="1:6" ht="14" x14ac:dyDescent="0.2">
      <c r="A123" s="2">
        <v>842776102461</v>
      </c>
      <c r="B123" s="14" t="s">
        <v>58</v>
      </c>
      <c r="C123" s="15">
        <v>233</v>
      </c>
      <c r="D123" s="15">
        <v>194</v>
      </c>
      <c r="F123" s="1">
        <f t="shared" si="1"/>
        <v>43284</v>
      </c>
    </row>
    <row r="124" spans="1:6" ht="14" x14ac:dyDescent="0.2">
      <c r="A124" s="2">
        <v>842776102461</v>
      </c>
      <c r="B124" s="14" t="s">
        <v>59</v>
      </c>
      <c r="C124" s="15">
        <v>259</v>
      </c>
      <c r="D124" s="15">
        <v>206</v>
      </c>
      <c r="F124" s="1">
        <f t="shared" si="1"/>
        <v>43285</v>
      </c>
    </row>
    <row r="125" spans="1:6" ht="14" x14ac:dyDescent="0.2">
      <c r="A125" s="2">
        <v>842776102461</v>
      </c>
      <c r="B125" s="14" t="s">
        <v>60</v>
      </c>
      <c r="C125" s="15">
        <v>236</v>
      </c>
      <c r="D125" s="15">
        <v>203</v>
      </c>
      <c r="F125" s="1">
        <f t="shared" si="1"/>
        <v>43286</v>
      </c>
    </row>
    <row r="126" spans="1:6" ht="14" x14ac:dyDescent="0.2">
      <c r="A126" s="2">
        <v>842776102461</v>
      </c>
      <c r="B126" s="14" t="s">
        <v>61</v>
      </c>
      <c r="C126" s="15">
        <v>195</v>
      </c>
      <c r="D126" s="15">
        <v>161</v>
      </c>
      <c r="F126" s="1">
        <f t="shared" si="1"/>
        <v>43287</v>
      </c>
    </row>
    <row r="127" spans="1:6" ht="14" x14ac:dyDescent="0.2">
      <c r="A127" s="2">
        <v>842776102461</v>
      </c>
      <c r="B127" s="14" t="s">
        <v>62</v>
      </c>
      <c r="C127" s="15">
        <v>249</v>
      </c>
      <c r="D127" s="15">
        <v>206</v>
      </c>
      <c r="F127" s="1">
        <f t="shared" si="1"/>
        <v>43288</v>
      </c>
    </row>
    <row r="128" spans="1:6" ht="14" x14ac:dyDescent="0.2">
      <c r="A128" s="2">
        <v>842776102461</v>
      </c>
      <c r="B128" s="14" t="s">
        <v>63</v>
      </c>
      <c r="C128" s="15">
        <v>288</v>
      </c>
      <c r="D128" s="15">
        <v>252</v>
      </c>
      <c r="F128" s="1">
        <f t="shared" si="1"/>
        <v>43289</v>
      </c>
    </row>
    <row r="129" spans="1:6" ht="14" x14ac:dyDescent="0.2">
      <c r="A129" s="2">
        <v>842776102461</v>
      </c>
      <c r="B129" s="14" t="s">
        <v>64</v>
      </c>
      <c r="C129" s="15">
        <v>228</v>
      </c>
      <c r="D129" s="15">
        <v>185</v>
      </c>
      <c r="F129" s="1">
        <f t="shared" si="1"/>
        <v>43290</v>
      </c>
    </row>
    <row r="130" spans="1:6" ht="14" x14ac:dyDescent="0.2">
      <c r="A130" s="2">
        <v>842776102461</v>
      </c>
      <c r="B130" s="14" t="s">
        <v>65</v>
      </c>
      <c r="C130" s="15">
        <v>209</v>
      </c>
      <c r="D130" s="15">
        <v>179</v>
      </c>
      <c r="F130" s="1">
        <f t="shared" si="1"/>
        <v>43291</v>
      </c>
    </row>
    <row r="131" spans="1:6" ht="14" x14ac:dyDescent="0.2">
      <c r="A131" s="2">
        <v>842776102461</v>
      </c>
      <c r="B131" s="14" t="s">
        <v>66</v>
      </c>
      <c r="C131" s="15">
        <v>258</v>
      </c>
      <c r="D131" s="15">
        <v>213</v>
      </c>
      <c r="F131" s="1">
        <f t="shared" ref="F131:F151" si="2">TEXT(B131, "0000!/00!/00") * 1</f>
        <v>43292</v>
      </c>
    </row>
    <row r="132" spans="1:6" ht="14" x14ac:dyDescent="0.2">
      <c r="A132" s="2">
        <v>842776102461</v>
      </c>
      <c r="B132" s="14" t="s">
        <v>67</v>
      </c>
      <c r="C132" s="15">
        <v>207</v>
      </c>
      <c r="D132" s="15">
        <v>174</v>
      </c>
      <c r="F132" s="1">
        <f t="shared" si="2"/>
        <v>43293</v>
      </c>
    </row>
    <row r="133" spans="1:6" ht="14" x14ac:dyDescent="0.2">
      <c r="A133" s="2">
        <v>842776102461</v>
      </c>
      <c r="B133" s="14" t="s">
        <v>68</v>
      </c>
      <c r="C133" s="15">
        <v>277</v>
      </c>
      <c r="D133" s="15">
        <v>225</v>
      </c>
      <c r="F133" s="1">
        <f t="shared" si="2"/>
        <v>43294</v>
      </c>
    </row>
    <row r="134" spans="1:6" ht="14" x14ac:dyDescent="0.2">
      <c r="A134" s="2">
        <v>842776102461</v>
      </c>
      <c r="B134" s="14" t="s">
        <v>69</v>
      </c>
      <c r="C134" s="15">
        <v>3518</v>
      </c>
      <c r="D134" s="15">
        <v>2863</v>
      </c>
      <c r="F134" s="1">
        <f t="shared" si="2"/>
        <v>43295</v>
      </c>
    </row>
    <row r="135" spans="1:6" ht="14" x14ac:dyDescent="0.2">
      <c r="A135" s="2">
        <v>842776102461</v>
      </c>
      <c r="B135" s="14" t="s">
        <v>70</v>
      </c>
      <c r="C135" s="15">
        <v>3055</v>
      </c>
      <c r="D135" s="15">
        <v>2376</v>
      </c>
      <c r="F135" s="1">
        <f t="shared" si="2"/>
        <v>43296</v>
      </c>
    </row>
    <row r="136" spans="1:6" ht="14" x14ac:dyDescent="0.2">
      <c r="A136" s="2">
        <v>842776102461</v>
      </c>
      <c r="B136" s="14" t="s">
        <v>71</v>
      </c>
      <c r="C136" s="15">
        <v>2849</v>
      </c>
      <c r="D136" s="15">
        <v>2155</v>
      </c>
      <c r="F136" s="1">
        <f t="shared" si="2"/>
        <v>43297</v>
      </c>
    </row>
    <row r="137" spans="1:6" ht="14" x14ac:dyDescent="0.2">
      <c r="A137" s="2">
        <v>842776102461</v>
      </c>
      <c r="B137" s="14" t="s">
        <v>72</v>
      </c>
      <c r="C137" s="15">
        <v>2991</v>
      </c>
      <c r="D137" s="15">
        <v>2223</v>
      </c>
      <c r="F137" s="1">
        <f t="shared" si="2"/>
        <v>43298</v>
      </c>
    </row>
    <row r="138" spans="1:6" ht="14" x14ac:dyDescent="0.2">
      <c r="A138" s="2">
        <v>842776102461</v>
      </c>
      <c r="B138" s="14" t="s">
        <v>73</v>
      </c>
      <c r="C138" s="15">
        <v>892</v>
      </c>
      <c r="D138" s="15">
        <v>775</v>
      </c>
      <c r="F138" s="1">
        <f t="shared" si="2"/>
        <v>43299</v>
      </c>
    </row>
    <row r="139" spans="1:6" ht="14" x14ac:dyDescent="0.2">
      <c r="A139" s="2">
        <v>842776102461</v>
      </c>
      <c r="B139" s="14" t="s">
        <v>74</v>
      </c>
      <c r="C139" s="15">
        <v>336</v>
      </c>
      <c r="D139" s="15">
        <v>288</v>
      </c>
      <c r="F139" s="1">
        <f t="shared" si="2"/>
        <v>43300</v>
      </c>
    </row>
    <row r="140" spans="1:6" ht="14" x14ac:dyDescent="0.2">
      <c r="A140" s="2">
        <v>842776102461</v>
      </c>
      <c r="B140" s="14" t="s">
        <v>75</v>
      </c>
      <c r="C140" s="15">
        <v>238</v>
      </c>
      <c r="D140" s="15">
        <v>206</v>
      </c>
      <c r="F140" s="1">
        <f t="shared" si="2"/>
        <v>43301</v>
      </c>
    </row>
    <row r="141" spans="1:6" ht="14" x14ac:dyDescent="0.2">
      <c r="A141" s="2">
        <v>842776102461</v>
      </c>
      <c r="B141" s="14" t="s">
        <v>76</v>
      </c>
      <c r="C141" s="15">
        <v>326</v>
      </c>
      <c r="D141" s="15">
        <v>246</v>
      </c>
      <c r="F141" s="1">
        <f t="shared" si="2"/>
        <v>43302</v>
      </c>
    </row>
    <row r="142" spans="1:6" ht="14" x14ac:dyDescent="0.2">
      <c r="A142" s="2">
        <v>842776102461</v>
      </c>
      <c r="B142" s="14" t="s">
        <v>77</v>
      </c>
      <c r="C142" s="15">
        <v>422</v>
      </c>
      <c r="D142" s="15">
        <v>342</v>
      </c>
      <c r="F142" s="1">
        <f t="shared" si="2"/>
        <v>43303</v>
      </c>
    </row>
    <row r="143" spans="1:6" ht="14" x14ac:dyDescent="0.2">
      <c r="A143" s="2">
        <v>842776102461</v>
      </c>
      <c r="B143" s="14" t="s">
        <v>78</v>
      </c>
      <c r="C143" s="15">
        <v>282</v>
      </c>
      <c r="D143" s="15">
        <v>246</v>
      </c>
      <c r="F143" s="1">
        <f t="shared" si="2"/>
        <v>43304</v>
      </c>
    </row>
    <row r="144" spans="1:6" ht="14" x14ac:dyDescent="0.2">
      <c r="A144" s="2">
        <v>842776102461</v>
      </c>
      <c r="B144" s="14" t="s">
        <v>79</v>
      </c>
      <c r="C144" s="15">
        <v>301</v>
      </c>
      <c r="D144" s="15">
        <v>251</v>
      </c>
      <c r="F144" s="1">
        <f t="shared" si="2"/>
        <v>43305</v>
      </c>
    </row>
    <row r="145" spans="1:6" ht="14" x14ac:dyDescent="0.2">
      <c r="A145" s="2">
        <v>842776102461</v>
      </c>
      <c r="B145" s="14" t="s">
        <v>80</v>
      </c>
      <c r="C145" s="15">
        <v>341</v>
      </c>
      <c r="D145" s="15">
        <v>307</v>
      </c>
      <c r="F145" s="1">
        <f t="shared" si="2"/>
        <v>43306</v>
      </c>
    </row>
    <row r="146" spans="1:6" ht="14" x14ac:dyDescent="0.2">
      <c r="A146" s="2">
        <v>842776102461</v>
      </c>
      <c r="B146" s="14" t="s">
        <v>81</v>
      </c>
      <c r="C146" s="15">
        <v>307</v>
      </c>
      <c r="D146" s="15">
        <v>261</v>
      </c>
      <c r="F146" s="1">
        <f t="shared" si="2"/>
        <v>43307</v>
      </c>
    </row>
    <row r="147" spans="1:6" ht="14" x14ac:dyDescent="0.2">
      <c r="A147" s="2">
        <v>842776102461</v>
      </c>
      <c r="B147" s="14" t="s">
        <v>82</v>
      </c>
      <c r="C147" s="15">
        <v>282</v>
      </c>
      <c r="D147" s="15">
        <v>230</v>
      </c>
      <c r="F147" s="1">
        <f t="shared" si="2"/>
        <v>43308</v>
      </c>
    </row>
    <row r="148" spans="1:6" ht="14" x14ac:dyDescent="0.2">
      <c r="A148" s="2">
        <v>842776102461</v>
      </c>
      <c r="B148" s="14" t="s">
        <v>83</v>
      </c>
      <c r="C148" s="15">
        <v>355</v>
      </c>
      <c r="D148" s="15">
        <v>293</v>
      </c>
      <c r="F148" s="1">
        <f t="shared" si="2"/>
        <v>43309</v>
      </c>
    </row>
    <row r="149" spans="1:6" ht="14" x14ac:dyDescent="0.2">
      <c r="A149" s="2">
        <v>842776102461</v>
      </c>
      <c r="B149" s="14" t="s">
        <v>84</v>
      </c>
      <c r="C149" s="15">
        <v>365</v>
      </c>
      <c r="D149" s="15">
        <v>316</v>
      </c>
      <c r="F149" s="1">
        <f t="shared" si="2"/>
        <v>43310</v>
      </c>
    </row>
    <row r="150" spans="1:6" ht="14" x14ac:dyDescent="0.2">
      <c r="A150" s="2">
        <v>842776102461</v>
      </c>
      <c r="B150" s="14" t="s">
        <v>85</v>
      </c>
      <c r="C150" s="15">
        <v>255</v>
      </c>
      <c r="D150" s="15">
        <v>208</v>
      </c>
      <c r="F150" s="1">
        <f t="shared" si="2"/>
        <v>43311</v>
      </c>
    </row>
    <row r="151" spans="1:6" ht="14" x14ac:dyDescent="0.2">
      <c r="A151" s="2">
        <v>842776102461</v>
      </c>
      <c r="B151" s="14" t="s">
        <v>86</v>
      </c>
      <c r="C151" s="15">
        <v>246</v>
      </c>
      <c r="D151" s="15">
        <v>209</v>
      </c>
      <c r="F151" s="1">
        <f t="shared" si="2"/>
        <v>43312</v>
      </c>
    </row>
  </sheetData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1527-C795-4082-B1D0-9F1C36FD72AC}">
  <dimension ref="A1:O1206"/>
  <sheetViews>
    <sheetView workbookViewId="0">
      <selection activeCell="O1" sqref="O1"/>
    </sheetView>
  </sheetViews>
  <sheetFormatPr defaultRowHeight="13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5" x14ac:dyDescent="0.2">
      <c r="A2" s="1">
        <v>43282</v>
      </c>
      <c r="B2">
        <v>43599402</v>
      </c>
      <c r="C2">
        <v>94</v>
      </c>
      <c r="D2" t="s">
        <v>14</v>
      </c>
      <c r="E2">
        <v>21</v>
      </c>
      <c r="F2" t="s">
        <v>15</v>
      </c>
      <c r="G2">
        <v>181010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2">
        <v>842776102461</v>
      </c>
      <c r="N2">
        <v>-2</v>
      </c>
      <c r="O2">
        <f>SUMIFS($N$2:$N$1206,$A$2:$A$1206,"="&amp;A2,$C$2:$C$1206,"="&amp;C2,$M$2:$M$1206,"="&amp;M2)</f>
        <v>7</v>
      </c>
    </row>
    <row r="3" spans="1:15" x14ac:dyDescent="0.2">
      <c r="A3" s="1">
        <v>43282</v>
      </c>
      <c r="B3">
        <v>43714526</v>
      </c>
      <c r="C3">
        <v>94</v>
      </c>
      <c r="D3" t="s">
        <v>14</v>
      </c>
      <c r="E3">
        <v>21</v>
      </c>
      <c r="F3" t="s">
        <v>15</v>
      </c>
      <c r="G3">
        <v>181010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s="2">
        <v>842776102461</v>
      </c>
      <c r="N3">
        <v>1</v>
      </c>
      <c r="O3">
        <f t="shared" ref="O3:O66" si="0">SUMIFS($N$2:$N$1206,$A$2:$A$1206,"="&amp;A3,$C$2:$C$1206,"="&amp;C3,$M$2:$M$1206,"="&amp;M3)</f>
        <v>7</v>
      </c>
    </row>
    <row r="4" spans="1:15" x14ac:dyDescent="0.2">
      <c r="A4" s="1">
        <v>43282</v>
      </c>
      <c r="B4">
        <v>43716830</v>
      </c>
      <c r="C4">
        <v>94</v>
      </c>
      <c r="D4" t="s">
        <v>14</v>
      </c>
      <c r="E4">
        <v>21</v>
      </c>
      <c r="F4" t="s">
        <v>15</v>
      </c>
      <c r="G4">
        <v>181010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s="2">
        <v>842776102461</v>
      </c>
      <c r="N4">
        <v>-1</v>
      </c>
      <c r="O4">
        <f t="shared" si="0"/>
        <v>7</v>
      </c>
    </row>
    <row r="5" spans="1:15" x14ac:dyDescent="0.2">
      <c r="A5" s="1">
        <v>43282</v>
      </c>
      <c r="B5">
        <v>43723388</v>
      </c>
      <c r="C5">
        <v>94</v>
      </c>
      <c r="D5" t="s">
        <v>14</v>
      </c>
      <c r="E5">
        <v>21</v>
      </c>
      <c r="F5" t="s">
        <v>15</v>
      </c>
      <c r="G5">
        <v>181010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s="2">
        <v>842776102461</v>
      </c>
      <c r="N5">
        <v>1</v>
      </c>
      <c r="O5">
        <f t="shared" si="0"/>
        <v>7</v>
      </c>
    </row>
    <row r="6" spans="1:15" x14ac:dyDescent="0.2">
      <c r="A6" s="1">
        <v>43282</v>
      </c>
      <c r="B6">
        <v>43723984</v>
      </c>
      <c r="C6">
        <v>94</v>
      </c>
      <c r="D6" t="s">
        <v>14</v>
      </c>
      <c r="E6">
        <v>21</v>
      </c>
      <c r="F6" t="s">
        <v>15</v>
      </c>
      <c r="G6">
        <v>181010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s="2">
        <v>842776102461</v>
      </c>
      <c r="N6">
        <v>1</v>
      </c>
      <c r="O6">
        <f t="shared" si="0"/>
        <v>7</v>
      </c>
    </row>
    <row r="7" spans="1:15" x14ac:dyDescent="0.2">
      <c r="A7" s="1">
        <v>43282</v>
      </c>
      <c r="B7">
        <v>43724306</v>
      </c>
      <c r="C7">
        <v>94</v>
      </c>
      <c r="D7" t="s">
        <v>14</v>
      </c>
      <c r="E7">
        <v>32</v>
      </c>
      <c r="F7" t="s">
        <v>21</v>
      </c>
      <c r="G7">
        <v>253230</v>
      </c>
      <c r="H7" t="s">
        <v>22</v>
      </c>
      <c r="I7" t="s">
        <v>23</v>
      </c>
      <c r="J7" t="s">
        <v>24</v>
      </c>
      <c r="L7" t="s">
        <v>25</v>
      </c>
      <c r="M7" s="2">
        <v>4550084118970</v>
      </c>
      <c r="N7">
        <v>1</v>
      </c>
      <c r="O7">
        <f t="shared" si="0"/>
        <v>3</v>
      </c>
    </row>
    <row r="8" spans="1:15" x14ac:dyDescent="0.2">
      <c r="A8" s="1">
        <v>43282</v>
      </c>
      <c r="B8">
        <v>43725533</v>
      </c>
      <c r="C8">
        <v>94</v>
      </c>
      <c r="D8" t="s">
        <v>14</v>
      </c>
      <c r="E8">
        <v>21</v>
      </c>
      <c r="F8" t="s">
        <v>15</v>
      </c>
      <c r="G8">
        <v>181010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s="2">
        <v>842776102461</v>
      </c>
      <c r="N8">
        <v>1</v>
      </c>
      <c r="O8">
        <f t="shared" si="0"/>
        <v>7</v>
      </c>
    </row>
    <row r="9" spans="1:15" x14ac:dyDescent="0.2">
      <c r="A9" s="1">
        <v>43282</v>
      </c>
      <c r="B9">
        <v>43726254</v>
      </c>
      <c r="C9">
        <v>94</v>
      </c>
      <c r="D9" t="s">
        <v>14</v>
      </c>
      <c r="E9">
        <v>21</v>
      </c>
      <c r="F9" t="s">
        <v>15</v>
      </c>
      <c r="G9">
        <v>181010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s="2">
        <v>842776102461</v>
      </c>
      <c r="N9">
        <v>1</v>
      </c>
      <c r="O9">
        <f t="shared" si="0"/>
        <v>7</v>
      </c>
    </row>
    <row r="10" spans="1:15" x14ac:dyDescent="0.2">
      <c r="A10" s="1">
        <v>43282</v>
      </c>
      <c r="B10">
        <v>43726604</v>
      </c>
      <c r="C10">
        <v>94</v>
      </c>
      <c r="D10" t="s">
        <v>14</v>
      </c>
      <c r="E10">
        <v>21</v>
      </c>
      <c r="F10" t="s">
        <v>15</v>
      </c>
      <c r="G10">
        <v>181010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s="2">
        <v>842776102461</v>
      </c>
      <c r="N10">
        <v>2</v>
      </c>
      <c r="O10">
        <f t="shared" si="0"/>
        <v>7</v>
      </c>
    </row>
    <row r="11" spans="1:15" x14ac:dyDescent="0.2">
      <c r="A11" s="1">
        <v>43282</v>
      </c>
      <c r="B11">
        <v>43728414</v>
      </c>
      <c r="C11">
        <v>94</v>
      </c>
      <c r="D11" t="s">
        <v>14</v>
      </c>
      <c r="E11">
        <v>21</v>
      </c>
      <c r="F11" t="s">
        <v>15</v>
      </c>
      <c r="G11">
        <v>181010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s="2">
        <v>842776102461</v>
      </c>
      <c r="N11">
        <v>1</v>
      </c>
      <c r="O11">
        <f t="shared" si="0"/>
        <v>7</v>
      </c>
    </row>
    <row r="12" spans="1:15" x14ac:dyDescent="0.2">
      <c r="A12" s="1">
        <v>43282</v>
      </c>
      <c r="B12">
        <v>43730510</v>
      </c>
      <c r="C12">
        <v>94</v>
      </c>
      <c r="D12" t="s">
        <v>14</v>
      </c>
      <c r="E12">
        <v>21</v>
      </c>
      <c r="F12" t="s">
        <v>15</v>
      </c>
      <c r="G12">
        <v>181010</v>
      </c>
      <c r="H12" t="s">
        <v>16</v>
      </c>
      <c r="I12" t="s">
        <v>17</v>
      </c>
      <c r="J12" t="s">
        <v>18</v>
      </c>
      <c r="K12" t="s">
        <v>19</v>
      </c>
      <c r="L12" t="s">
        <v>20</v>
      </c>
      <c r="M12" s="2">
        <v>842776102461</v>
      </c>
      <c r="N12">
        <v>1</v>
      </c>
      <c r="O12">
        <f t="shared" si="0"/>
        <v>7</v>
      </c>
    </row>
    <row r="13" spans="1:15" x14ac:dyDescent="0.2">
      <c r="A13" s="1">
        <v>43282</v>
      </c>
      <c r="B13">
        <v>43733579</v>
      </c>
      <c r="C13">
        <v>94</v>
      </c>
      <c r="D13" t="s">
        <v>14</v>
      </c>
      <c r="E13">
        <v>21</v>
      </c>
      <c r="F13" t="s">
        <v>15</v>
      </c>
      <c r="G13">
        <v>181010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 s="2">
        <v>842776102461</v>
      </c>
      <c r="N13">
        <v>1</v>
      </c>
      <c r="O13">
        <f t="shared" si="0"/>
        <v>7</v>
      </c>
    </row>
    <row r="14" spans="1:15" x14ac:dyDescent="0.2">
      <c r="A14" s="1">
        <v>43282</v>
      </c>
      <c r="B14">
        <v>43733680</v>
      </c>
      <c r="C14">
        <v>94</v>
      </c>
      <c r="D14" t="s">
        <v>14</v>
      </c>
      <c r="E14">
        <v>32</v>
      </c>
      <c r="F14" t="s">
        <v>21</v>
      </c>
      <c r="G14">
        <v>253230</v>
      </c>
      <c r="H14" t="s">
        <v>22</v>
      </c>
      <c r="I14" t="s">
        <v>23</v>
      </c>
      <c r="J14" t="s">
        <v>24</v>
      </c>
      <c r="L14" t="s">
        <v>25</v>
      </c>
      <c r="M14" s="2">
        <v>4550084118970</v>
      </c>
      <c r="N14">
        <v>1</v>
      </c>
      <c r="O14">
        <f t="shared" si="0"/>
        <v>3</v>
      </c>
    </row>
    <row r="15" spans="1:15" x14ac:dyDescent="0.2">
      <c r="A15" s="1">
        <v>43282</v>
      </c>
      <c r="B15">
        <v>43734455</v>
      </c>
      <c r="C15">
        <v>94</v>
      </c>
      <c r="D15" t="s">
        <v>14</v>
      </c>
      <c r="E15">
        <v>32</v>
      </c>
      <c r="F15" t="s">
        <v>21</v>
      </c>
      <c r="G15">
        <v>253230</v>
      </c>
      <c r="H15" t="s">
        <v>22</v>
      </c>
      <c r="I15" t="s">
        <v>23</v>
      </c>
      <c r="J15" t="s">
        <v>24</v>
      </c>
      <c r="L15" t="s">
        <v>25</v>
      </c>
      <c r="M15" s="2">
        <v>4550084118970</v>
      </c>
      <c r="N15">
        <v>1</v>
      </c>
      <c r="O15">
        <f t="shared" si="0"/>
        <v>3</v>
      </c>
    </row>
    <row r="16" spans="1:15" x14ac:dyDescent="0.2">
      <c r="A16" s="1">
        <v>43282</v>
      </c>
      <c r="B16">
        <v>43706919</v>
      </c>
      <c r="C16">
        <v>842</v>
      </c>
      <c r="D16" t="s">
        <v>26</v>
      </c>
      <c r="E16">
        <v>21</v>
      </c>
      <c r="F16" t="s">
        <v>15</v>
      </c>
      <c r="G16">
        <v>181010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 s="2">
        <v>842776102461</v>
      </c>
      <c r="N16">
        <v>-1</v>
      </c>
      <c r="O16">
        <f t="shared" si="0"/>
        <v>5</v>
      </c>
    </row>
    <row r="17" spans="1:15" x14ac:dyDescent="0.2">
      <c r="A17" s="1">
        <v>43282</v>
      </c>
      <c r="B17">
        <v>43721770</v>
      </c>
      <c r="C17">
        <v>842</v>
      </c>
      <c r="D17" t="s">
        <v>26</v>
      </c>
      <c r="E17">
        <v>21</v>
      </c>
      <c r="F17" t="s">
        <v>15</v>
      </c>
      <c r="G17">
        <v>181010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 s="2">
        <v>842776102461</v>
      </c>
      <c r="N17">
        <v>1</v>
      </c>
      <c r="O17">
        <f t="shared" si="0"/>
        <v>5</v>
      </c>
    </row>
    <row r="18" spans="1:15" x14ac:dyDescent="0.2">
      <c r="A18" s="1">
        <v>43282</v>
      </c>
      <c r="B18">
        <v>43725798</v>
      </c>
      <c r="C18">
        <v>842</v>
      </c>
      <c r="D18" t="s">
        <v>26</v>
      </c>
      <c r="E18">
        <v>21</v>
      </c>
      <c r="F18" t="s">
        <v>15</v>
      </c>
      <c r="G18">
        <v>181010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  <c r="M18" s="2">
        <v>842776102461</v>
      </c>
      <c r="N18">
        <v>1</v>
      </c>
      <c r="O18">
        <f t="shared" si="0"/>
        <v>5</v>
      </c>
    </row>
    <row r="19" spans="1:15" x14ac:dyDescent="0.2">
      <c r="A19" s="1">
        <v>43282</v>
      </c>
      <c r="B19">
        <v>43727547</v>
      </c>
      <c r="C19">
        <v>842</v>
      </c>
      <c r="D19" t="s">
        <v>26</v>
      </c>
      <c r="E19">
        <v>32</v>
      </c>
      <c r="F19" t="s">
        <v>21</v>
      </c>
      <c r="G19">
        <v>253230</v>
      </c>
      <c r="H19" t="s">
        <v>22</v>
      </c>
      <c r="I19" t="s">
        <v>23</v>
      </c>
      <c r="J19" t="s">
        <v>24</v>
      </c>
      <c r="L19" t="s">
        <v>25</v>
      </c>
      <c r="M19" s="2">
        <v>4550084118970</v>
      </c>
      <c r="N19">
        <v>1</v>
      </c>
      <c r="O19">
        <f t="shared" si="0"/>
        <v>1</v>
      </c>
    </row>
    <row r="20" spans="1:15" x14ac:dyDescent="0.2">
      <c r="A20" s="1">
        <v>43282</v>
      </c>
      <c r="B20">
        <v>43727708</v>
      </c>
      <c r="C20">
        <v>842</v>
      </c>
      <c r="D20" t="s">
        <v>26</v>
      </c>
      <c r="E20">
        <v>21</v>
      </c>
      <c r="F20" t="s">
        <v>15</v>
      </c>
      <c r="G20">
        <v>181010</v>
      </c>
      <c r="H20" t="s">
        <v>16</v>
      </c>
      <c r="I20" t="s">
        <v>17</v>
      </c>
      <c r="J20" t="s">
        <v>18</v>
      </c>
      <c r="K20" t="s">
        <v>19</v>
      </c>
      <c r="L20" t="s">
        <v>20</v>
      </c>
      <c r="M20" s="2">
        <v>842776102461</v>
      </c>
      <c r="N20">
        <v>1</v>
      </c>
      <c r="O20">
        <f t="shared" si="0"/>
        <v>5</v>
      </c>
    </row>
    <row r="21" spans="1:15" x14ac:dyDescent="0.2">
      <c r="A21" s="1">
        <v>43282</v>
      </c>
      <c r="B21">
        <v>43728391</v>
      </c>
      <c r="C21">
        <v>842</v>
      </c>
      <c r="D21" t="s">
        <v>26</v>
      </c>
      <c r="E21">
        <v>21</v>
      </c>
      <c r="F21" t="s">
        <v>15</v>
      </c>
      <c r="G21">
        <v>181010</v>
      </c>
      <c r="H21" t="s">
        <v>16</v>
      </c>
      <c r="I21" t="s">
        <v>17</v>
      </c>
      <c r="J21" t="s">
        <v>18</v>
      </c>
      <c r="K21" t="s">
        <v>19</v>
      </c>
      <c r="L21" t="s">
        <v>20</v>
      </c>
      <c r="M21" s="2">
        <v>842776102461</v>
      </c>
      <c r="N21">
        <v>1</v>
      </c>
      <c r="O21">
        <f t="shared" si="0"/>
        <v>5</v>
      </c>
    </row>
    <row r="22" spans="1:15" x14ac:dyDescent="0.2">
      <c r="A22" s="1">
        <v>43282</v>
      </c>
      <c r="B22">
        <v>43729500</v>
      </c>
      <c r="C22">
        <v>842</v>
      </c>
      <c r="D22" t="s">
        <v>26</v>
      </c>
      <c r="E22">
        <v>21</v>
      </c>
      <c r="F22" t="s">
        <v>15</v>
      </c>
      <c r="G22">
        <v>181010</v>
      </c>
      <c r="H22" t="s">
        <v>16</v>
      </c>
      <c r="I22" t="s">
        <v>17</v>
      </c>
      <c r="J22" t="s">
        <v>18</v>
      </c>
      <c r="K22" t="s">
        <v>19</v>
      </c>
      <c r="L22" t="s">
        <v>20</v>
      </c>
      <c r="M22" s="2">
        <v>842776102461</v>
      </c>
      <c r="N22">
        <v>1</v>
      </c>
      <c r="O22">
        <f t="shared" si="0"/>
        <v>5</v>
      </c>
    </row>
    <row r="23" spans="1:15" x14ac:dyDescent="0.2">
      <c r="A23" s="1">
        <v>43282</v>
      </c>
      <c r="B23">
        <v>43730402</v>
      </c>
      <c r="C23">
        <v>842</v>
      </c>
      <c r="D23" t="s">
        <v>26</v>
      </c>
      <c r="E23">
        <v>21</v>
      </c>
      <c r="F23" t="s">
        <v>15</v>
      </c>
      <c r="G23">
        <v>181010</v>
      </c>
      <c r="H23" t="s">
        <v>16</v>
      </c>
      <c r="I23" t="s">
        <v>17</v>
      </c>
      <c r="J23" t="s">
        <v>18</v>
      </c>
      <c r="K23" t="s">
        <v>19</v>
      </c>
      <c r="L23" t="s">
        <v>20</v>
      </c>
      <c r="M23" s="2">
        <v>842776102461</v>
      </c>
      <c r="N23">
        <v>1</v>
      </c>
      <c r="O23">
        <f t="shared" si="0"/>
        <v>5</v>
      </c>
    </row>
    <row r="24" spans="1:15" x14ac:dyDescent="0.2">
      <c r="A24" s="1">
        <v>43282</v>
      </c>
      <c r="B24">
        <v>43732288</v>
      </c>
      <c r="C24">
        <v>842</v>
      </c>
      <c r="D24" t="s">
        <v>26</v>
      </c>
      <c r="E24">
        <v>12</v>
      </c>
      <c r="F24" t="s">
        <v>27</v>
      </c>
      <c r="G24">
        <v>77120</v>
      </c>
      <c r="H24" t="s">
        <v>28</v>
      </c>
      <c r="I24" t="s">
        <v>29</v>
      </c>
      <c r="J24" t="s">
        <v>30</v>
      </c>
      <c r="L24" t="s">
        <v>31</v>
      </c>
      <c r="M24" s="2">
        <v>4549980046388</v>
      </c>
      <c r="N24">
        <v>1</v>
      </c>
      <c r="O24">
        <f t="shared" si="0"/>
        <v>1</v>
      </c>
    </row>
    <row r="25" spans="1:15" x14ac:dyDescent="0.2">
      <c r="A25" s="1">
        <v>43283</v>
      </c>
      <c r="B25">
        <v>43736480</v>
      </c>
      <c r="C25">
        <v>94</v>
      </c>
      <c r="D25" t="s">
        <v>14</v>
      </c>
      <c r="E25">
        <v>21</v>
      </c>
      <c r="F25" t="s">
        <v>15</v>
      </c>
      <c r="G25">
        <v>181010</v>
      </c>
      <c r="H25" t="s">
        <v>16</v>
      </c>
      <c r="I25" t="s">
        <v>17</v>
      </c>
      <c r="J25" t="s">
        <v>18</v>
      </c>
      <c r="K25" t="s">
        <v>19</v>
      </c>
      <c r="L25" t="s">
        <v>20</v>
      </c>
      <c r="M25" s="2">
        <v>842776102461</v>
      </c>
      <c r="N25">
        <v>1</v>
      </c>
      <c r="O25">
        <f t="shared" si="0"/>
        <v>10</v>
      </c>
    </row>
    <row r="26" spans="1:15" x14ac:dyDescent="0.2">
      <c r="A26" s="1">
        <v>43283</v>
      </c>
      <c r="B26">
        <v>43737976</v>
      </c>
      <c r="C26">
        <v>94</v>
      </c>
      <c r="D26" t="s">
        <v>14</v>
      </c>
      <c r="E26">
        <v>21</v>
      </c>
      <c r="F26" t="s">
        <v>15</v>
      </c>
      <c r="G26">
        <v>181010</v>
      </c>
      <c r="H26" t="s">
        <v>16</v>
      </c>
      <c r="I26" t="s">
        <v>17</v>
      </c>
      <c r="J26" t="s">
        <v>18</v>
      </c>
      <c r="K26" t="s">
        <v>19</v>
      </c>
      <c r="L26" t="s">
        <v>20</v>
      </c>
      <c r="M26" s="2">
        <v>842776102461</v>
      </c>
      <c r="N26">
        <v>1</v>
      </c>
      <c r="O26">
        <f t="shared" si="0"/>
        <v>10</v>
      </c>
    </row>
    <row r="27" spans="1:15" x14ac:dyDescent="0.2">
      <c r="A27" s="1">
        <v>43283</v>
      </c>
      <c r="B27">
        <v>43739157</v>
      </c>
      <c r="C27">
        <v>94</v>
      </c>
      <c r="D27" t="s">
        <v>14</v>
      </c>
      <c r="E27">
        <v>21</v>
      </c>
      <c r="F27" t="s">
        <v>15</v>
      </c>
      <c r="G27">
        <v>181010</v>
      </c>
      <c r="H27" t="s">
        <v>16</v>
      </c>
      <c r="I27" t="s">
        <v>17</v>
      </c>
      <c r="J27" t="s">
        <v>18</v>
      </c>
      <c r="K27" t="s">
        <v>19</v>
      </c>
      <c r="L27" t="s">
        <v>20</v>
      </c>
      <c r="M27" s="2">
        <v>842776102461</v>
      </c>
      <c r="N27">
        <v>2</v>
      </c>
      <c r="O27">
        <f t="shared" si="0"/>
        <v>10</v>
      </c>
    </row>
    <row r="28" spans="1:15" x14ac:dyDescent="0.2">
      <c r="A28" s="1">
        <v>43283</v>
      </c>
      <c r="B28">
        <v>43739983</v>
      </c>
      <c r="C28">
        <v>94</v>
      </c>
      <c r="D28" t="s">
        <v>14</v>
      </c>
      <c r="E28">
        <v>21</v>
      </c>
      <c r="F28" t="s">
        <v>15</v>
      </c>
      <c r="G28">
        <v>181010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  <c r="M28" s="2">
        <v>842776102461</v>
      </c>
      <c r="N28">
        <v>2</v>
      </c>
      <c r="O28">
        <f t="shared" si="0"/>
        <v>10</v>
      </c>
    </row>
    <row r="29" spans="1:15" x14ac:dyDescent="0.2">
      <c r="A29" s="1">
        <v>43283</v>
      </c>
      <c r="B29">
        <v>43740895</v>
      </c>
      <c r="C29">
        <v>94</v>
      </c>
      <c r="D29" t="s">
        <v>14</v>
      </c>
      <c r="E29">
        <v>21</v>
      </c>
      <c r="F29" t="s">
        <v>15</v>
      </c>
      <c r="G29">
        <v>181010</v>
      </c>
      <c r="H29" t="s">
        <v>16</v>
      </c>
      <c r="I29" t="s">
        <v>17</v>
      </c>
      <c r="J29" t="s">
        <v>18</v>
      </c>
      <c r="K29" t="s">
        <v>19</v>
      </c>
      <c r="L29" t="s">
        <v>20</v>
      </c>
      <c r="M29" s="2">
        <v>842776102461</v>
      </c>
      <c r="N29">
        <v>1</v>
      </c>
      <c r="O29">
        <f t="shared" si="0"/>
        <v>10</v>
      </c>
    </row>
    <row r="30" spans="1:15" x14ac:dyDescent="0.2">
      <c r="A30" s="1">
        <v>43283</v>
      </c>
      <c r="B30">
        <v>43742607</v>
      </c>
      <c r="C30">
        <v>94</v>
      </c>
      <c r="D30" t="s">
        <v>14</v>
      </c>
      <c r="E30">
        <v>21</v>
      </c>
      <c r="F30" t="s">
        <v>15</v>
      </c>
      <c r="G30">
        <v>181010</v>
      </c>
      <c r="H30" t="s">
        <v>16</v>
      </c>
      <c r="I30" t="s">
        <v>17</v>
      </c>
      <c r="J30" t="s">
        <v>18</v>
      </c>
      <c r="K30" t="s">
        <v>19</v>
      </c>
      <c r="L30" t="s">
        <v>20</v>
      </c>
      <c r="M30" s="2">
        <v>842776102461</v>
      </c>
      <c r="N30">
        <v>2</v>
      </c>
      <c r="O30">
        <f t="shared" si="0"/>
        <v>10</v>
      </c>
    </row>
    <row r="31" spans="1:15" x14ac:dyDescent="0.2">
      <c r="A31" s="1">
        <v>43283</v>
      </c>
      <c r="B31">
        <v>43742671</v>
      </c>
      <c r="C31">
        <v>94</v>
      </c>
      <c r="D31" t="s">
        <v>14</v>
      </c>
      <c r="E31">
        <v>21</v>
      </c>
      <c r="F31" t="s">
        <v>15</v>
      </c>
      <c r="G31">
        <v>181010</v>
      </c>
      <c r="H31" t="s">
        <v>16</v>
      </c>
      <c r="I31" t="s">
        <v>17</v>
      </c>
      <c r="J31" t="s">
        <v>18</v>
      </c>
      <c r="K31" t="s">
        <v>19</v>
      </c>
      <c r="L31" t="s">
        <v>20</v>
      </c>
      <c r="M31" s="2">
        <v>842776102461</v>
      </c>
      <c r="N31">
        <v>1</v>
      </c>
      <c r="O31">
        <f t="shared" si="0"/>
        <v>10</v>
      </c>
    </row>
    <row r="32" spans="1:15" x14ac:dyDescent="0.2">
      <c r="A32" s="1">
        <v>43283</v>
      </c>
      <c r="B32">
        <v>43743027</v>
      </c>
      <c r="C32">
        <v>94</v>
      </c>
      <c r="D32" t="s">
        <v>14</v>
      </c>
      <c r="E32">
        <v>32</v>
      </c>
      <c r="F32" t="s">
        <v>21</v>
      </c>
      <c r="G32">
        <v>253230</v>
      </c>
      <c r="H32" t="s">
        <v>22</v>
      </c>
      <c r="I32" t="s">
        <v>23</v>
      </c>
      <c r="J32" t="s">
        <v>24</v>
      </c>
      <c r="L32" t="s">
        <v>25</v>
      </c>
      <c r="M32" s="2">
        <v>4550084118970</v>
      </c>
      <c r="N32">
        <v>1</v>
      </c>
      <c r="O32">
        <f t="shared" si="0"/>
        <v>2</v>
      </c>
    </row>
    <row r="33" spans="1:15" x14ac:dyDescent="0.2">
      <c r="A33" s="1">
        <v>43283</v>
      </c>
      <c r="B33">
        <v>43745413</v>
      </c>
      <c r="C33">
        <v>94</v>
      </c>
      <c r="D33" t="s">
        <v>14</v>
      </c>
      <c r="E33">
        <v>32</v>
      </c>
      <c r="F33" t="s">
        <v>21</v>
      </c>
      <c r="G33">
        <v>253230</v>
      </c>
      <c r="H33" t="s">
        <v>22</v>
      </c>
      <c r="I33" t="s">
        <v>23</v>
      </c>
      <c r="J33" t="s">
        <v>24</v>
      </c>
      <c r="L33" t="s">
        <v>25</v>
      </c>
      <c r="M33" s="2">
        <v>4550084118970</v>
      </c>
      <c r="N33">
        <v>1</v>
      </c>
      <c r="O33">
        <f t="shared" si="0"/>
        <v>2</v>
      </c>
    </row>
    <row r="34" spans="1:15" x14ac:dyDescent="0.2">
      <c r="A34" s="1">
        <v>43283</v>
      </c>
      <c r="B34">
        <v>43732028</v>
      </c>
      <c r="C34">
        <v>842</v>
      </c>
      <c r="D34" t="s">
        <v>26</v>
      </c>
      <c r="E34">
        <v>32</v>
      </c>
      <c r="F34" t="s">
        <v>21</v>
      </c>
      <c r="G34">
        <v>253230</v>
      </c>
      <c r="H34" t="s">
        <v>22</v>
      </c>
      <c r="I34" t="s">
        <v>23</v>
      </c>
      <c r="J34" t="s">
        <v>24</v>
      </c>
      <c r="L34" t="s">
        <v>25</v>
      </c>
      <c r="M34" s="2">
        <v>4550084118970</v>
      </c>
      <c r="N34">
        <v>1</v>
      </c>
      <c r="O34">
        <f t="shared" si="0"/>
        <v>2</v>
      </c>
    </row>
    <row r="35" spans="1:15" x14ac:dyDescent="0.2">
      <c r="A35" s="1">
        <v>43283</v>
      </c>
      <c r="B35">
        <v>43735165</v>
      </c>
      <c r="C35">
        <v>842</v>
      </c>
      <c r="D35" t="s">
        <v>26</v>
      </c>
      <c r="E35">
        <v>21</v>
      </c>
      <c r="F35" t="s">
        <v>15</v>
      </c>
      <c r="G35">
        <v>181010</v>
      </c>
      <c r="H35" t="s">
        <v>16</v>
      </c>
      <c r="I35" t="s">
        <v>17</v>
      </c>
      <c r="J35" t="s">
        <v>18</v>
      </c>
      <c r="K35" t="s">
        <v>19</v>
      </c>
      <c r="L35" t="s">
        <v>20</v>
      </c>
      <c r="M35" s="2">
        <v>842776102461</v>
      </c>
      <c r="N35">
        <v>1</v>
      </c>
      <c r="O35">
        <f t="shared" si="0"/>
        <v>5</v>
      </c>
    </row>
    <row r="36" spans="1:15" x14ac:dyDescent="0.2">
      <c r="A36" s="1">
        <v>43283</v>
      </c>
      <c r="B36">
        <v>43739493</v>
      </c>
      <c r="C36">
        <v>842</v>
      </c>
      <c r="D36" t="s">
        <v>26</v>
      </c>
      <c r="E36">
        <v>21</v>
      </c>
      <c r="F36" t="s">
        <v>15</v>
      </c>
      <c r="G36">
        <v>181010</v>
      </c>
      <c r="H36" t="s">
        <v>16</v>
      </c>
      <c r="I36" t="s">
        <v>17</v>
      </c>
      <c r="J36" t="s">
        <v>18</v>
      </c>
      <c r="K36" t="s">
        <v>19</v>
      </c>
      <c r="L36" t="s">
        <v>20</v>
      </c>
      <c r="M36" s="2">
        <v>842776102461</v>
      </c>
      <c r="N36">
        <v>1</v>
      </c>
      <c r="O36">
        <f t="shared" si="0"/>
        <v>5</v>
      </c>
    </row>
    <row r="37" spans="1:15" x14ac:dyDescent="0.2">
      <c r="A37" s="1">
        <v>43283</v>
      </c>
      <c r="B37">
        <v>43742354</v>
      </c>
      <c r="C37">
        <v>842</v>
      </c>
      <c r="D37" t="s">
        <v>26</v>
      </c>
      <c r="E37">
        <v>32</v>
      </c>
      <c r="F37" t="s">
        <v>21</v>
      </c>
      <c r="G37">
        <v>253230</v>
      </c>
      <c r="H37" t="s">
        <v>22</v>
      </c>
      <c r="I37" t="s">
        <v>23</v>
      </c>
      <c r="J37" t="s">
        <v>24</v>
      </c>
      <c r="L37" t="s">
        <v>25</v>
      </c>
      <c r="M37" s="2">
        <v>4550084118970</v>
      </c>
      <c r="N37">
        <v>1</v>
      </c>
      <c r="O37">
        <f t="shared" si="0"/>
        <v>2</v>
      </c>
    </row>
    <row r="38" spans="1:15" x14ac:dyDescent="0.2">
      <c r="A38" s="1">
        <v>43283</v>
      </c>
      <c r="B38">
        <v>43742515</v>
      </c>
      <c r="C38">
        <v>842</v>
      </c>
      <c r="D38" t="s">
        <v>26</v>
      </c>
      <c r="E38">
        <v>21</v>
      </c>
      <c r="F38" t="s">
        <v>15</v>
      </c>
      <c r="G38">
        <v>181010</v>
      </c>
      <c r="H38" t="s">
        <v>16</v>
      </c>
      <c r="I38" t="s">
        <v>17</v>
      </c>
      <c r="J38" t="s">
        <v>18</v>
      </c>
      <c r="K38" t="s">
        <v>19</v>
      </c>
      <c r="L38" t="s">
        <v>20</v>
      </c>
      <c r="M38" s="2">
        <v>842776102461</v>
      </c>
      <c r="N38">
        <v>-1</v>
      </c>
      <c r="O38">
        <f t="shared" si="0"/>
        <v>5</v>
      </c>
    </row>
    <row r="39" spans="1:15" x14ac:dyDescent="0.2">
      <c r="A39" s="1">
        <v>43283</v>
      </c>
      <c r="B39">
        <v>43742515</v>
      </c>
      <c r="C39">
        <v>842</v>
      </c>
      <c r="D39" t="s">
        <v>26</v>
      </c>
      <c r="E39">
        <v>21</v>
      </c>
      <c r="F39" t="s">
        <v>15</v>
      </c>
      <c r="G39">
        <v>181010</v>
      </c>
      <c r="H39" t="s">
        <v>16</v>
      </c>
      <c r="I39" t="s">
        <v>17</v>
      </c>
      <c r="J39" t="s">
        <v>18</v>
      </c>
      <c r="K39" t="s">
        <v>19</v>
      </c>
      <c r="L39" t="s">
        <v>20</v>
      </c>
      <c r="M39" s="2">
        <v>842776102461</v>
      </c>
      <c r="N39">
        <v>1</v>
      </c>
      <c r="O39">
        <f t="shared" si="0"/>
        <v>5</v>
      </c>
    </row>
    <row r="40" spans="1:15" x14ac:dyDescent="0.2">
      <c r="A40" s="1">
        <v>43283</v>
      </c>
      <c r="B40">
        <v>43742851</v>
      </c>
      <c r="C40">
        <v>842</v>
      </c>
      <c r="D40" t="s">
        <v>26</v>
      </c>
      <c r="E40">
        <v>21</v>
      </c>
      <c r="F40" t="s">
        <v>15</v>
      </c>
      <c r="G40">
        <v>181010</v>
      </c>
      <c r="H40" t="s">
        <v>16</v>
      </c>
      <c r="I40" t="s">
        <v>17</v>
      </c>
      <c r="J40" t="s">
        <v>18</v>
      </c>
      <c r="K40" t="s">
        <v>19</v>
      </c>
      <c r="L40" t="s">
        <v>20</v>
      </c>
      <c r="M40" s="2">
        <v>842776102461</v>
      </c>
      <c r="N40">
        <v>1</v>
      </c>
      <c r="O40">
        <f t="shared" si="0"/>
        <v>5</v>
      </c>
    </row>
    <row r="41" spans="1:15" x14ac:dyDescent="0.2">
      <c r="A41" s="1">
        <v>43283</v>
      </c>
      <c r="B41">
        <v>43742912</v>
      </c>
      <c r="C41">
        <v>842</v>
      </c>
      <c r="D41" t="s">
        <v>26</v>
      </c>
      <c r="E41">
        <v>21</v>
      </c>
      <c r="F41" t="s">
        <v>15</v>
      </c>
      <c r="G41">
        <v>181010</v>
      </c>
      <c r="H41" t="s">
        <v>16</v>
      </c>
      <c r="I41" t="s">
        <v>17</v>
      </c>
      <c r="J41" t="s">
        <v>18</v>
      </c>
      <c r="K41" t="s">
        <v>19</v>
      </c>
      <c r="L41" t="s">
        <v>20</v>
      </c>
      <c r="M41" s="2">
        <v>842776102461</v>
      </c>
      <c r="N41">
        <v>1</v>
      </c>
      <c r="O41">
        <f t="shared" si="0"/>
        <v>5</v>
      </c>
    </row>
    <row r="42" spans="1:15" x14ac:dyDescent="0.2">
      <c r="A42" s="1">
        <v>43283</v>
      </c>
      <c r="B42">
        <v>43743655</v>
      </c>
      <c r="C42">
        <v>842</v>
      </c>
      <c r="D42" t="s">
        <v>26</v>
      </c>
      <c r="E42">
        <v>21</v>
      </c>
      <c r="F42" t="s">
        <v>15</v>
      </c>
      <c r="G42">
        <v>181010</v>
      </c>
      <c r="H42" t="s">
        <v>16</v>
      </c>
      <c r="I42" t="s">
        <v>17</v>
      </c>
      <c r="J42" t="s">
        <v>18</v>
      </c>
      <c r="K42" t="s">
        <v>19</v>
      </c>
      <c r="L42" t="s">
        <v>20</v>
      </c>
      <c r="M42" s="2">
        <v>842776102461</v>
      </c>
      <c r="N42">
        <v>1</v>
      </c>
      <c r="O42">
        <f t="shared" si="0"/>
        <v>5</v>
      </c>
    </row>
    <row r="43" spans="1:15" x14ac:dyDescent="0.2">
      <c r="A43" s="1">
        <v>43284</v>
      </c>
      <c r="B43">
        <v>43747550</v>
      </c>
      <c r="C43">
        <v>94</v>
      </c>
      <c r="D43" t="s">
        <v>14</v>
      </c>
      <c r="E43">
        <v>12</v>
      </c>
      <c r="F43" t="s">
        <v>27</v>
      </c>
      <c r="G43">
        <v>77120</v>
      </c>
      <c r="H43" t="s">
        <v>28</v>
      </c>
      <c r="I43" t="s">
        <v>29</v>
      </c>
      <c r="J43" t="s">
        <v>30</v>
      </c>
      <c r="L43" t="s">
        <v>31</v>
      </c>
      <c r="M43" s="2">
        <v>4549980046388</v>
      </c>
      <c r="N43">
        <v>1</v>
      </c>
      <c r="O43">
        <f t="shared" si="0"/>
        <v>2</v>
      </c>
    </row>
    <row r="44" spans="1:15" x14ac:dyDescent="0.2">
      <c r="A44" s="1">
        <v>43284</v>
      </c>
      <c r="B44">
        <v>43748606</v>
      </c>
      <c r="C44">
        <v>94</v>
      </c>
      <c r="D44" t="s">
        <v>14</v>
      </c>
      <c r="E44">
        <v>21</v>
      </c>
      <c r="F44" t="s">
        <v>15</v>
      </c>
      <c r="G44">
        <v>181010</v>
      </c>
      <c r="H44" t="s">
        <v>16</v>
      </c>
      <c r="I44" t="s">
        <v>17</v>
      </c>
      <c r="J44" t="s">
        <v>18</v>
      </c>
      <c r="K44" t="s">
        <v>19</v>
      </c>
      <c r="L44" t="s">
        <v>20</v>
      </c>
      <c r="M44" s="2">
        <v>842776102461</v>
      </c>
      <c r="N44">
        <v>1</v>
      </c>
      <c r="O44">
        <f t="shared" si="0"/>
        <v>5</v>
      </c>
    </row>
    <row r="45" spans="1:15" x14ac:dyDescent="0.2">
      <c r="A45" s="1">
        <v>43284</v>
      </c>
      <c r="B45">
        <v>43749283</v>
      </c>
      <c r="C45">
        <v>94</v>
      </c>
      <c r="D45" t="s">
        <v>14</v>
      </c>
      <c r="E45">
        <v>12</v>
      </c>
      <c r="F45" t="s">
        <v>27</v>
      </c>
      <c r="G45">
        <v>77120</v>
      </c>
      <c r="H45" t="s">
        <v>28</v>
      </c>
      <c r="I45" t="s">
        <v>29</v>
      </c>
      <c r="J45" t="s">
        <v>30</v>
      </c>
      <c r="L45" t="s">
        <v>31</v>
      </c>
      <c r="M45" s="2">
        <v>4549980046388</v>
      </c>
      <c r="N45">
        <v>1</v>
      </c>
      <c r="O45">
        <f t="shared" si="0"/>
        <v>2</v>
      </c>
    </row>
    <row r="46" spans="1:15" x14ac:dyDescent="0.2">
      <c r="A46" s="1">
        <v>43284</v>
      </c>
      <c r="B46">
        <v>43750169</v>
      </c>
      <c r="C46">
        <v>94</v>
      </c>
      <c r="D46" t="s">
        <v>14</v>
      </c>
      <c r="E46">
        <v>32</v>
      </c>
      <c r="F46" t="s">
        <v>21</v>
      </c>
      <c r="G46">
        <v>253230</v>
      </c>
      <c r="H46" t="s">
        <v>22</v>
      </c>
      <c r="I46" t="s">
        <v>23</v>
      </c>
      <c r="J46" t="s">
        <v>24</v>
      </c>
      <c r="L46" t="s">
        <v>25</v>
      </c>
      <c r="M46" s="2">
        <v>4550084118970</v>
      </c>
      <c r="N46">
        <v>1</v>
      </c>
      <c r="O46">
        <f t="shared" si="0"/>
        <v>1</v>
      </c>
    </row>
    <row r="47" spans="1:15" x14ac:dyDescent="0.2">
      <c r="A47" s="1">
        <v>43284</v>
      </c>
      <c r="B47">
        <v>43751642</v>
      </c>
      <c r="C47">
        <v>94</v>
      </c>
      <c r="D47" t="s">
        <v>14</v>
      </c>
      <c r="E47">
        <v>21</v>
      </c>
      <c r="F47" t="s">
        <v>15</v>
      </c>
      <c r="G47">
        <v>181010</v>
      </c>
      <c r="H47" t="s">
        <v>16</v>
      </c>
      <c r="I47" t="s">
        <v>17</v>
      </c>
      <c r="J47" t="s">
        <v>18</v>
      </c>
      <c r="K47" t="s">
        <v>19</v>
      </c>
      <c r="L47" t="s">
        <v>20</v>
      </c>
      <c r="M47" s="2">
        <v>842776102461</v>
      </c>
      <c r="N47">
        <v>2</v>
      </c>
      <c r="O47">
        <f t="shared" si="0"/>
        <v>5</v>
      </c>
    </row>
    <row r="48" spans="1:15" x14ac:dyDescent="0.2">
      <c r="A48" s="1">
        <v>43284</v>
      </c>
      <c r="B48">
        <v>43752911</v>
      </c>
      <c r="C48">
        <v>94</v>
      </c>
      <c r="D48" t="s">
        <v>14</v>
      </c>
      <c r="E48">
        <v>21</v>
      </c>
      <c r="F48" t="s">
        <v>15</v>
      </c>
      <c r="G48">
        <v>181010</v>
      </c>
      <c r="H48" t="s">
        <v>16</v>
      </c>
      <c r="I48" t="s">
        <v>17</v>
      </c>
      <c r="J48" t="s">
        <v>18</v>
      </c>
      <c r="K48" t="s">
        <v>19</v>
      </c>
      <c r="L48" t="s">
        <v>20</v>
      </c>
      <c r="M48" s="2">
        <v>842776102461</v>
      </c>
      <c r="N48">
        <v>1</v>
      </c>
      <c r="O48">
        <f t="shared" si="0"/>
        <v>5</v>
      </c>
    </row>
    <row r="49" spans="1:15" x14ac:dyDescent="0.2">
      <c r="A49" s="1">
        <v>43284</v>
      </c>
      <c r="B49">
        <v>43754495</v>
      </c>
      <c r="C49">
        <v>94</v>
      </c>
      <c r="D49" t="s">
        <v>14</v>
      </c>
      <c r="E49">
        <v>21</v>
      </c>
      <c r="F49" t="s">
        <v>15</v>
      </c>
      <c r="G49">
        <v>181010</v>
      </c>
      <c r="H49" t="s">
        <v>16</v>
      </c>
      <c r="I49" t="s">
        <v>17</v>
      </c>
      <c r="J49" t="s">
        <v>18</v>
      </c>
      <c r="K49" t="s">
        <v>19</v>
      </c>
      <c r="L49" t="s">
        <v>20</v>
      </c>
      <c r="M49" s="2">
        <v>842776102461</v>
      </c>
      <c r="N49">
        <v>1</v>
      </c>
      <c r="O49">
        <f t="shared" si="0"/>
        <v>5</v>
      </c>
    </row>
    <row r="50" spans="1:15" x14ac:dyDescent="0.2">
      <c r="A50" s="1">
        <v>43284</v>
      </c>
      <c r="B50">
        <v>43746448</v>
      </c>
      <c r="C50">
        <v>842</v>
      </c>
      <c r="D50" t="s">
        <v>26</v>
      </c>
      <c r="E50">
        <v>32</v>
      </c>
      <c r="F50" t="s">
        <v>21</v>
      </c>
      <c r="G50">
        <v>253230</v>
      </c>
      <c r="H50" t="s">
        <v>22</v>
      </c>
      <c r="I50" t="s">
        <v>23</v>
      </c>
      <c r="J50" t="s">
        <v>24</v>
      </c>
      <c r="L50" t="s">
        <v>25</v>
      </c>
      <c r="M50" s="2">
        <v>4550084118970</v>
      </c>
      <c r="N50">
        <v>1</v>
      </c>
      <c r="O50">
        <f t="shared" si="0"/>
        <v>2</v>
      </c>
    </row>
    <row r="51" spans="1:15" x14ac:dyDescent="0.2">
      <c r="A51" s="1">
        <v>43284</v>
      </c>
      <c r="B51">
        <v>43753203</v>
      </c>
      <c r="C51">
        <v>842</v>
      </c>
      <c r="D51" t="s">
        <v>26</v>
      </c>
      <c r="E51">
        <v>32</v>
      </c>
      <c r="F51" t="s">
        <v>21</v>
      </c>
      <c r="G51">
        <v>253230</v>
      </c>
      <c r="H51" t="s">
        <v>22</v>
      </c>
      <c r="I51" t="s">
        <v>23</v>
      </c>
      <c r="J51" t="s">
        <v>24</v>
      </c>
      <c r="L51" t="s">
        <v>25</v>
      </c>
      <c r="M51" s="2">
        <v>4550084118970</v>
      </c>
      <c r="N51">
        <v>1</v>
      </c>
      <c r="O51">
        <f t="shared" si="0"/>
        <v>2</v>
      </c>
    </row>
    <row r="52" spans="1:15" x14ac:dyDescent="0.2">
      <c r="A52" s="1">
        <v>43285</v>
      </c>
      <c r="B52">
        <v>43755371</v>
      </c>
      <c r="C52">
        <v>94</v>
      </c>
      <c r="D52" t="s">
        <v>14</v>
      </c>
      <c r="E52">
        <v>1</v>
      </c>
      <c r="F52" t="s">
        <v>32</v>
      </c>
      <c r="G52">
        <v>32010</v>
      </c>
      <c r="H52" t="s">
        <v>33</v>
      </c>
      <c r="I52" t="s">
        <v>34</v>
      </c>
      <c r="J52" t="s">
        <v>35</v>
      </c>
      <c r="L52" t="s">
        <v>36</v>
      </c>
      <c r="M52" s="2">
        <v>4549292037708</v>
      </c>
      <c r="N52">
        <v>1</v>
      </c>
      <c r="O52">
        <f t="shared" si="0"/>
        <v>1</v>
      </c>
    </row>
    <row r="53" spans="1:15" x14ac:dyDescent="0.2">
      <c r="A53" s="1">
        <v>43285</v>
      </c>
      <c r="B53">
        <v>43756777</v>
      </c>
      <c r="C53">
        <v>94</v>
      </c>
      <c r="D53" t="s">
        <v>14</v>
      </c>
      <c r="E53">
        <v>21</v>
      </c>
      <c r="F53" t="s">
        <v>15</v>
      </c>
      <c r="G53">
        <v>181010</v>
      </c>
      <c r="H53" t="s">
        <v>16</v>
      </c>
      <c r="I53" t="s">
        <v>17</v>
      </c>
      <c r="J53" t="s">
        <v>18</v>
      </c>
      <c r="K53" t="s">
        <v>19</v>
      </c>
      <c r="L53" t="s">
        <v>20</v>
      </c>
      <c r="M53" s="2">
        <v>842776102461</v>
      </c>
      <c r="N53">
        <v>1</v>
      </c>
      <c r="O53">
        <f t="shared" si="0"/>
        <v>6</v>
      </c>
    </row>
    <row r="54" spans="1:15" x14ac:dyDescent="0.2">
      <c r="A54" s="1">
        <v>43285</v>
      </c>
      <c r="B54">
        <v>43758240</v>
      </c>
      <c r="C54">
        <v>94</v>
      </c>
      <c r="D54" t="s">
        <v>14</v>
      </c>
      <c r="E54">
        <v>21</v>
      </c>
      <c r="F54" t="s">
        <v>15</v>
      </c>
      <c r="G54">
        <v>181010</v>
      </c>
      <c r="H54" t="s">
        <v>16</v>
      </c>
      <c r="I54" t="s">
        <v>17</v>
      </c>
      <c r="J54" t="s">
        <v>18</v>
      </c>
      <c r="K54" t="s">
        <v>19</v>
      </c>
      <c r="L54" t="s">
        <v>20</v>
      </c>
      <c r="M54" s="2">
        <v>842776102461</v>
      </c>
      <c r="N54">
        <v>1</v>
      </c>
      <c r="O54">
        <f t="shared" si="0"/>
        <v>6</v>
      </c>
    </row>
    <row r="55" spans="1:15" x14ac:dyDescent="0.2">
      <c r="A55" s="1">
        <v>43285</v>
      </c>
      <c r="B55">
        <v>43759694</v>
      </c>
      <c r="C55">
        <v>94</v>
      </c>
      <c r="D55" t="s">
        <v>14</v>
      </c>
      <c r="E55">
        <v>21</v>
      </c>
      <c r="F55" t="s">
        <v>15</v>
      </c>
      <c r="G55">
        <v>181010</v>
      </c>
      <c r="H55" t="s">
        <v>16</v>
      </c>
      <c r="I55" t="s">
        <v>17</v>
      </c>
      <c r="J55" t="s">
        <v>18</v>
      </c>
      <c r="K55" t="s">
        <v>19</v>
      </c>
      <c r="L55" t="s">
        <v>20</v>
      </c>
      <c r="M55" s="2">
        <v>842776102461</v>
      </c>
      <c r="N55">
        <v>1</v>
      </c>
      <c r="O55">
        <f t="shared" si="0"/>
        <v>6</v>
      </c>
    </row>
    <row r="56" spans="1:15" x14ac:dyDescent="0.2">
      <c r="A56" s="1">
        <v>43285</v>
      </c>
      <c r="B56">
        <v>43761975</v>
      </c>
      <c r="C56">
        <v>94</v>
      </c>
      <c r="D56" t="s">
        <v>14</v>
      </c>
      <c r="E56">
        <v>32</v>
      </c>
      <c r="F56" t="s">
        <v>21</v>
      </c>
      <c r="G56">
        <v>253230</v>
      </c>
      <c r="H56" t="s">
        <v>22</v>
      </c>
      <c r="I56" t="s">
        <v>23</v>
      </c>
      <c r="J56" t="s">
        <v>24</v>
      </c>
      <c r="L56" t="s">
        <v>25</v>
      </c>
      <c r="M56" s="2">
        <v>4550084118970</v>
      </c>
      <c r="N56">
        <v>1</v>
      </c>
      <c r="O56">
        <f t="shared" si="0"/>
        <v>1</v>
      </c>
    </row>
    <row r="57" spans="1:15" x14ac:dyDescent="0.2">
      <c r="A57" s="1">
        <v>43285</v>
      </c>
      <c r="B57">
        <v>43763380</v>
      </c>
      <c r="C57">
        <v>94</v>
      </c>
      <c r="D57" t="s">
        <v>14</v>
      </c>
      <c r="E57">
        <v>21</v>
      </c>
      <c r="F57" t="s">
        <v>15</v>
      </c>
      <c r="G57">
        <v>181010</v>
      </c>
      <c r="H57" t="s">
        <v>16</v>
      </c>
      <c r="I57" t="s">
        <v>17</v>
      </c>
      <c r="J57" t="s">
        <v>18</v>
      </c>
      <c r="K57" t="s">
        <v>19</v>
      </c>
      <c r="L57" t="s">
        <v>20</v>
      </c>
      <c r="M57" s="2">
        <v>842776102461</v>
      </c>
      <c r="N57">
        <v>1</v>
      </c>
      <c r="O57">
        <f t="shared" si="0"/>
        <v>6</v>
      </c>
    </row>
    <row r="58" spans="1:15" x14ac:dyDescent="0.2">
      <c r="A58" s="1">
        <v>43285</v>
      </c>
      <c r="B58">
        <v>43763559</v>
      </c>
      <c r="C58">
        <v>94</v>
      </c>
      <c r="D58" t="s">
        <v>14</v>
      </c>
      <c r="E58">
        <v>21</v>
      </c>
      <c r="F58" t="s">
        <v>15</v>
      </c>
      <c r="G58">
        <v>181010</v>
      </c>
      <c r="H58" t="s">
        <v>16</v>
      </c>
      <c r="I58" t="s">
        <v>17</v>
      </c>
      <c r="J58" t="s">
        <v>18</v>
      </c>
      <c r="K58" t="s">
        <v>19</v>
      </c>
      <c r="L58" t="s">
        <v>20</v>
      </c>
      <c r="M58" s="2">
        <v>842776102461</v>
      </c>
      <c r="N58">
        <v>1</v>
      </c>
      <c r="O58">
        <f t="shared" si="0"/>
        <v>6</v>
      </c>
    </row>
    <row r="59" spans="1:15" x14ac:dyDescent="0.2">
      <c r="A59" s="1">
        <v>43285</v>
      </c>
      <c r="B59">
        <v>43764333</v>
      </c>
      <c r="C59">
        <v>94</v>
      </c>
      <c r="D59" t="s">
        <v>14</v>
      </c>
      <c r="E59">
        <v>21</v>
      </c>
      <c r="F59" t="s">
        <v>15</v>
      </c>
      <c r="G59">
        <v>181010</v>
      </c>
      <c r="H59" t="s">
        <v>16</v>
      </c>
      <c r="I59" t="s">
        <v>17</v>
      </c>
      <c r="J59" t="s">
        <v>18</v>
      </c>
      <c r="K59" t="s">
        <v>19</v>
      </c>
      <c r="L59" t="s">
        <v>20</v>
      </c>
      <c r="M59" s="2">
        <v>842776102461</v>
      </c>
      <c r="N59">
        <v>1</v>
      </c>
      <c r="O59">
        <f t="shared" si="0"/>
        <v>6</v>
      </c>
    </row>
    <row r="60" spans="1:15" x14ac:dyDescent="0.2">
      <c r="A60" s="1">
        <v>43285</v>
      </c>
      <c r="B60">
        <v>43765136</v>
      </c>
      <c r="C60">
        <v>94</v>
      </c>
      <c r="D60" t="s">
        <v>14</v>
      </c>
      <c r="E60">
        <v>12</v>
      </c>
      <c r="F60" t="s">
        <v>27</v>
      </c>
      <c r="G60">
        <v>77120</v>
      </c>
      <c r="H60" t="s">
        <v>28</v>
      </c>
      <c r="I60" t="s">
        <v>29</v>
      </c>
      <c r="J60" t="s">
        <v>30</v>
      </c>
      <c r="L60" t="s">
        <v>31</v>
      </c>
      <c r="M60" s="2">
        <v>4549980046388</v>
      </c>
      <c r="N60">
        <v>1</v>
      </c>
      <c r="O60">
        <f t="shared" si="0"/>
        <v>1</v>
      </c>
    </row>
    <row r="61" spans="1:15" x14ac:dyDescent="0.2">
      <c r="A61" s="1">
        <v>43285</v>
      </c>
      <c r="B61">
        <v>43731278</v>
      </c>
      <c r="C61">
        <v>842</v>
      </c>
      <c r="D61" t="s">
        <v>26</v>
      </c>
      <c r="E61">
        <v>21</v>
      </c>
      <c r="F61" t="s">
        <v>15</v>
      </c>
      <c r="G61">
        <v>181010</v>
      </c>
      <c r="H61" t="s">
        <v>16</v>
      </c>
      <c r="I61" t="s">
        <v>17</v>
      </c>
      <c r="J61" t="s">
        <v>18</v>
      </c>
      <c r="K61" t="s">
        <v>19</v>
      </c>
      <c r="L61" t="s">
        <v>20</v>
      </c>
      <c r="M61" s="2">
        <v>842776102461</v>
      </c>
      <c r="N61">
        <v>1</v>
      </c>
      <c r="O61">
        <f t="shared" si="0"/>
        <v>3</v>
      </c>
    </row>
    <row r="62" spans="1:15" x14ac:dyDescent="0.2">
      <c r="A62" s="1">
        <v>43285</v>
      </c>
      <c r="B62">
        <v>43755430</v>
      </c>
      <c r="C62">
        <v>842</v>
      </c>
      <c r="D62" t="s">
        <v>26</v>
      </c>
      <c r="E62">
        <v>21</v>
      </c>
      <c r="F62" t="s">
        <v>15</v>
      </c>
      <c r="G62">
        <v>181010</v>
      </c>
      <c r="H62" t="s">
        <v>16</v>
      </c>
      <c r="I62" t="s">
        <v>17</v>
      </c>
      <c r="J62" t="s">
        <v>18</v>
      </c>
      <c r="K62" t="s">
        <v>19</v>
      </c>
      <c r="L62" t="s">
        <v>20</v>
      </c>
      <c r="M62" s="2">
        <v>842776102461</v>
      </c>
      <c r="N62">
        <v>1</v>
      </c>
      <c r="O62">
        <f t="shared" si="0"/>
        <v>3</v>
      </c>
    </row>
    <row r="63" spans="1:15" x14ac:dyDescent="0.2">
      <c r="A63" s="1">
        <v>43285</v>
      </c>
      <c r="B63">
        <v>43759354</v>
      </c>
      <c r="C63">
        <v>842</v>
      </c>
      <c r="D63" t="s">
        <v>26</v>
      </c>
      <c r="E63">
        <v>12</v>
      </c>
      <c r="F63" t="s">
        <v>27</v>
      </c>
      <c r="G63">
        <v>77120</v>
      </c>
      <c r="H63" t="s">
        <v>28</v>
      </c>
      <c r="I63" t="s">
        <v>29</v>
      </c>
      <c r="J63" t="s">
        <v>30</v>
      </c>
      <c r="L63" t="s">
        <v>31</v>
      </c>
      <c r="M63" s="2">
        <v>4549980046388</v>
      </c>
      <c r="N63">
        <v>1</v>
      </c>
      <c r="O63">
        <f t="shared" si="0"/>
        <v>1</v>
      </c>
    </row>
    <row r="64" spans="1:15" x14ac:dyDescent="0.2">
      <c r="A64" s="1">
        <v>43285</v>
      </c>
      <c r="B64">
        <v>43764149</v>
      </c>
      <c r="C64">
        <v>842</v>
      </c>
      <c r="D64" t="s">
        <v>26</v>
      </c>
      <c r="E64">
        <v>32</v>
      </c>
      <c r="F64" t="s">
        <v>21</v>
      </c>
      <c r="G64">
        <v>253230</v>
      </c>
      <c r="H64" t="s">
        <v>22</v>
      </c>
      <c r="I64" t="s">
        <v>23</v>
      </c>
      <c r="J64" t="s">
        <v>24</v>
      </c>
      <c r="L64" t="s">
        <v>25</v>
      </c>
      <c r="M64" s="2">
        <v>4550084118970</v>
      </c>
      <c r="N64">
        <v>1</v>
      </c>
      <c r="O64">
        <f t="shared" si="0"/>
        <v>1</v>
      </c>
    </row>
    <row r="65" spans="1:15" x14ac:dyDescent="0.2">
      <c r="A65" s="1">
        <v>43285</v>
      </c>
      <c r="B65">
        <v>43765139</v>
      </c>
      <c r="C65">
        <v>842</v>
      </c>
      <c r="D65" t="s">
        <v>26</v>
      </c>
      <c r="E65">
        <v>21</v>
      </c>
      <c r="F65" t="s">
        <v>15</v>
      </c>
      <c r="G65">
        <v>181010</v>
      </c>
      <c r="H65" t="s">
        <v>16</v>
      </c>
      <c r="I65" t="s">
        <v>17</v>
      </c>
      <c r="J65" t="s">
        <v>18</v>
      </c>
      <c r="K65" t="s">
        <v>19</v>
      </c>
      <c r="L65" t="s">
        <v>20</v>
      </c>
      <c r="M65" s="2">
        <v>842776102461</v>
      </c>
      <c r="N65">
        <v>1</v>
      </c>
      <c r="O65">
        <f t="shared" si="0"/>
        <v>3</v>
      </c>
    </row>
    <row r="66" spans="1:15" x14ac:dyDescent="0.2">
      <c r="A66" s="1">
        <v>43286</v>
      </c>
      <c r="B66">
        <v>43725533</v>
      </c>
      <c r="C66">
        <v>94</v>
      </c>
      <c r="D66" t="s">
        <v>14</v>
      </c>
      <c r="E66">
        <v>21</v>
      </c>
      <c r="F66" t="s">
        <v>15</v>
      </c>
      <c r="G66">
        <v>181010</v>
      </c>
      <c r="H66" t="s">
        <v>16</v>
      </c>
      <c r="I66" t="s">
        <v>17</v>
      </c>
      <c r="J66" t="s">
        <v>18</v>
      </c>
      <c r="K66" t="s">
        <v>19</v>
      </c>
      <c r="L66" t="s">
        <v>20</v>
      </c>
      <c r="M66" s="2">
        <v>842776102461</v>
      </c>
      <c r="N66">
        <v>-1</v>
      </c>
      <c r="O66">
        <f t="shared" si="0"/>
        <v>1</v>
      </c>
    </row>
    <row r="67" spans="1:15" x14ac:dyDescent="0.2">
      <c r="A67" s="1">
        <v>43286</v>
      </c>
      <c r="B67">
        <v>43761554</v>
      </c>
      <c r="C67">
        <v>94</v>
      </c>
      <c r="D67" t="s">
        <v>14</v>
      </c>
      <c r="E67">
        <v>32</v>
      </c>
      <c r="F67" t="s">
        <v>21</v>
      </c>
      <c r="G67">
        <v>253230</v>
      </c>
      <c r="H67" t="s">
        <v>22</v>
      </c>
      <c r="I67" t="s">
        <v>23</v>
      </c>
      <c r="J67" t="s">
        <v>24</v>
      </c>
      <c r="L67" t="s">
        <v>25</v>
      </c>
      <c r="M67" s="2">
        <v>4550084118970</v>
      </c>
      <c r="N67">
        <v>1</v>
      </c>
      <c r="O67">
        <f t="shared" ref="O67:O130" si="1">SUMIFS($N$2:$N$1206,$A$2:$A$1206,"="&amp;A67,$C$2:$C$1206,"="&amp;C67,$M$2:$M$1206,"="&amp;M67)</f>
        <v>3</v>
      </c>
    </row>
    <row r="68" spans="1:15" x14ac:dyDescent="0.2">
      <c r="A68" s="1">
        <v>43286</v>
      </c>
      <c r="B68">
        <v>43765561</v>
      </c>
      <c r="C68">
        <v>94</v>
      </c>
      <c r="D68" t="s">
        <v>14</v>
      </c>
      <c r="E68">
        <v>44</v>
      </c>
      <c r="F68" t="s">
        <v>37</v>
      </c>
      <c r="G68">
        <v>393015</v>
      </c>
      <c r="H68" t="s">
        <v>38</v>
      </c>
      <c r="I68" t="s">
        <v>39</v>
      </c>
      <c r="J68" t="s">
        <v>40</v>
      </c>
      <c r="K68" t="s">
        <v>41</v>
      </c>
      <c r="L68" t="s">
        <v>42</v>
      </c>
      <c r="M68" s="2">
        <v>4514953727427</v>
      </c>
      <c r="N68">
        <v>1</v>
      </c>
      <c r="O68">
        <f t="shared" si="1"/>
        <v>1</v>
      </c>
    </row>
    <row r="69" spans="1:15" x14ac:dyDescent="0.2">
      <c r="A69" s="1">
        <v>43286</v>
      </c>
      <c r="B69">
        <v>43766263</v>
      </c>
      <c r="C69">
        <v>94</v>
      </c>
      <c r="D69" t="s">
        <v>14</v>
      </c>
      <c r="E69">
        <v>21</v>
      </c>
      <c r="F69" t="s">
        <v>15</v>
      </c>
      <c r="G69">
        <v>181010</v>
      </c>
      <c r="H69" t="s">
        <v>16</v>
      </c>
      <c r="I69" t="s">
        <v>17</v>
      </c>
      <c r="J69" t="s">
        <v>18</v>
      </c>
      <c r="K69" t="s">
        <v>19</v>
      </c>
      <c r="L69" t="s">
        <v>20</v>
      </c>
      <c r="M69" s="2">
        <v>842776102461</v>
      </c>
      <c r="N69">
        <v>1</v>
      </c>
      <c r="O69">
        <f t="shared" si="1"/>
        <v>1</v>
      </c>
    </row>
    <row r="70" spans="1:15" x14ac:dyDescent="0.2">
      <c r="A70" s="1">
        <v>43286</v>
      </c>
      <c r="B70">
        <v>43768073</v>
      </c>
      <c r="C70">
        <v>94</v>
      </c>
      <c r="D70" t="s">
        <v>14</v>
      </c>
      <c r="E70">
        <v>32</v>
      </c>
      <c r="F70" t="s">
        <v>21</v>
      </c>
      <c r="G70">
        <v>253230</v>
      </c>
      <c r="H70" t="s">
        <v>22</v>
      </c>
      <c r="I70" t="s">
        <v>23</v>
      </c>
      <c r="J70" t="s">
        <v>24</v>
      </c>
      <c r="L70" t="s">
        <v>25</v>
      </c>
      <c r="M70" s="2">
        <v>4550084118970</v>
      </c>
      <c r="N70">
        <v>1</v>
      </c>
      <c r="O70">
        <f t="shared" si="1"/>
        <v>3</v>
      </c>
    </row>
    <row r="71" spans="1:15" x14ac:dyDescent="0.2">
      <c r="A71" s="1">
        <v>43286</v>
      </c>
      <c r="B71">
        <v>43772102</v>
      </c>
      <c r="C71">
        <v>94</v>
      </c>
      <c r="D71" t="s">
        <v>14</v>
      </c>
      <c r="E71">
        <v>32</v>
      </c>
      <c r="F71" t="s">
        <v>21</v>
      </c>
      <c r="G71">
        <v>253230</v>
      </c>
      <c r="H71" t="s">
        <v>22</v>
      </c>
      <c r="I71" t="s">
        <v>23</v>
      </c>
      <c r="J71" t="s">
        <v>24</v>
      </c>
      <c r="L71" t="s">
        <v>25</v>
      </c>
      <c r="M71" s="2">
        <v>4550084118970</v>
      </c>
      <c r="N71">
        <v>1</v>
      </c>
      <c r="O71">
        <f t="shared" si="1"/>
        <v>3</v>
      </c>
    </row>
    <row r="72" spans="1:15" x14ac:dyDescent="0.2">
      <c r="A72" s="1">
        <v>43286</v>
      </c>
      <c r="B72">
        <v>43774248</v>
      </c>
      <c r="C72">
        <v>94</v>
      </c>
      <c r="D72" t="s">
        <v>14</v>
      </c>
      <c r="E72">
        <v>21</v>
      </c>
      <c r="F72" t="s">
        <v>15</v>
      </c>
      <c r="G72">
        <v>181010</v>
      </c>
      <c r="H72" t="s">
        <v>16</v>
      </c>
      <c r="I72" t="s">
        <v>17</v>
      </c>
      <c r="J72" t="s">
        <v>18</v>
      </c>
      <c r="K72" t="s">
        <v>19</v>
      </c>
      <c r="L72" t="s">
        <v>20</v>
      </c>
      <c r="M72" s="2">
        <v>842776102461</v>
      </c>
      <c r="N72">
        <v>1</v>
      </c>
      <c r="O72">
        <f t="shared" si="1"/>
        <v>1</v>
      </c>
    </row>
    <row r="73" spans="1:15" x14ac:dyDescent="0.2">
      <c r="A73" s="1">
        <v>43286</v>
      </c>
      <c r="B73">
        <v>43671216</v>
      </c>
      <c r="C73">
        <v>842</v>
      </c>
      <c r="D73" t="s">
        <v>26</v>
      </c>
      <c r="E73">
        <v>21</v>
      </c>
      <c r="F73" t="s">
        <v>15</v>
      </c>
      <c r="G73">
        <v>181010</v>
      </c>
      <c r="H73" t="s">
        <v>16</v>
      </c>
      <c r="I73" t="s">
        <v>17</v>
      </c>
      <c r="J73" t="s">
        <v>18</v>
      </c>
      <c r="K73" t="s">
        <v>19</v>
      </c>
      <c r="L73" t="s">
        <v>20</v>
      </c>
      <c r="M73" s="2">
        <v>842776102461</v>
      </c>
      <c r="N73">
        <v>-1</v>
      </c>
      <c r="O73">
        <f t="shared" si="1"/>
        <v>0</v>
      </c>
    </row>
    <row r="74" spans="1:15" x14ac:dyDescent="0.2">
      <c r="A74" s="1">
        <v>43286</v>
      </c>
      <c r="B74">
        <v>43767515</v>
      </c>
      <c r="C74">
        <v>842</v>
      </c>
      <c r="D74" t="s">
        <v>26</v>
      </c>
      <c r="E74">
        <v>21</v>
      </c>
      <c r="F74" t="s">
        <v>15</v>
      </c>
      <c r="G74">
        <v>181010</v>
      </c>
      <c r="H74" t="s">
        <v>16</v>
      </c>
      <c r="I74" t="s">
        <v>17</v>
      </c>
      <c r="J74" t="s">
        <v>18</v>
      </c>
      <c r="K74" t="s">
        <v>19</v>
      </c>
      <c r="L74" t="s">
        <v>20</v>
      </c>
      <c r="M74" s="2">
        <v>842776102461</v>
      </c>
      <c r="N74">
        <v>1</v>
      </c>
      <c r="O74">
        <f t="shared" si="1"/>
        <v>0</v>
      </c>
    </row>
    <row r="75" spans="1:15" x14ac:dyDescent="0.2">
      <c r="A75" s="1">
        <v>43287</v>
      </c>
      <c r="B75">
        <v>43776251</v>
      </c>
      <c r="C75">
        <v>94</v>
      </c>
      <c r="D75" t="s">
        <v>14</v>
      </c>
      <c r="E75">
        <v>21</v>
      </c>
      <c r="F75" t="s">
        <v>15</v>
      </c>
      <c r="G75">
        <v>181010</v>
      </c>
      <c r="H75" t="s">
        <v>16</v>
      </c>
      <c r="I75" t="s">
        <v>17</v>
      </c>
      <c r="J75" t="s">
        <v>18</v>
      </c>
      <c r="K75" t="s">
        <v>19</v>
      </c>
      <c r="L75" t="s">
        <v>20</v>
      </c>
      <c r="M75" s="2">
        <v>842776102461</v>
      </c>
      <c r="N75">
        <v>1</v>
      </c>
      <c r="O75">
        <f t="shared" si="1"/>
        <v>6</v>
      </c>
    </row>
    <row r="76" spans="1:15" x14ac:dyDescent="0.2">
      <c r="A76" s="1">
        <v>43287</v>
      </c>
      <c r="B76">
        <v>43777699</v>
      </c>
      <c r="C76">
        <v>94</v>
      </c>
      <c r="D76" t="s">
        <v>14</v>
      </c>
      <c r="E76">
        <v>21</v>
      </c>
      <c r="F76" t="s">
        <v>15</v>
      </c>
      <c r="G76">
        <v>181010</v>
      </c>
      <c r="H76" t="s">
        <v>16</v>
      </c>
      <c r="I76" t="s">
        <v>17</v>
      </c>
      <c r="J76" t="s">
        <v>18</v>
      </c>
      <c r="K76" t="s">
        <v>19</v>
      </c>
      <c r="L76" t="s">
        <v>20</v>
      </c>
      <c r="M76" s="2">
        <v>842776102461</v>
      </c>
      <c r="N76">
        <v>1</v>
      </c>
      <c r="O76">
        <f t="shared" si="1"/>
        <v>6</v>
      </c>
    </row>
    <row r="77" spans="1:15" x14ac:dyDescent="0.2">
      <c r="A77" s="1">
        <v>43287</v>
      </c>
      <c r="B77">
        <v>43777752</v>
      </c>
      <c r="C77">
        <v>94</v>
      </c>
      <c r="D77" t="s">
        <v>14</v>
      </c>
      <c r="E77">
        <v>21</v>
      </c>
      <c r="F77" t="s">
        <v>15</v>
      </c>
      <c r="G77">
        <v>181010</v>
      </c>
      <c r="H77" t="s">
        <v>16</v>
      </c>
      <c r="I77" t="s">
        <v>17</v>
      </c>
      <c r="J77" t="s">
        <v>18</v>
      </c>
      <c r="K77" t="s">
        <v>19</v>
      </c>
      <c r="L77" t="s">
        <v>20</v>
      </c>
      <c r="M77" s="2">
        <v>842776102461</v>
      </c>
      <c r="N77">
        <v>1</v>
      </c>
      <c r="O77">
        <f t="shared" si="1"/>
        <v>6</v>
      </c>
    </row>
    <row r="78" spans="1:15" x14ac:dyDescent="0.2">
      <c r="A78" s="1">
        <v>43287</v>
      </c>
      <c r="B78">
        <v>43778059</v>
      </c>
      <c r="C78">
        <v>94</v>
      </c>
      <c r="D78" t="s">
        <v>14</v>
      </c>
      <c r="E78">
        <v>32</v>
      </c>
      <c r="F78" t="s">
        <v>21</v>
      </c>
      <c r="G78">
        <v>253230</v>
      </c>
      <c r="H78" t="s">
        <v>22</v>
      </c>
      <c r="I78" t="s">
        <v>23</v>
      </c>
      <c r="J78" t="s">
        <v>24</v>
      </c>
      <c r="L78" t="s">
        <v>25</v>
      </c>
      <c r="M78" s="2">
        <v>4550084118970</v>
      </c>
      <c r="N78">
        <v>1</v>
      </c>
      <c r="O78">
        <f t="shared" si="1"/>
        <v>2</v>
      </c>
    </row>
    <row r="79" spans="1:15" x14ac:dyDescent="0.2">
      <c r="A79" s="1">
        <v>43287</v>
      </c>
      <c r="B79">
        <v>43779164</v>
      </c>
      <c r="C79">
        <v>94</v>
      </c>
      <c r="D79" t="s">
        <v>14</v>
      </c>
      <c r="E79">
        <v>21</v>
      </c>
      <c r="F79" t="s">
        <v>15</v>
      </c>
      <c r="G79">
        <v>181010</v>
      </c>
      <c r="H79" t="s">
        <v>16</v>
      </c>
      <c r="I79" t="s">
        <v>17</v>
      </c>
      <c r="J79" t="s">
        <v>18</v>
      </c>
      <c r="K79" t="s">
        <v>19</v>
      </c>
      <c r="L79" t="s">
        <v>20</v>
      </c>
      <c r="M79" s="2">
        <v>842776102461</v>
      </c>
      <c r="N79">
        <v>1</v>
      </c>
      <c r="O79">
        <f t="shared" si="1"/>
        <v>6</v>
      </c>
    </row>
    <row r="80" spans="1:15" x14ac:dyDescent="0.2">
      <c r="A80" s="1">
        <v>43287</v>
      </c>
      <c r="B80">
        <v>43779661</v>
      </c>
      <c r="C80">
        <v>94</v>
      </c>
      <c r="D80" t="s">
        <v>14</v>
      </c>
      <c r="E80">
        <v>21</v>
      </c>
      <c r="F80" t="s">
        <v>15</v>
      </c>
      <c r="G80">
        <v>181010</v>
      </c>
      <c r="H80" t="s">
        <v>16</v>
      </c>
      <c r="I80" t="s">
        <v>17</v>
      </c>
      <c r="J80" t="s">
        <v>18</v>
      </c>
      <c r="K80" t="s">
        <v>19</v>
      </c>
      <c r="L80" t="s">
        <v>20</v>
      </c>
      <c r="M80" s="2">
        <v>842776102461</v>
      </c>
      <c r="N80">
        <v>1</v>
      </c>
      <c r="O80">
        <f t="shared" si="1"/>
        <v>6</v>
      </c>
    </row>
    <row r="81" spans="1:15" x14ac:dyDescent="0.2">
      <c r="A81" s="1">
        <v>43287</v>
      </c>
      <c r="B81">
        <v>43780190</v>
      </c>
      <c r="C81">
        <v>94</v>
      </c>
      <c r="D81" t="s">
        <v>14</v>
      </c>
      <c r="E81">
        <v>44</v>
      </c>
      <c r="F81" t="s">
        <v>37</v>
      </c>
      <c r="G81">
        <v>393015</v>
      </c>
      <c r="H81" t="s">
        <v>38</v>
      </c>
      <c r="I81" t="s">
        <v>39</v>
      </c>
      <c r="J81" t="s">
        <v>40</v>
      </c>
      <c r="K81" t="s">
        <v>41</v>
      </c>
      <c r="L81" t="s">
        <v>42</v>
      </c>
      <c r="M81" s="2">
        <v>4514953727427</v>
      </c>
      <c r="N81">
        <v>1</v>
      </c>
      <c r="O81">
        <f t="shared" si="1"/>
        <v>1</v>
      </c>
    </row>
    <row r="82" spans="1:15" x14ac:dyDescent="0.2">
      <c r="A82" s="1">
        <v>43287</v>
      </c>
      <c r="B82">
        <v>43780415</v>
      </c>
      <c r="C82">
        <v>94</v>
      </c>
      <c r="D82" t="s">
        <v>14</v>
      </c>
      <c r="E82">
        <v>32</v>
      </c>
      <c r="F82" t="s">
        <v>21</v>
      </c>
      <c r="G82">
        <v>253230</v>
      </c>
      <c r="H82" t="s">
        <v>22</v>
      </c>
      <c r="I82" t="s">
        <v>23</v>
      </c>
      <c r="J82" t="s">
        <v>24</v>
      </c>
      <c r="L82" t="s">
        <v>25</v>
      </c>
      <c r="M82" s="2">
        <v>4550084118970</v>
      </c>
      <c r="N82">
        <v>1</v>
      </c>
      <c r="O82">
        <f t="shared" si="1"/>
        <v>2</v>
      </c>
    </row>
    <row r="83" spans="1:15" x14ac:dyDescent="0.2">
      <c r="A83" s="1">
        <v>43287</v>
      </c>
      <c r="B83">
        <v>43783073</v>
      </c>
      <c r="C83">
        <v>94</v>
      </c>
      <c r="D83" t="s">
        <v>14</v>
      </c>
      <c r="E83">
        <v>21</v>
      </c>
      <c r="F83" t="s">
        <v>15</v>
      </c>
      <c r="G83">
        <v>181010</v>
      </c>
      <c r="H83" t="s">
        <v>16</v>
      </c>
      <c r="I83" t="s">
        <v>17</v>
      </c>
      <c r="J83" t="s">
        <v>18</v>
      </c>
      <c r="K83" t="s">
        <v>19</v>
      </c>
      <c r="L83" t="s">
        <v>20</v>
      </c>
      <c r="M83" s="2">
        <v>842776102461</v>
      </c>
      <c r="N83">
        <v>1</v>
      </c>
      <c r="O83">
        <f t="shared" si="1"/>
        <v>6</v>
      </c>
    </row>
    <row r="84" spans="1:15" x14ac:dyDescent="0.2">
      <c r="A84" s="1">
        <v>43287</v>
      </c>
      <c r="B84">
        <v>43772598</v>
      </c>
      <c r="C84">
        <v>842</v>
      </c>
      <c r="D84" t="s">
        <v>26</v>
      </c>
      <c r="E84">
        <v>32</v>
      </c>
      <c r="F84" t="s">
        <v>21</v>
      </c>
      <c r="G84">
        <v>253230</v>
      </c>
      <c r="H84" t="s">
        <v>22</v>
      </c>
      <c r="I84" t="s">
        <v>23</v>
      </c>
      <c r="J84" t="s">
        <v>24</v>
      </c>
      <c r="L84" t="s">
        <v>25</v>
      </c>
      <c r="M84" s="2">
        <v>4550084118970</v>
      </c>
      <c r="N84">
        <v>1</v>
      </c>
      <c r="O84">
        <f t="shared" si="1"/>
        <v>4</v>
      </c>
    </row>
    <row r="85" spans="1:15" x14ac:dyDescent="0.2">
      <c r="A85" s="1">
        <v>43287</v>
      </c>
      <c r="B85">
        <v>43773668</v>
      </c>
      <c r="C85">
        <v>842</v>
      </c>
      <c r="D85" t="s">
        <v>26</v>
      </c>
      <c r="E85">
        <v>32</v>
      </c>
      <c r="F85" t="s">
        <v>21</v>
      </c>
      <c r="G85">
        <v>253230</v>
      </c>
      <c r="H85" t="s">
        <v>22</v>
      </c>
      <c r="I85" t="s">
        <v>23</v>
      </c>
      <c r="J85" t="s">
        <v>24</v>
      </c>
      <c r="L85" t="s">
        <v>25</v>
      </c>
      <c r="M85" s="2">
        <v>4550084118970</v>
      </c>
      <c r="N85">
        <v>1</v>
      </c>
      <c r="O85">
        <f t="shared" si="1"/>
        <v>4</v>
      </c>
    </row>
    <row r="86" spans="1:15" x14ac:dyDescent="0.2">
      <c r="A86" s="1">
        <v>43287</v>
      </c>
      <c r="B86">
        <v>43781297</v>
      </c>
      <c r="C86">
        <v>842</v>
      </c>
      <c r="D86" t="s">
        <v>26</v>
      </c>
      <c r="E86">
        <v>32</v>
      </c>
      <c r="F86" t="s">
        <v>21</v>
      </c>
      <c r="G86">
        <v>253230</v>
      </c>
      <c r="H86" t="s">
        <v>22</v>
      </c>
      <c r="I86" t="s">
        <v>23</v>
      </c>
      <c r="J86" t="s">
        <v>24</v>
      </c>
      <c r="L86" t="s">
        <v>25</v>
      </c>
      <c r="M86" s="2">
        <v>4550084118970</v>
      </c>
      <c r="N86">
        <v>1</v>
      </c>
      <c r="O86">
        <f t="shared" si="1"/>
        <v>4</v>
      </c>
    </row>
    <row r="87" spans="1:15" x14ac:dyDescent="0.2">
      <c r="A87" s="1">
        <v>43287</v>
      </c>
      <c r="B87">
        <v>43783668</v>
      </c>
      <c r="C87">
        <v>842</v>
      </c>
      <c r="D87" t="s">
        <v>26</v>
      </c>
      <c r="E87">
        <v>32</v>
      </c>
      <c r="F87" t="s">
        <v>21</v>
      </c>
      <c r="G87">
        <v>253230</v>
      </c>
      <c r="H87" t="s">
        <v>22</v>
      </c>
      <c r="I87" t="s">
        <v>23</v>
      </c>
      <c r="J87" t="s">
        <v>24</v>
      </c>
      <c r="L87" t="s">
        <v>25</v>
      </c>
      <c r="M87" s="2">
        <v>4550084118970</v>
      </c>
      <c r="N87">
        <v>1</v>
      </c>
      <c r="O87">
        <f t="shared" si="1"/>
        <v>4</v>
      </c>
    </row>
    <row r="88" spans="1:15" x14ac:dyDescent="0.2">
      <c r="A88" s="1">
        <v>43288</v>
      </c>
      <c r="B88">
        <v>43782355</v>
      </c>
      <c r="C88">
        <v>94</v>
      </c>
      <c r="D88" t="s">
        <v>14</v>
      </c>
      <c r="E88">
        <v>32</v>
      </c>
      <c r="F88" t="s">
        <v>21</v>
      </c>
      <c r="G88">
        <v>253230</v>
      </c>
      <c r="H88" t="s">
        <v>22</v>
      </c>
      <c r="I88" t="s">
        <v>23</v>
      </c>
      <c r="J88" t="s">
        <v>24</v>
      </c>
      <c r="L88" t="s">
        <v>25</v>
      </c>
      <c r="M88" s="2">
        <v>4550084118970</v>
      </c>
      <c r="N88">
        <v>1</v>
      </c>
      <c r="O88">
        <f t="shared" si="1"/>
        <v>1</v>
      </c>
    </row>
    <row r="89" spans="1:15" x14ac:dyDescent="0.2">
      <c r="A89" s="1">
        <v>43288</v>
      </c>
      <c r="B89">
        <v>43787184</v>
      </c>
      <c r="C89">
        <v>94</v>
      </c>
      <c r="D89" t="s">
        <v>14</v>
      </c>
      <c r="E89">
        <v>21</v>
      </c>
      <c r="F89" t="s">
        <v>15</v>
      </c>
      <c r="G89">
        <v>181010</v>
      </c>
      <c r="H89" t="s">
        <v>16</v>
      </c>
      <c r="I89" t="s">
        <v>17</v>
      </c>
      <c r="J89" t="s">
        <v>18</v>
      </c>
      <c r="K89" t="s">
        <v>19</v>
      </c>
      <c r="L89" t="s">
        <v>20</v>
      </c>
      <c r="M89" s="2">
        <v>842776102461</v>
      </c>
      <c r="N89">
        <v>1</v>
      </c>
      <c r="O89">
        <f t="shared" si="1"/>
        <v>3</v>
      </c>
    </row>
    <row r="90" spans="1:15" x14ac:dyDescent="0.2">
      <c r="A90" s="1">
        <v>43288</v>
      </c>
      <c r="B90">
        <v>43788075</v>
      </c>
      <c r="C90">
        <v>94</v>
      </c>
      <c r="D90" t="s">
        <v>14</v>
      </c>
      <c r="E90">
        <v>44</v>
      </c>
      <c r="F90" t="s">
        <v>37</v>
      </c>
      <c r="G90">
        <v>393015</v>
      </c>
      <c r="H90" t="s">
        <v>38</v>
      </c>
      <c r="I90" t="s">
        <v>39</v>
      </c>
      <c r="J90" t="s">
        <v>40</v>
      </c>
      <c r="K90" t="s">
        <v>41</v>
      </c>
      <c r="L90" t="s">
        <v>42</v>
      </c>
      <c r="M90" s="2">
        <v>4514953727427</v>
      </c>
      <c r="N90">
        <v>1</v>
      </c>
      <c r="O90">
        <f t="shared" si="1"/>
        <v>1</v>
      </c>
    </row>
    <row r="91" spans="1:15" x14ac:dyDescent="0.2">
      <c r="A91" s="1">
        <v>43288</v>
      </c>
      <c r="B91">
        <v>43788533</v>
      </c>
      <c r="C91">
        <v>94</v>
      </c>
      <c r="D91" t="s">
        <v>14</v>
      </c>
      <c r="E91">
        <v>21</v>
      </c>
      <c r="F91" t="s">
        <v>15</v>
      </c>
      <c r="G91">
        <v>181010</v>
      </c>
      <c r="H91" t="s">
        <v>16</v>
      </c>
      <c r="I91" t="s">
        <v>17</v>
      </c>
      <c r="J91" t="s">
        <v>18</v>
      </c>
      <c r="K91" t="s">
        <v>19</v>
      </c>
      <c r="L91" t="s">
        <v>20</v>
      </c>
      <c r="M91" s="2">
        <v>842776102461</v>
      </c>
      <c r="N91">
        <v>2</v>
      </c>
      <c r="O91">
        <f t="shared" si="1"/>
        <v>3</v>
      </c>
    </row>
    <row r="92" spans="1:15" x14ac:dyDescent="0.2">
      <c r="A92" s="1">
        <v>43288</v>
      </c>
      <c r="B92">
        <v>43588870</v>
      </c>
      <c r="C92">
        <v>842</v>
      </c>
      <c r="D92" t="s">
        <v>26</v>
      </c>
      <c r="E92">
        <v>21</v>
      </c>
      <c r="F92" t="s">
        <v>15</v>
      </c>
      <c r="G92">
        <v>181010</v>
      </c>
      <c r="H92" t="s">
        <v>16</v>
      </c>
      <c r="I92" t="s">
        <v>17</v>
      </c>
      <c r="J92" t="s">
        <v>18</v>
      </c>
      <c r="K92" t="s">
        <v>19</v>
      </c>
      <c r="L92" t="s">
        <v>20</v>
      </c>
      <c r="M92" s="2">
        <v>842776102461</v>
      </c>
      <c r="N92">
        <v>-2</v>
      </c>
      <c r="O92">
        <f t="shared" si="1"/>
        <v>3</v>
      </c>
    </row>
    <row r="93" spans="1:15" x14ac:dyDescent="0.2">
      <c r="A93" s="1">
        <v>43288</v>
      </c>
      <c r="B93">
        <v>43784488</v>
      </c>
      <c r="C93">
        <v>842</v>
      </c>
      <c r="D93" t="s">
        <v>26</v>
      </c>
      <c r="E93">
        <v>21</v>
      </c>
      <c r="F93" t="s">
        <v>15</v>
      </c>
      <c r="G93">
        <v>181010</v>
      </c>
      <c r="H93" t="s">
        <v>16</v>
      </c>
      <c r="I93" t="s">
        <v>17</v>
      </c>
      <c r="J93" t="s">
        <v>18</v>
      </c>
      <c r="K93" t="s">
        <v>19</v>
      </c>
      <c r="L93" t="s">
        <v>20</v>
      </c>
      <c r="M93" s="2">
        <v>842776102461</v>
      </c>
      <c r="N93">
        <v>1</v>
      </c>
      <c r="O93">
        <f t="shared" si="1"/>
        <v>3</v>
      </c>
    </row>
    <row r="94" spans="1:15" x14ac:dyDescent="0.2">
      <c r="A94" s="1">
        <v>43288</v>
      </c>
      <c r="B94">
        <v>43784873</v>
      </c>
      <c r="C94">
        <v>842</v>
      </c>
      <c r="D94" t="s">
        <v>26</v>
      </c>
      <c r="E94">
        <v>21</v>
      </c>
      <c r="F94" t="s">
        <v>15</v>
      </c>
      <c r="G94">
        <v>181010</v>
      </c>
      <c r="H94" t="s">
        <v>16</v>
      </c>
      <c r="I94" t="s">
        <v>17</v>
      </c>
      <c r="J94" t="s">
        <v>18</v>
      </c>
      <c r="K94" t="s">
        <v>19</v>
      </c>
      <c r="L94" t="s">
        <v>20</v>
      </c>
      <c r="M94" s="2">
        <v>842776102461</v>
      </c>
      <c r="N94">
        <v>1</v>
      </c>
      <c r="O94">
        <f t="shared" si="1"/>
        <v>3</v>
      </c>
    </row>
    <row r="95" spans="1:15" x14ac:dyDescent="0.2">
      <c r="A95" s="1">
        <v>43288</v>
      </c>
      <c r="B95">
        <v>43786608</v>
      </c>
      <c r="C95">
        <v>842</v>
      </c>
      <c r="D95" t="s">
        <v>26</v>
      </c>
      <c r="E95">
        <v>21</v>
      </c>
      <c r="F95" t="s">
        <v>15</v>
      </c>
      <c r="G95">
        <v>181010</v>
      </c>
      <c r="H95" t="s">
        <v>16</v>
      </c>
      <c r="I95" t="s">
        <v>17</v>
      </c>
      <c r="J95" t="s">
        <v>18</v>
      </c>
      <c r="K95" t="s">
        <v>19</v>
      </c>
      <c r="L95" t="s">
        <v>20</v>
      </c>
      <c r="M95" s="2">
        <v>842776102461</v>
      </c>
      <c r="N95">
        <v>1</v>
      </c>
      <c r="O95">
        <f t="shared" si="1"/>
        <v>3</v>
      </c>
    </row>
    <row r="96" spans="1:15" x14ac:dyDescent="0.2">
      <c r="A96" s="1">
        <v>43288</v>
      </c>
      <c r="B96">
        <v>43789035</v>
      </c>
      <c r="C96">
        <v>842</v>
      </c>
      <c r="D96" t="s">
        <v>26</v>
      </c>
      <c r="E96">
        <v>21</v>
      </c>
      <c r="F96" t="s">
        <v>15</v>
      </c>
      <c r="G96">
        <v>181010</v>
      </c>
      <c r="H96" t="s">
        <v>16</v>
      </c>
      <c r="I96" t="s">
        <v>17</v>
      </c>
      <c r="J96" t="s">
        <v>18</v>
      </c>
      <c r="K96" t="s">
        <v>19</v>
      </c>
      <c r="L96" t="s">
        <v>20</v>
      </c>
      <c r="M96" s="2">
        <v>842776102461</v>
      </c>
      <c r="N96">
        <v>1</v>
      </c>
      <c r="O96">
        <f t="shared" si="1"/>
        <v>3</v>
      </c>
    </row>
    <row r="97" spans="1:15" x14ac:dyDescent="0.2">
      <c r="A97" s="1">
        <v>43288</v>
      </c>
      <c r="B97">
        <v>43789054</v>
      </c>
      <c r="C97">
        <v>842</v>
      </c>
      <c r="D97" t="s">
        <v>26</v>
      </c>
      <c r="E97">
        <v>32</v>
      </c>
      <c r="F97" t="s">
        <v>21</v>
      </c>
      <c r="G97">
        <v>253230</v>
      </c>
      <c r="H97" t="s">
        <v>22</v>
      </c>
      <c r="I97" t="s">
        <v>23</v>
      </c>
      <c r="J97" t="s">
        <v>24</v>
      </c>
      <c r="L97" t="s">
        <v>25</v>
      </c>
      <c r="M97" s="2">
        <v>4550084118970</v>
      </c>
      <c r="N97">
        <v>1</v>
      </c>
      <c r="O97">
        <f t="shared" si="1"/>
        <v>2</v>
      </c>
    </row>
    <row r="98" spans="1:15" x14ac:dyDescent="0.2">
      <c r="A98" s="1">
        <v>43288</v>
      </c>
      <c r="B98">
        <v>43789388</v>
      </c>
      <c r="C98">
        <v>842</v>
      </c>
      <c r="D98" t="s">
        <v>26</v>
      </c>
      <c r="E98">
        <v>21</v>
      </c>
      <c r="F98" t="s">
        <v>15</v>
      </c>
      <c r="G98">
        <v>181010</v>
      </c>
      <c r="H98" t="s">
        <v>16</v>
      </c>
      <c r="I98" t="s">
        <v>17</v>
      </c>
      <c r="J98" t="s">
        <v>18</v>
      </c>
      <c r="K98" t="s">
        <v>19</v>
      </c>
      <c r="L98" t="s">
        <v>20</v>
      </c>
      <c r="M98" s="2">
        <v>842776102461</v>
      </c>
      <c r="N98">
        <v>1</v>
      </c>
      <c r="O98">
        <f t="shared" si="1"/>
        <v>3</v>
      </c>
    </row>
    <row r="99" spans="1:15" x14ac:dyDescent="0.2">
      <c r="A99" s="1">
        <v>43288</v>
      </c>
      <c r="B99">
        <v>43792535</v>
      </c>
      <c r="C99">
        <v>842</v>
      </c>
      <c r="D99" t="s">
        <v>26</v>
      </c>
      <c r="E99">
        <v>32</v>
      </c>
      <c r="F99" t="s">
        <v>21</v>
      </c>
      <c r="G99">
        <v>253230</v>
      </c>
      <c r="H99" t="s">
        <v>22</v>
      </c>
      <c r="I99" t="s">
        <v>23</v>
      </c>
      <c r="J99" t="s">
        <v>24</v>
      </c>
      <c r="L99" t="s">
        <v>25</v>
      </c>
      <c r="M99" s="2">
        <v>4550084118970</v>
      </c>
      <c r="N99">
        <v>1</v>
      </c>
      <c r="O99">
        <f t="shared" si="1"/>
        <v>2</v>
      </c>
    </row>
    <row r="100" spans="1:15" x14ac:dyDescent="0.2">
      <c r="A100" s="1">
        <v>43289</v>
      </c>
      <c r="B100">
        <v>43793748</v>
      </c>
      <c r="C100">
        <v>94</v>
      </c>
      <c r="D100" t="s">
        <v>14</v>
      </c>
      <c r="E100">
        <v>21</v>
      </c>
      <c r="F100" t="s">
        <v>15</v>
      </c>
      <c r="G100">
        <v>181010</v>
      </c>
      <c r="H100" t="s">
        <v>16</v>
      </c>
      <c r="I100" t="s">
        <v>17</v>
      </c>
      <c r="J100" t="s">
        <v>18</v>
      </c>
      <c r="K100" t="s">
        <v>19</v>
      </c>
      <c r="L100" t="s">
        <v>20</v>
      </c>
      <c r="M100" s="2">
        <v>842776102461</v>
      </c>
      <c r="N100">
        <v>2</v>
      </c>
      <c r="O100">
        <f t="shared" si="1"/>
        <v>4</v>
      </c>
    </row>
    <row r="101" spans="1:15" x14ac:dyDescent="0.2">
      <c r="A101" s="1">
        <v>43289</v>
      </c>
      <c r="B101">
        <v>43799891</v>
      </c>
      <c r="C101">
        <v>94</v>
      </c>
      <c r="D101" t="s">
        <v>14</v>
      </c>
      <c r="E101">
        <v>21</v>
      </c>
      <c r="F101" t="s">
        <v>15</v>
      </c>
      <c r="G101">
        <v>181010</v>
      </c>
      <c r="H101" t="s">
        <v>16</v>
      </c>
      <c r="I101" t="s">
        <v>17</v>
      </c>
      <c r="J101" t="s">
        <v>18</v>
      </c>
      <c r="K101" t="s">
        <v>19</v>
      </c>
      <c r="L101" t="s">
        <v>20</v>
      </c>
      <c r="M101" s="2">
        <v>842776102461</v>
      </c>
      <c r="N101">
        <v>1</v>
      </c>
      <c r="O101">
        <f t="shared" si="1"/>
        <v>4</v>
      </c>
    </row>
    <row r="102" spans="1:15" x14ac:dyDescent="0.2">
      <c r="A102" s="1">
        <v>43289</v>
      </c>
      <c r="B102">
        <v>43801353</v>
      </c>
      <c r="C102">
        <v>94</v>
      </c>
      <c r="D102" t="s">
        <v>14</v>
      </c>
      <c r="E102">
        <v>21</v>
      </c>
      <c r="F102" t="s">
        <v>15</v>
      </c>
      <c r="G102">
        <v>181010</v>
      </c>
      <c r="H102" t="s">
        <v>16</v>
      </c>
      <c r="I102" t="s">
        <v>17</v>
      </c>
      <c r="J102" t="s">
        <v>18</v>
      </c>
      <c r="K102" t="s">
        <v>19</v>
      </c>
      <c r="L102" t="s">
        <v>20</v>
      </c>
      <c r="M102" s="2">
        <v>842776102461</v>
      </c>
      <c r="N102">
        <v>1</v>
      </c>
      <c r="O102">
        <f t="shared" si="1"/>
        <v>4</v>
      </c>
    </row>
    <row r="103" spans="1:15" x14ac:dyDescent="0.2">
      <c r="A103" s="1">
        <v>43289</v>
      </c>
      <c r="B103">
        <v>43803106</v>
      </c>
      <c r="C103">
        <v>94</v>
      </c>
      <c r="D103" t="s">
        <v>14</v>
      </c>
      <c r="E103">
        <v>32</v>
      </c>
      <c r="F103" t="s">
        <v>21</v>
      </c>
      <c r="G103">
        <v>253230</v>
      </c>
      <c r="H103" t="s">
        <v>22</v>
      </c>
      <c r="I103" t="s">
        <v>23</v>
      </c>
      <c r="J103" t="s">
        <v>24</v>
      </c>
      <c r="L103" t="s">
        <v>25</v>
      </c>
      <c r="M103" s="2">
        <v>4550084118970</v>
      </c>
      <c r="N103">
        <v>1</v>
      </c>
      <c r="O103">
        <f t="shared" si="1"/>
        <v>1</v>
      </c>
    </row>
    <row r="104" spans="1:15" x14ac:dyDescent="0.2">
      <c r="A104" s="1">
        <v>43289</v>
      </c>
      <c r="B104">
        <v>43793604</v>
      </c>
      <c r="C104">
        <v>842</v>
      </c>
      <c r="D104" t="s">
        <v>26</v>
      </c>
      <c r="E104">
        <v>21</v>
      </c>
      <c r="F104" t="s">
        <v>15</v>
      </c>
      <c r="G104">
        <v>181010</v>
      </c>
      <c r="H104" t="s">
        <v>16</v>
      </c>
      <c r="I104" t="s">
        <v>17</v>
      </c>
      <c r="J104" t="s">
        <v>18</v>
      </c>
      <c r="K104" t="s">
        <v>19</v>
      </c>
      <c r="L104" t="s">
        <v>20</v>
      </c>
      <c r="M104" s="2">
        <v>842776102461</v>
      </c>
      <c r="N104">
        <v>1</v>
      </c>
      <c r="O104">
        <f t="shared" si="1"/>
        <v>3</v>
      </c>
    </row>
    <row r="105" spans="1:15" x14ac:dyDescent="0.2">
      <c r="A105" s="1">
        <v>43289</v>
      </c>
      <c r="B105">
        <v>43796319</v>
      </c>
      <c r="C105">
        <v>842</v>
      </c>
      <c r="D105" t="s">
        <v>26</v>
      </c>
      <c r="E105">
        <v>21</v>
      </c>
      <c r="F105" t="s">
        <v>15</v>
      </c>
      <c r="G105">
        <v>181010</v>
      </c>
      <c r="H105" t="s">
        <v>16</v>
      </c>
      <c r="I105" t="s">
        <v>17</v>
      </c>
      <c r="J105" t="s">
        <v>18</v>
      </c>
      <c r="K105" t="s">
        <v>19</v>
      </c>
      <c r="L105" t="s">
        <v>20</v>
      </c>
      <c r="M105" s="2">
        <v>842776102461</v>
      </c>
      <c r="N105">
        <v>1</v>
      </c>
      <c r="O105">
        <f t="shared" si="1"/>
        <v>3</v>
      </c>
    </row>
    <row r="106" spans="1:15" x14ac:dyDescent="0.2">
      <c r="A106" s="1">
        <v>43289</v>
      </c>
      <c r="B106">
        <v>43802112</v>
      </c>
      <c r="C106">
        <v>842</v>
      </c>
      <c r="D106" t="s">
        <v>26</v>
      </c>
      <c r="E106">
        <v>21</v>
      </c>
      <c r="F106" t="s">
        <v>15</v>
      </c>
      <c r="G106">
        <v>181010</v>
      </c>
      <c r="H106" t="s">
        <v>16</v>
      </c>
      <c r="I106" t="s">
        <v>17</v>
      </c>
      <c r="J106" t="s">
        <v>18</v>
      </c>
      <c r="K106" t="s">
        <v>19</v>
      </c>
      <c r="L106" t="s">
        <v>20</v>
      </c>
      <c r="M106" s="2">
        <v>842776102461</v>
      </c>
      <c r="N106">
        <v>1</v>
      </c>
      <c r="O106">
        <f t="shared" si="1"/>
        <v>3</v>
      </c>
    </row>
    <row r="107" spans="1:15" x14ac:dyDescent="0.2">
      <c r="A107" s="1">
        <v>43290</v>
      </c>
      <c r="B107">
        <v>43805243</v>
      </c>
      <c r="C107">
        <v>94</v>
      </c>
      <c r="D107" t="s">
        <v>14</v>
      </c>
      <c r="E107">
        <v>21</v>
      </c>
      <c r="F107" t="s">
        <v>15</v>
      </c>
      <c r="G107">
        <v>181010</v>
      </c>
      <c r="H107" t="s">
        <v>16</v>
      </c>
      <c r="I107" t="s">
        <v>17</v>
      </c>
      <c r="J107" t="s">
        <v>18</v>
      </c>
      <c r="K107" t="s">
        <v>19</v>
      </c>
      <c r="L107" t="s">
        <v>20</v>
      </c>
      <c r="M107" s="2">
        <v>842776102461</v>
      </c>
      <c r="N107">
        <v>1</v>
      </c>
      <c r="O107">
        <f t="shared" si="1"/>
        <v>2</v>
      </c>
    </row>
    <row r="108" spans="1:15" x14ac:dyDescent="0.2">
      <c r="A108" s="1">
        <v>43290</v>
      </c>
      <c r="B108">
        <v>43807833</v>
      </c>
      <c r="C108">
        <v>94</v>
      </c>
      <c r="D108" t="s">
        <v>14</v>
      </c>
      <c r="E108">
        <v>21</v>
      </c>
      <c r="F108" t="s">
        <v>15</v>
      </c>
      <c r="G108">
        <v>181010</v>
      </c>
      <c r="H108" t="s">
        <v>16</v>
      </c>
      <c r="I108" t="s">
        <v>17</v>
      </c>
      <c r="J108" t="s">
        <v>18</v>
      </c>
      <c r="K108" t="s">
        <v>19</v>
      </c>
      <c r="L108" t="s">
        <v>20</v>
      </c>
      <c r="M108" s="2">
        <v>842776102461</v>
      </c>
      <c r="N108">
        <v>1</v>
      </c>
      <c r="O108">
        <f t="shared" si="1"/>
        <v>2</v>
      </c>
    </row>
    <row r="109" spans="1:15" x14ac:dyDescent="0.2">
      <c r="A109" s="1">
        <v>43290</v>
      </c>
      <c r="B109">
        <v>43808691</v>
      </c>
      <c r="C109">
        <v>94</v>
      </c>
      <c r="D109" t="s">
        <v>14</v>
      </c>
      <c r="E109">
        <v>12</v>
      </c>
      <c r="F109" t="s">
        <v>27</v>
      </c>
      <c r="G109">
        <v>77120</v>
      </c>
      <c r="H109" t="s">
        <v>28</v>
      </c>
      <c r="I109" t="s">
        <v>29</v>
      </c>
      <c r="J109" t="s">
        <v>30</v>
      </c>
      <c r="L109" t="s">
        <v>31</v>
      </c>
      <c r="M109" s="2">
        <v>4549980046388</v>
      </c>
      <c r="N109">
        <v>1</v>
      </c>
      <c r="O109">
        <f t="shared" si="1"/>
        <v>1</v>
      </c>
    </row>
    <row r="110" spans="1:15" x14ac:dyDescent="0.2">
      <c r="A110" s="1">
        <v>43290</v>
      </c>
      <c r="B110">
        <v>43812120</v>
      </c>
      <c r="C110">
        <v>94</v>
      </c>
      <c r="D110" t="s">
        <v>14</v>
      </c>
      <c r="E110">
        <v>44</v>
      </c>
      <c r="F110" t="s">
        <v>37</v>
      </c>
      <c r="G110">
        <v>393015</v>
      </c>
      <c r="H110" t="s">
        <v>38</v>
      </c>
      <c r="I110" t="s">
        <v>39</v>
      </c>
      <c r="J110" t="s">
        <v>40</v>
      </c>
      <c r="K110" t="s">
        <v>41</v>
      </c>
      <c r="L110" t="s">
        <v>42</v>
      </c>
      <c r="M110" s="2">
        <v>4514953727427</v>
      </c>
      <c r="N110">
        <v>1</v>
      </c>
      <c r="O110">
        <f t="shared" si="1"/>
        <v>1</v>
      </c>
    </row>
    <row r="111" spans="1:15" x14ac:dyDescent="0.2">
      <c r="A111" s="1">
        <v>43290</v>
      </c>
      <c r="B111">
        <v>43812177</v>
      </c>
      <c r="C111">
        <v>94</v>
      </c>
      <c r="D111" t="s">
        <v>14</v>
      </c>
      <c r="E111">
        <v>32</v>
      </c>
      <c r="F111" t="s">
        <v>21</v>
      </c>
      <c r="G111">
        <v>253230</v>
      </c>
      <c r="H111" t="s">
        <v>22</v>
      </c>
      <c r="I111" t="s">
        <v>23</v>
      </c>
      <c r="J111" t="s">
        <v>24</v>
      </c>
      <c r="L111" t="s">
        <v>25</v>
      </c>
      <c r="M111" s="2">
        <v>4550084118970</v>
      </c>
      <c r="N111">
        <v>1</v>
      </c>
      <c r="O111">
        <f t="shared" si="1"/>
        <v>1</v>
      </c>
    </row>
    <row r="112" spans="1:15" x14ac:dyDescent="0.2">
      <c r="A112" s="1">
        <v>43290</v>
      </c>
      <c r="B112">
        <v>43804062</v>
      </c>
      <c r="C112">
        <v>842</v>
      </c>
      <c r="D112" t="s">
        <v>26</v>
      </c>
      <c r="E112">
        <v>21</v>
      </c>
      <c r="F112" t="s">
        <v>15</v>
      </c>
      <c r="G112">
        <v>181010</v>
      </c>
      <c r="H112" t="s">
        <v>16</v>
      </c>
      <c r="I112" t="s">
        <v>17</v>
      </c>
      <c r="J112" t="s">
        <v>18</v>
      </c>
      <c r="K112" t="s">
        <v>19</v>
      </c>
      <c r="L112" t="s">
        <v>20</v>
      </c>
      <c r="M112" s="2">
        <v>842776102461</v>
      </c>
      <c r="N112">
        <v>1</v>
      </c>
      <c r="O112">
        <f t="shared" si="1"/>
        <v>2</v>
      </c>
    </row>
    <row r="113" spans="1:15" x14ac:dyDescent="0.2">
      <c r="A113" s="1">
        <v>43290</v>
      </c>
      <c r="B113">
        <v>43807201</v>
      </c>
      <c r="C113">
        <v>842</v>
      </c>
      <c r="D113" t="s">
        <v>26</v>
      </c>
      <c r="E113">
        <v>32</v>
      </c>
      <c r="F113" t="s">
        <v>21</v>
      </c>
      <c r="G113">
        <v>253230</v>
      </c>
      <c r="H113" t="s">
        <v>22</v>
      </c>
      <c r="I113" t="s">
        <v>23</v>
      </c>
      <c r="J113" t="s">
        <v>24</v>
      </c>
      <c r="L113" t="s">
        <v>25</v>
      </c>
      <c r="M113" s="2">
        <v>4550084118970</v>
      </c>
      <c r="N113">
        <v>1</v>
      </c>
      <c r="O113">
        <f t="shared" si="1"/>
        <v>2</v>
      </c>
    </row>
    <row r="114" spans="1:15" x14ac:dyDescent="0.2">
      <c r="A114" s="1">
        <v>43290</v>
      </c>
      <c r="B114">
        <v>43807516</v>
      </c>
      <c r="C114">
        <v>842</v>
      </c>
      <c r="D114" t="s">
        <v>26</v>
      </c>
      <c r="E114">
        <v>21</v>
      </c>
      <c r="F114" t="s">
        <v>15</v>
      </c>
      <c r="G114">
        <v>181010</v>
      </c>
      <c r="H114" t="s">
        <v>16</v>
      </c>
      <c r="I114" t="s">
        <v>17</v>
      </c>
      <c r="J114" t="s">
        <v>18</v>
      </c>
      <c r="K114" t="s">
        <v>19</v>
      </c>
      <c r="L114" t="s">
        <v>20</v>
      </c>
      <c r="M114" s="2">
        <v>842776102461</v>
      </c>
      <c r="N114">
        <v>1</v>
      </c>
      <c r="O114">
        <f t="shared" si="1"/>
        <v>2</v>
      </c>
    </row>
    <row r="115" spans="1:15" x14ac:dyDescent="0.2">
      <c r="A115" s="1">
        <v>43290</v>
      </c>
      <c r="B115">
        <v>43811707</v>
      </c>
      <c r="C115">
        <v>842</v>
      </c>
      <c r="D115" t="s">
        <v>26</v>
      </c>
      <c r="E115">
        <v>32</v>
      </c>
      <c r="F115" t="s">
        <v>21</v>
      </c>
      <c r="G115">
        <v>253230</v>
      </c>
      <c r="H115" t="s">
        <v>22</v>
      </c>
      <c r="I115" t="s">
        <v>23</v>
      </c>
      <c r="J115" t="s">
        <v>24</v>
      </c>
      <c r="L115" t="s">
        <v>25</v>
      </c>
      <c r="M115" s="2">
        <v>4550084118970</v>
      </c>
      <c r="N115">
        <v>1</v>
      </c>
      <c r="O115">
        <f t="shared" si="1"/>
        <v>2</v>
      </c>
    </row>
    <row r="116" spans="1:15" x14ac:dyDescent="0.2">
      <c r="A116" s="1">
        <v>43291</v>
      </c>
      <c r="B116">
        <v>43812475</v>
      </c>
      <c r="C116">
        <v>94</v>
      </c>
      <c r="D116" t="s">
        <v>14</v>
      </c>
      <c r="E116">
        <v>21</v>
      </c>
      <c r="F116" t="s">
        <v>15</v>
      </c>
      <c r="G116">
        <v>181010</v>
      </c>
      <c r="H116" t="s">
        <v>16</v>
      </c>
      <c r="I116" t="s">
        <v>17</v>
      </c>
      <c r="J116" t="s">
        <v>18</v>
      </c>
      <c r="K116" t="s">
        <v>19</v>
      </c>
      <c r="L116" t="s">
        <v>20</v>
      </c>
      <c r="M116" s="2">
        <v>842776102461</v>
      </c>
      <c r="N116">
        <v>1</v>
      </c>
      <c r="O116">
        <f t="shared" si="1"/>
        <v>6</v>
      </c>
    </row>
    <row r="117" spans="1:15" x14ac:dyDescent="0.2">
      <c r="A117" s="1">
        <v>43291</v>
      </c>
      <c r="B117">
        <v>43813306</v>
      </c>
      <c r="C117">
        <v>94</v>
      </c>
      <c r="D117" t="s">
        <v>14</v>
      </c>
      <c r="E117">
        <v>21</v>
      </c>
      <c r="F117" t="s">
        <v>15</v>
      </c>
      <c r="G117">
        <v>181010</v>
      </c>
      <c r="H117" t="s">
        <v>16</v>
      </c>
      <c r="I117" t="s">
        <v>17</v>
      </c>
      <c r="J117" t="s">
        <v>18</v>
      </c>
      <c r="K117" t="s">
        <v>19</v>
      </c>
      <c r="L117" t="s">
        <v>20</v>
      </c>
      <c r="M117" s="2">
        <v>842776102461</v>
      </c>
      <c r="N117">
        <v>1</v>
      </c>
      <c r="O117">
        <f t="shared" si="1"/>
        <v>6</v>
      </c>
    </row>
    <row r="118" spans="1:15" x14ac:dyDescent="0.2">
      <c r="A118" s="1">
        <v>43291</v>
      </c>
      <c r="B118">
        <v>43813393</v>
      </c>
      <c r="C118">
        <v>94</v>
      </c>
      <c r="D118" t="s">
        <v>14</v>
      </c>
      <c r="E118">
        <v>32</v>
      </c>
      <c r="F118" t="s">
        <v>21</v>
      </c>
      <c r="G118">
        <v>253230</v>
      </c>
      <c r="H118" t="s">
        <v>22</v>
      </c>
      <c r="I118" t="s">
        <v>23</v>
      </c>
      <c r="J118" t="s">
        <v>24</v>
      </c>
      <c r="L118" t="s">
        <v>25</v>
      </c>
      <c r="M118" s="2">
        <v>4550084118970</v>
      </c>
      <c r="N118">
        <v>1</v>
      </c>
      <c r="O118">
        <f t="shared" si="1"/>
        <v>3</v>
      </c>
    </row>
    <row r="119" spans="1:15" x14ac:dyDescent="0.2">
      <c r="A119" s="1">
        <v>43291</v>
      </c>
      <c r="B119">
        <v>43813473</v>
      </c>
      <c r="C119">
        <v>94</v>
      </c>
      <c r="D119" t="s">
        <v>14</v>
      </c>
      <c r="E119">
        <v>12</v>
      </c>
      <c r="F119" t="s">
        <v>27</v>
      </c>
      <c r="G119">
        <v>77120</v>
      </c>
      <c r="H119" t="s">
        <v>28</v>
      </c>
      <c r="I119" t="s">
        <v>29</v>
      </c>
      <c r="J119" t="s">
        <v>30</v>
      </c>
      <c r="L119" t="s">
        <v>31</v>
      </c>
      <c r="M119" s="2">
        <v>4549980046388</v>
      </c>
      <c r="N119">
        <v>1</v>
      </c>
      <c r="O119">
        <f t="shared" si="1"/>
        <v>2</v>
      </c>
    </row>
    <row r="120" spans="1:15" x14ac:dyDescent="0.2">
      <c r="A120" s="1">
        <v>43291</v>
      </c>
      <c r="B120">
        <v>43813514</v>
      </c>
      <c r="C120">
        <v>94</v>
      </c>
      <c r="D120" t="s">
        <v>14</v>
      </c>
      <c r="E120">
        <v>21</v>
      </c>
      <c r="F120" t="s">
        <v>15</v>
      </c>
      <c r="G120">
        <v>181010</v>
      </c>
      <c r="H120" t="s">
        <v>16</v>
      </c>
      <c r="I120" t="s">
        <v>17</v>
      </c>
      <c r="J120" t="s">
        <v>18</v>
      </c>
      <c r="K120" t="s">
        <v>19</v>
      </c>
      <c r="L120" t="s">
        <v>20</v>
      </c>
      <c r="M120" s="2">
        <v>842776102461</v>
      </c>
      <c r="N120">
        <v>1</v>
      </c>
      <c r="O120">
        <f t="shared" si="1"/>
        <v>6</v>
      </c>
    </row>
    <row r="121" spans="1:15" x14ac:dyDescent="0.2">
      <c r="A121" s="1">
        <v>43291</v>
      </c>
      <c r="B121">
        <v>43814585</v>
      </c>
      <c r="C121">
        <v>94</v>
      </c>
      <c r="D121" t="s">
        <v>14</v>
      </c>
      <c r="E121">
        <v>21</v>
      </c>
      <c r="F121" t="s">
        <v>15</v>
      </c>
      <c r="G121">
        <v>181010</v>
      </c>
      <c r="H121" t="s">
        <v>16</v>
      </c>
      <c r="I121" t="s">
        <v>17</v>
      </c>
      <c r="J121" t="s">
        <v>18</v>
      </c>
      <c r="K121" t="s">
        <v>19</v>
      </c>
      <c r="L121" t="s">
        <v>20</v>
      </c>
      <c r="M121" s="2">
        <v>842776102461</v>
      </c>
      <c r="N121">
        <v>1</v>
      </c>
      <c r="O121">
        <f t="shared" si="1"/>
        <v>6</v>
      </c>
    </row>
    <row r="122" spans="1:15" x14ac:dyDescent="0.2">
      <c r="A122" s="1">
        <v>43291</v>
      </c>
      <c r="B122">
        <v>43816244</v>
      </c>
      <c r="C122">
        <v>94</v>
      </c>
      <c r="D122" t="s">
        <v>14</v>
      </c>
      <c r="E122">
        <v>21</v>
      </c>
      <c r="F122" t="s">
        <v>15</v>
      </c>
      <c r="G122">
        <v>181010</v>
      </c>
      <c r="H122" t="s">
        <v>16</v>
      </c>
      <c r="I122" t="s">
        <v>17</v>
      </c>
      <c r="J122" t="s">
        <v>18</v>
      </c>
      <c r="K122" t="s">
        <v>19</v>
      </c>
      <c r="L122" t="s">
        <v>20</v>
      </c>
      <c r="M122" s="2">
        <v>842776102461</v>
      </c>
      <c r="N122">
        <v>1</v>
      </c>
      <c r="O122">
        <f t="shared" si="1"/>
        <v>6</v>
      </c>
    </row>
    <row r="123" spans="1:15" x14ac:dyDescent="0.2">
      <c r="A123" s="1">
        <v>43291</v>
      </c>
      <c r="B123">
        <v>43816859</v>
      </c>
      <c r="C123">
        <v>94</v>
      </c>
      <c r="D123" t="s">
        <v>14</v>
      </c>
      <c r="E123">
        <v>32</v>
      </c>
      <c r="F123" t="s">
        <v>21</v>
      </c>
      <c r="G123">
        <v>253230</v>
      </c>
      <c r="H123" t="s">
        <v>22</v>
      </c>
      <c r="I123" t="s">
        <v>23</v>
      </c>
      <c r="J123" t="s">
        <v>24</v>
      </c>
      <c r="L123" t="s">
        <v>25</v>
      </c>
      <c r="M123" s="2">
        <v>4550084118970</v>
      </c>
      <c r="N123">
        <v>1</v>
      </c>
      <c r="O123">
        <f t="shared" si="1"/>
        <v>3</v>
      </c>
    </row>
    <row r="124" spans="1:15" x14ac:dyDescent="0.2">
      <c r="A124" s="1">
        <v>43291</v>
      </c>
      <c r="B124">
        <v>43818534</v>
      </c>
      <c r="C124">
        <v>94</v>
      </c>
      <c r="D124" t="s">
        <v>14</v>
      </c>
      <c r="E124">
        <v>32</v>
      </c>
      <c r="F124" t="s">
        <v>21</v>
      </c>
      <c r="G124">
        <v>253230</v>
      </c>
      <c r="H124" t="s">
        <v>22</v>
      </c>
      <c r="I124" t="s">
        <v>23</v>
      </c>
      <c r="J124" t="s">
        <v>24</v>
      </c>
      <c r="L124" t="s">
        <v>25</v>
      </c>
      <c r="M124" s="2">
        <v>4550084118970</v>
      </c>
      <c r="N124">
        <v>1</v>
      </c>
      <c r="O124">
        <f t="shared" si="1"/>
        <v>3</v>
      </c>
    </row>
    <row r="125" spans="1:15" x14ac:dyDescent="0.2">
      <c r="A125" s="1">
        <v>43291</v>
      </c>
      <c r="B125">
        <v>43819760</v>
      </c>
      <c r="C125">
        <v>94</v>
      </c>
      <c r="D125" t="s">
        <v>14</v>
      </c>
      <c r="E125">
        <v>12</v>
      </c>
      <c r="F125" t="s">
        <v>27</v>
      </c>
      <c r="G125">
        <v>77120</v>
      </c>
      <c r="H125" t="s">
        <v>28</v>
      </c>
      <c r="I125" t="s">
        <v>29</v>
      </c>
      <c r="J125" t="s">
        <v>30</v>
      </c>
      <c r="L125" t="s">
        <v>31</v>
      </c>
      <c r="M125" s="2">
        <v>4549980046388</v>
      </c>
      <c r="N125">
        <v>1</v>
      </c>
      <c r="O125">
        <f t="shared" si="1"/>
        <v>2</v>
      </c>
    </row>
    <row r="126" spans="1:15" x14ac:dyDescent="0.2">
      <c r="A126" s="1">
        <v>43291</v>
      </c>
      <c r="B126">
        <v>43823374</v>
      </c>
      <c r="C126">
        <v>94</v>
      </c>
      <c r="D126" t="s">
        <v>14</v>
      </c>
      <c r="E126">
        <v>21</v>
      </c>
      <c r="F126" t="s">
        <v>15</v>
      </c>
      <c r="G126">
        <v>181010</v>
      </c>
      <c r="H126" t="s">
        <v>16</v>
      </c>
      <c r="I126" t="s">
        <v>17</v>
      </c>
      <c r="J126" t="s">
        <v>18</v>
      </c>
      <c r="K126" t="s">
        <v>19</v>
      </c>
      <c r="L126" t="s">
        <v>20</v>
      </c>
      <c r="M126" s="2">
        <v>842776102461</v>
      </c>
      <c r="N126">
        <v>1</v>
      </c>
      <c r="O126">
        <f t="shared" si="1"/>
        <v>6</v>
      </c>
    </row>
    <row r="127" spans="1:15" x14ac:dyDescent="0.2">
      <c r="A127" s="1">
        <v>43291</v>
      </c>
      <c r="B127">
        <v>43813143</v>
      </c>
      <c r="C127">
        <v>842</v>
      </c>
      <c r="D127" t="s">
        <v>26</v>
      </c>
      <c r="E127">
        <v>32</v>
      </c>
      <c r="F127" t="s">
        <v>21</v>
      </c>
      <c r="G127">
        <v>253230</v>
      </c>
      <c r="H127" t="s">
        <v>22</v>
      </c>
      <c r="I127" t="s">
        <v>23</v>
      </c>
      <c r="J127" t="s">
        <v>24</v>
      </c>
      <c r="L127" t="s">
        <v>25</v>
      </c>
      <c r="M127" s="2">
        <v>4550084118970</v>
      </c>
      <c r="N127">
        <v>1</v>
      </c>
      <c r="O127">
        <f t="shared" si="1"/>
        <v>3</v>
      </c>
    </row>
    <row r="128" spans="1:15" x14ac:dyDescent="0.2">
      <c r="A128" s="1">
        <v>43291</v>
      </c>
      <c r="B128">
        <v>43814649</v>
      </c>
      <c r="C128">
        <v>842</v>
      </c>
      <c r="D128" t="s">
        <v>26</v>
      </c>
      <c r="E128">
        <v>32</v>
      </c>
      <c r="F128" t="s">
        <v>21</v>
      </c>
      <c r="G128">
        <v>253230</v>
      </c>
      <c r="H128" t="s">
        <v>22</v>
      </c>
      <c r="I128" t="s">
        <v>23</v>
      </c>
      <c r="J128" t="s">
        <v>24</v>
      </c>
      <c r="L128" t="s">
        <v>25</v>
      </c>
      <c r="M128" s="2">
        <v>4550084118970</v>
      </c>
      <c r="N128">
        <v>1</v>
      </c>
      <c r="O128">
        <f t="shared" si="1"/>
        <v>3</v>
      </c>
    </row>
    <row r="129" spans="1:15" x14ac:dyDescent="0.2">
      <c r="A129" s="1">
        <v>43291</v>
      </c>
      <c r="B129">
        <v>43822013</v>
      </c>
      <c r="C129">
        <v>842</v>
      </c>
      <c r="D129" t="s">
        <v>26</v>
      </c>
      <c r="E129">
        <v>32</v>
      </c>
      <c r="F129" t="s">
        <v>21</v>
      </c>
      <c r="G129">
        <v>253230</v>
      </c>
      <c r="H129" t="s">
        <v>22</v>
      </c>
      <c r="I129" t="s">
        <v>23</v>
      </c>
      <c r="J129" t="s">
        <v>24</v>
      </c>
      <c r="L129" t="s">
        <v>25</v>
      </c>
      <c r="M129" s="2">
        <v>4550084118970</v>
      </c>
      <c r="N129">
        <v>1</v>
      </c>
      <c r="O129">
        <f t="shared" si="1"/>
        <v>3</v>
      </c>
    </row>
    <row r="130" spans="1:15" x14ac:dyDescent="0.2">
      <c r="A130" s="1">
        <v>43292</v>
      </c>
      <c r="B130">
        <v>43825926</v>
      </c>
      <c r="C130">
        <v>94</v>
      </c>
      <c r="D130" t="s">
        <v>14</v>
      </c>
      <c r="E130">
        <v>21</v>
      </c>
      <c r="F130" t="s">
        <v>15</v>
      </c>
      <c r="G130">
        <v>181010</v>
      </c>
      <c r="H130" t="s">
        <v>16</v>
      </c>
      <c r="I130" t="s">
        <v>17</v>
      </c>
      <c r="J130" t="s">
        <v>18</v>
      </c>
      <c r="K130" t="s">
        <v>19</v>
      </c>
      <c r="L130" t="s">
        <v>20</v>
      </c>
      <c r="M130" s="2">
        <v>842776102461</v>
      </c>
      <c r="N130">
        <v>1</v>
      </c>
      <c r="O130">
        <f t="shared" si="1"/>
        <v>2</v>
      </c>
    </row>
    <row r="131" spans="1:15" x14ac:dyDescent="0.2">
      <c r="A131" s="1">
        <v>43292</v>
      </c>
      <c r="B131">
        <v>43832987</v>
      </c>
      <c r="C131">
        <v>94</v>
      </c>
      <c r="D131" t="s">
        <v>14</v>
      </c>
      <c r="E131">
        <v>21</v>
      </c>
      <c r="F131" t="s">
        <v>15</v>
      </c>
      <c r="G131">
        <v>181010</v>
      </c>
      <c r="H131" t="s">
        <v>16</v>
      </c>
      <c r="I131" t="s">
        <v>17</v>
      </c>
      <c r="J131" t="s">
        <v>18</v>
      </c>
      <c r="K131" t="s">
        <v>19</v>
      </c>
      <c r="L131" t="s">
        <v>20</v>
      </c>
      <c r="M131" s="2">
        <v>842776102461</v>
      </c>
      <c r="N131">
        <v>1</v>
      </c>
      <c r="O131">
        <f t="shared" ref="O131:O194" si="2">SUMIFS($N$2:$N$1206,$A$2:$A$1206,"="&amp;A131,$C$2:$C$1206,"="&amp;C131,$M$2:$M$1206,"="&amp;M131)</f>
        <v>2</v>
      </c>
    </row>
    <row r="132" spans="1:15" x14ac:dyDescent="0.2">
      <c r="A132" s="1">
        <v>43292</v>
      </c>
      <c r="B132">
        <v>43789035</v>
      </c>
      <c r="C132">
        <v>842</v>
      </c>
      <c r="D132" t="s">
        <v>26</v>
      </c>
      <c r="E132">
        <v>21</v>
      </c>
      <c r="F132" t="s">
        <v>15</v>
      </c>
      <c r="G132">
        <v>181010</v>
      </c>
      <c r="H132" t="s">
        <v>16</v>
      </c>
      <c r="I132" t="s">
        <v>17</v>
      </c>
      <c r="J132" t="s">
        <v>18</v>
      </c>
      <c r="K132" t="s">
        <v>19</v>
      </c>
      <c r="L132" t="s">
        <v>20</v>
      </c>
      <c r="M132" s="2">
        <v>842776102461</v>
      </c>
      <c r="N132">
        <v>-1</v>
      </c>
      <c r="O132">
        <f t="shared" si="2"/>
        <v>3</v>
      </c>
    </row>
    <row r="133" spans="1:15" x14ac:dyDescent="0.2">
      <c r="A133" s="1">
        <v>43292</v>
      </c>
      <c r="B133">
        <v>43823268</v>
      </c>
      <c r="C133">
        <v>842</v>
      </c>
      <c r="D133" t="s">
        <v>26</v>
      </c>
      <c r="E133">
        <v>21</v>
      </c>
      <c r="F133" t="s">
        <v>15</v>
      </c>
      <c r="G133">
        <v>181010</v>
      </c>
      <c r="H133" t="s">
        <v>16</v>
      </c>
      <c r="I133" t="s">
        <v>17</v>
      </c>
      <c r="J133" t="s">
        <v>18</v>
      </c>
      <c r="K133" t="s">
        <v>19</v>
      </c>
      <c r="L133" t="s">
        <v>20</v>
      </c>
      <c r="M133" s="2">
        <v>842776102461</v>
      </c>
      <c r="N133">
        <v>1</v>
      </c>
      <c r="O133">
        <f t="shared" si="2"/>
        <v>3</v>
      </c>
    </row>
    <row r="134" spans="1:15" x14ac:dyDescent="0.2">
      <c r="A134" s="1">
        <v>43292</v>
      </c>
      <c r="B134">
        <v>43825526</v>
      </c>
      <c r="C134">
        <v>842</v>
      </c>
      <c r="D134" t="s">
        <v>26</v>
      </c>
      <c r="E134">
        <v>21</v>
      </c>
      <c r="F134" t="s">
        <v>15</v>
      </c>
      <c r="G134">
        <v>181010</v>
      </c>
      <c r="H134" t="s">
        <v>16</v>
      </c>
      <c r="I134" t="s">
        <v>17</v>
      </c>
      <c r="J134" t="s">
        <v>18</v>
      </c>
      <c r="K134" t="s">
        <v>19</v>
      </c>
      <c r="L134" t="s">
        <v>20</v>
      </c>
      <c r="M134" s="2">
        <v>842776102461</v>
      </c>
      <c r="N134">
        <v>1</v>
      </c>
      <c r="O134">
        <f t="shared" si="2"/>
        <v>3</v>
      </c>
    </row>
    <row r="135" spans="1:15" x14ac:dyDescent="0.2">
      <c r="A135" s="1">
        <v>43292</v>
      </c>
      <c r="B135">
        <v>43825861</v>
      </c>
      <c r="C135">
        <v>842</v>
      </c>
      <c r="D135" t="s">
        <v>26</v>
      </c>
      <c r="E135">
        <v>21</v>
      </c>
      <c r="F135" t="s">
        <v>15</v>
      </c>
      <c r="G135">
        <v>181010</v>
      </c>
      <c r="H135" t="s">
        <v>16</v>
      </c>
      <c r="I135" t="s">
        <v>17</v>
      </c>
      <c r="J135" t="s">
        <v>18</v>
      </c>
      <c r="K135" t="s">
        <v>19</v>
      </c>
      <c r="L135" t="s">
        <v>20</v>
      </c>
      <c r="M135" s="2">
        <v>842776102461</v>
      </c>
      <c r="N135">
        <v>1</v>
      </c>
      <c r="O135">
        <f t="shared" si="2"/>
        <v>3</v>
      </c>
    </row>
    <row r="136" spans="1:15" x14ac:dyDescent="0.2">
      <c r="A136" s="1">
        <v>43292</v>
      </c>
      <c r="B136">
        <v>43827276</v>
      </c>
      <c r="C136">
        <v>842</v>
      </c>
      <c r="D136" t="s">
        <v>26</v>
      </c>
      <c r="E136">
        <v>12</v>
      </c>
      <c r="F136" t="s">
        <v>27</v>
      </c>
      <c r="G136">
        <v>77120</v>
      </c>
      <c r="H136" t="s">
        <v>28</v>
      </c>
      <c r="I136" t="s">
        <v>29</v>
      </c>
      <c r="J136" t="s">
        <v>30</v>
      </c>
      <c r="L136" t="s">
        <v>31</v>
      </c>
      <c r="M136" s="2">
        <v>4549980046388</v>
      </c>
      <c r="N136">
        <v>1</v>
      </c>
      <c r="O136">
        <f t="shared" si="2"/>
        <v>1</v>
      </c>
    </row>
    <row r="137" spans="1:15" x14ac:dyDescent="0.2">
      <c r="A137" s="1">
        <v>43292</v>
      </c>
      <c r="B137">
        <v>43828134</v>
      </c>
      <c r="C137">
        <v>842</v>
      </c>
      <c r="D137" t="s">
        <v>26</v>
      </c>
      <c r="E137">
        <v>21</v>
      </c>
      <c r="F137" t="s">
        <v>15</v>
      </c>
      <c r="G137">
        <v>181010</v>
      </c>
      <c r="H137" t="s">
        <v>16</v>
      </c>
      <c r="I137" t="s">
        <v>17</v>
      </c>
      <c r="J137" t="s">
        <v>18</v>
      </c>
      <c r="K137" t="s">
        <v>19</v>
      </c>
      <c r="L137" t="s">
        <v>20</v>
      </c>
      <c r="M137" s="2">
        <v>842776102461</v>
      </c>
      <c r="N137">
        <v>1</v>
      </c>
      <c r="O137">
        <f t="shared" si="2"/>
        <v>3</v>
      </c>
    </row>
    <row r="138" spans="1:15" x14ac:dyDescent="0.2">
      <c r="A138" s="1">
        <v>43293</v>
      </c>
      <c r="B138">
        <v>43779661</v>
      </c>
      <c r="C138">
        <v>94</v>
      </c>
      <c r="D138" t="s">
        <v>14</v>
      </c>
      <c r="E138">
        <v>21</v>
      </c>
      <c r="F138" t="s">
        <v>15</v>
      </c>
      <c r="G138">
        <v>181010</v>
      </c>
      <c r="H138" t="s">
        <v>16</v>
      </c>
      <c r="I138" t="s">
        <v>17</v>
      </c>
      <c r="J138" t="s">
        <v>18</v>
      </c>
      <c r="K138" t="s">
        <v>19</v>
      </c>
      <c r="L138" t="s">
        <v>20</v>
      </c>
      <c r="M138" s="2">
        <v>842776102461</v>
      </c>
      <c r="N138">
        <v>-1</v>
      </c>
      <c r="O138">
        <f t="shared" si="2"/>
        <v>2</v>
      </c>
    </row>
    <row r="139" spans="1:15" x14ac:dyDescent="0.2">
      <c r="A139" s="1">
        <v>43293</v>
      </c>
      <c r="B139">
        <v>43835064</v>
      </c>
      <c r="C139">
        <v>94</v>
      </c>
      <c r="D139" t="s">
        <v>14</v>
      </c>
      <c r="E139">
        <v>1</v>
      </c>
      <c r="F139" t="s">
        <v>32</v>
      </c>
      <c r="G139">
        <v>32010</v>
      </c>
      <c r="H139" t="s">
        <v>33</v>
      </c>
      <c r="I139" t="s">
        <v>34</v>
      </c>
      <c r="J139" t="s">
        <v>35</v>
      </c>
      <c r="L139" t="s">
        <v>36</v>
      </c>
      <c r="M139" s="2">
        <v>4549292037708</v>
      </c>
      <c r="N139">
        <v>1</v>
      </c>
      <c r="O139">
        <f t="shared" si="2"/>
        <v>1</v>
      </c>
    </row>
    <row r="140" spans="1:15" x14ac:dyDescent="0.2">
      <c r="A140" s="1">
        <v>43293</v>
      </c>
      <c r="B140">
        <v>43837627</v>
      </c>
      <c r="C140">
        <v>94</v>
      </c>
      <c r="D140" t="s">
        <v>14</v>
      </c>
      <c r="E140">
        <v>21</v>
      </c>
      <c r="F140" t="s">
        <v>15</v>
      </c>
      <c r="G140">
        <v>181010</v>
      </c>
      <c r="H140" t="s">
        <v>16</v>
      </c>
      <c r="I140" t="s">
        <v>17</v>
      </c>
      <c r="J140" t="s">
        <v>18</v>
      </c>
      <c r="K140" t="s">
        <v>19</v>
      </c>
      <c r="L140" t="s">
        <v>20</v>
      </c>
      <c r="M140" s="2">
        <v>842776102461</v>
      </c>
      <c r="N140">
        <v>1</v>
      </c>
      <c r="O140">
        <f t="shared" si="2"/>
        <v>2</v>
      </c>
    </row>
    <row r="141" spans="1:15" x14ac:dyDescent="0.2">
      <c r="A141" s="1">
        <v>43293</v>
      </c>
      <c r="B141">
        <v>43838790</v>
      </c>
      <c r="C141">
        <v>94</v>
      </c>
      <c r="D141" t="s">
        <v>14</v>
      </c>
      <c r="E141">
        <v>12</v>
      </c>
      <c r="F141" t="s">
        <v>27</v>
      </c>
      <c r="G141">
        <v>77120</v>
      </c>
      <c r="H141" t="s">
        <v>28</v>
      </c>
      <c r="I141" t="s">
        <v>29</v>
      </c>
      <c r="J141" t="s">
        <v>30</v>
      </c>
      <c r="L141" t="s">
        <v>31</v>
      </c>
      <c r="M141" s="2">
        <v>4549980046388</v>
      </c>
      <c r="N141">
        <v>1</v>
      </c>
      <c r="O141">
        <f t="shared" si="2"/>
        <v>1</v>
      </c>
    </row>
    <row r="142" spans="1:15" x14ac:dyDescent="0.2">
      <c r="A142" s="1">
        <v>43293</v>
      </c>
      <c r="B142">
        <v>43839595</v>
      </c>
      <c r="C142">
        <v>94</v>
      </c>
      <c r="D142" t="s">
        <v>14</v>
      </c>
      <c r="E142">
        <v>21</v>
      </c>
      <c r="F142" t="s">
        <v>15</v>
      </c>
      <c r="G142">
        <v>181010</v>
      </c>
      <c r="H142" t="s">
        <v>16</v>
      </c>
      <c r="I142" t="s">
        <v>17</v>
      </c>
      <c r="J142" t="s">
        <v>18</v>
      </c>
      <c r="K142" t="s">
        <v>19</v>
      </c>
      <c r="L142" t="s">
        <v>20</v>
      </c>
      <c r="M142" s="2">
        <v>842776102461</v>
      </c>
      <c r="N142">
        <v>-1</v>
      </c>
      <c r="O142">
        <f t="shared" si="2"/>
        <v>2</v>
      </c>
    </row>
    <row r="143" spans="1:15" x14ac:dyDescent="0.2">
      <c r="A143" s="1">
        <v>43293</v>
      </c>
      <c r="B143">
        <v>43839595</v>
      </c>
      <c r="C143">
        <v>94</v>
      </c>
      <c r="D143" t="s">
        <v>14</v>
      </c>
      <c r="E143">
        <v>21</v>
      </c>
      <c r="F143" t="s">
        <v>15</v>
      </c>
      <c r="G143">
        <v>181010</v>
      </c>
      <c r="H143" t="s">
        <v>16</v>
      </c>
      <c r="I143" t="s">
        <v>17</v>
      </c>
      <c r="J143" t="s">
        <v>18</v>
      </c>
      <c r="K143" t="s">
        <v>19</v>
      </c>
      <c r="L143" t="s">
        <v>20</v>
      </c>
      <c r="M143" s="2">
        <v>842776102461</v>
      </c>
      <c r="N143">
        <v>1</v>
      </c>
      <c r="O143">
        <f t="shared" si="2"/>
        <v>2</v>
      </c>
    </row>
    <row r="144" spans="1:15" x14ac:dyDescent="0.2">
      <c r="A144" s="1">
        <v>43293</v>
      </c>
      <c r="B144">
        <v>43839687</v>
      </c>
      <c r="C144">
        <v>94</v>
      </c>
      <c r="D144" t="s">
        <v>14</v>
      </c>
      <c r="E144">
        <v>21</v>
      </c>
      <c r="F144" t="s">
        <v>15</v>
      </c>
      <c r="G144">
        <v>181010</v>
      </c>
      <c r="H144" t="s">
        <v>16</v>
      </c>
      <c r="I144" t="s">
        <v>17</v>
      </c>
      <c r="J144" t="s">
        <v>18</v>
      </c>
      <c r="K144" t="s">
        <v>19</v>
      </c>
      <c r="L144" t="s">
        <v>20</v>
      </c>
      <c r="M144" s="2">
        <v>842776102461</v>
      </c>
      <c r="N144">
        <v>1</v>
      </c>
      <c r="O144">
        <f t="shared" si="2"/>
        <v>2</v>
      </c>
    </row>
    <row r="145" spans="1:15" x14ac:dyDescent="0.2">
      <c r="A145" s="1">
        <v>43293</v>
      </c>
      <c r="B145">
        <v>43839812</v>
      </c>
      <c r="C145">
        <v>94</v>
      </c>
      <c r="D145" t="s">
        <v>14</v>
      </c>
      <c r="E145">
        <v>32</v>
      </c>
      <c r="F145" t="s">
        <v>21</v>
      </c>
      <c r="G145">
        <v>253230</v>
      </c>
      <c r="H145" t="s">
        <v>22</v>
      </c>
      <c r="I145" t="s">
        <v>23</v>
      </c>
      <c r="J145" t="s">
        <v>24</v>
      </c>
      <c r="L145" t="s">
        <v>25</v>
      </c>
      <c r="M145" s="2">
        <v>4550084118970</v>
      </c>
      <c r="N145">
        <v>1</v>
      </c>
      <c r="O145">
        <f t="shared" si="2"/>
        <v>1</v>
      </c>
    </row>
    <row r="146" spans="1:15" x14ac:dyDescent="0.2">
      <c r="A146" s="1">
        <v>43293</v>
      </c>
      <c r="B146">
        <v>43840049</v>
      </c>
      <c r="C146">
        <v>94</v>
      </c>
      <c r="D146" t="s">
        <v>14</v>
      </c>
      <c r="E146">
        <v>21</v>
      </c>
      <c r="F146" t="s">
        <v>15</v>
      </c>
      <c r="G146">
        <v>181010</v>
      </c>
      <c r="H146" t="s">
        <v>16</v>
      </c>
      <c r="I146" t="s">
        <v>17</v>
      </c>
      <c r="J146" t="s">
        <v>18</v>
      </c>
      <c r="K146" t="s">
        <v>19</v>
      </c>
      <c r="L146" t="s">
        <v>20</v>
      </c>
      <c r="M146" s="2">
        <v>842776102461</v>
      </c>
      <c r="N146">
        <v>1</v>
      </c>
      <c r="O146">
        <f t="shared" si="2"/>
        <v>2</v>
      </c>
    </row>
    <row r="147" spans="1:15" x14ac:dyDescent="0.2">
      <c r="A147" s="1">
        <v>43293</v>
      </c>
      <c r="B147">
        <v>43783236</v>
      </c>
      <c r="C147">
        <v>842</v>
      </c>
      <c r="D147" t="s">
        <v>26</v>
      </c>
      <c r="E147">
        <v>21</v>
      </c>
      <c r="F147" t="s">
        <v>15</v>
      </c>
      <c r="G147">
        <v>181010</v>
      </c>
      <c r="H147" t="s">
        <v>16</v>
      </c>
      <c r="I147" t="s">
        <v>17</v>
      </c>
      <c r="J147" t="s">
        <v>18</v>
      </c>
      <c r="K147" t="s">
        <v>19</v>
      </c>
      <c r="L147" t="s">
        <v>20</v>
      </c>
      <c r="M147" s="2">
        <v>842776102461</v>
      </c>
      <c r="N147">
        <v>1</v>
      </c>
      <c r="O147">
        <f t="shared" si="2"/>
        <v>5</v>
      </c>
    </row>
    <row r="148" spans="1:15" x14ac:dyDescent="0.2">
      <c r="A148" s="1">
        <v>43293</v>
      </c>
      <c r="B148">
        <v>43833156</v>
      </c>
      <c r="C148">
        <v>842</v>
      </c>
      <c r="D148" t="s">
        <v>26</v>
      </c>
      <c r="E148">
        <v>21</v>
      </c>
      <c r="F148" t="s">
        <v>15</v>
      </c>
      <c r="G148">
        <v>181010</v>
      </c>
      <c r="H148" t="s">
        <v>16</v>
      </c>
      <c r="I148" t="s">
        <v>17</v>
      </c>
      <c r="J148" t="s">
        <v>18</v>
      </c>
      <c r="K148" t="s">
        <v>19</v>
      </c>
      <c r="L148" t="s">
        <v>20</v>
      </c>
      <c r="M148" s="2">
        <v>842776102461</v>
      </c>
      <c r="N148">
        <v>1</v>
      </c>
      <c r="O148">
        <f t="shared" si="2"/>
        <v>5</v>
      </c>
    </row>
    <row r="149" spans="1:15" x14ac:dyDescent="0.2">
      <c r="A149" s="1">
        <v>43293</v>
      </c>
      <c r="B149">
        <v>43833424</v>
      </c>
      <c r="C149">
        <v>842</v>
      </c>
      <c r="D149" t="s">
        <v>26</v>
      </c>
      <c r="E149">
        <v>21</v>
      </c>
      <c r="F149" t="s">
        <v>15</v>
      </c>
      <c r="G149">
        <v>181010</v>
      </c>
      <c r="H149" t="s">
        <v>16</v>
      </c>
      <c r="I149" t="s">
        <v>17</v>
      </c>
      <c r="J149" t="s">
        <v>18</v>
      </c>
      <c r="K149" t="s">
        <v>19</v>
      </c>
      <c r="L149" t="s">
        <v>20</v>
      </c>
      <c r="M149" s="2">
        <v>842776102461</v>
      </c>
      <c r="N149">
        <v>1</v>
      </c>
      <c r="O149">
        <f t="shared" si="2"/>
        <v>5</v>
      </c>
    </row>
    <row r="150" spans="1:15" x14ac:dyDescent="0.2">
      <c r="A150" s="1">
        <v>43293</v>
      </c>
      <c r="B150">
        <v>43833504</v>
      </c>
      <c r="C150">
        <v>842</v>
      </c>
      <c r="D150" t="s">
        <v>26</v>
      </c>
      <c r="E150">
        <v>21</v>
      </c>
      <c r="F150" t="s">
        <v>15</v>
      </c>
      <c r="G150">
        <v>181010</v>
      </c>
      <c r="H150" t="s">
        <v>16</v>
      </c>
      <c r="I150" t="s">
        <v>17</v>
      </c>
      <c r="J150" t="s">
        <v>18</v>
      </c>
      <c r="K150" t="s">
        <v>19</v>
      </c>
      <c r="L150" t="s">
        <v>20</v>
      </c>
      <c r="M150" s="2">
        <v>842776102461</v>
      </c>
      <c r="N150">
        <v>1</v>
      </c>
      <c r="O150">
        <f t="shared" si="2"/>
        <v>5</v>
      </c>
    </row>
    <row r="151" spans="1:15" x14ac:dyDescent="0.2">
      <c r="A151" s="1">
        <v>43293</v>
      </c>
      <c r="B151">
        <v>43841095</v>
      </c>
      <c r="C151">
        <v>842</v>
      </c>
      <c r="D151" t="s">
        <v>26</v>
      </c>
      <c r="E151">
        <v>21</v>
      </c>
      <c r="F151" t="s">
        <v>15</v>
      </c>
      <c r="G151">
        <v>181010</v>
      </c>
      <c r="H151" t="s">
        <v>16</v>
      </c>
      <c r="I151" t="s">
        <v>17</v>
      </c>
      <c r="J151" t="s">
        <v>18</v>
      </c>
      <c r="K151" t="s">
        <v>19</v>
      </c>
      <c r="L151" t="s">
        <v>20</v>
      </c>
      <c r="M151" s="2">
        <v>842776102461</v>
      </c>
      <c r="N151">
        <v>1</v>
      </c>
      <c r="O151">
        <f t="shared" si="2"/>
        <v>5</v>
      </c>
    </row>
    <row r="152" spans="1:15" x14ac:dyDescent="0.2">
      <c r="A152" s="1">
        <v>43293</v>
      </c>
      <c r="B152">
        <v>43841483</v>
      </c>
      <c r="C152">
        <v>842</v>
      </c>
      <c r="D152" t="s">
        <v>26</v>
      </c>
      <c r="E152">
        <v>12</v>
      </c>
      <c r="F152" t="s">
        <v>27</v>
      </c>
      <c r="G152">
        <v>77120</v>
      </c>
      <c r="H152" t="s">
        <v>28</v>
      </c>
      <c r="I152" t="s">
        <v>29</v>
      </c>
      <c r="J152" t="s">
        <v>30</v>
      </c>
      <c r="L152" t="s">
        <v>31</v>
      </c>
      <c r="M152" s="2">
        <v>4549980046388</v>
      </c>
      <c r="N152">
        <v>1</v>
      </c>
      <c r="O152">
        <f t="shared" si="2"/>
        <v>1</v>
      </c>
    </row>
    <row r="153" spans="1:15" x14ac:dyDescent="0.2">
      <c r="A153" s="1">
        <v>43294</v>
      </c>
      <c r="B153">
        <v>43824970</v>
      </c>
      <c r="C153">
        <v>94</v>
      </c>
      <c r="D153" t="s">
        <v>14</v>
      </c>
      <c r="E153">
        <v>21</v>
      </c>
      <c r="F153" t="s">
        <v>15</v>
      </c>
      <c r="G153">
        <v>181010</v>
      </c>
      <c r="H153" t="s">
        <v>16</v>
      </c>
      <c r="I153" t="s">
        <v>17</v>
      </c>
      <c r="J153" t="s">
        <v>18</v>
      </c>
      <c r="K153" t="s">
        <v>19</v>
      </c>
      <c r="L153" t="s">
        <v>20</v>
      </c>
      <c r="M153" s="2">
        <v>842776102461</v>
      </c>
      <c r="N153">
        <v>1</v>
      </c>
      <c r="O153">
        <f t="shared" si="2"/>
        <v>5</v>
      </c>
    </row>
    <row r="154" spans="1:15" x14ac:dyDescent="0.2">
      <c r="A154" s="1">
        <v>43294</v>
      </c>
      <c r="B154">
        <v>43842424</v>
      </c>
      <c r="C154">
        <v>94</v>
      </c>
      <c r="D154" t="s">
        <v>14</v>
      </c>
      <c r="E154">
        <v>21</v>
      </c>
      <c r="F154" t="s">
        <v>15</v>
      </c>
      <c r="G154">
        <v>181010</v>
      </c>
      <c r="H154" t="s">
        <v>16</v>
      </c>
      <c r="I154" t="s">
        <v>17</v>
      </c>
      <c r="J154" t="s">
        <v>18</v>
      </c>
      <c r="K154" t="s">
        <v>19</v>
      </c>
      <c r="L154" t="s">
        <v>20</v>
      </c>
      <c r="M154" s="2">
        <v>842776102461</v>
      </c>
      <c r="N154">
        <v>1</v>
      </c>
      <c r="O154">
        <f t="shared" si="2"/>
        <v>5</v>
      </c>
    </row>
    <row r="155" spans="1:15" x14ac:dyDescent="0.2">
      <c r="A155" s="1">
        <v>43294</v>
      </c>
      <c r="B155">
        <v>43844290</v>
      </c>
      <c r="C155">
        <v>94</v>
      </c>
      <c r="D155" t="s">
        <v>14</v>
      </c>
      <c r="E155">
        <v>21</v>
      </c>
      <c r="F155" t="s">
        <v>15</v>
      </c>
      <c r="G155">
        <v>181010</v>
      </c>
      <c r="H155" t="s">
        <v>16</v>
      </c>
      <c r="I155" t="s">
        <v>17</v>
      </c>
      <c r="J155" t="s">
        <v>18</v>
      </c>
      <c r="K155" t="s">
        <v>19</v>
      </c>
      <c r="L155" t="s">
        <v>20</v>
      </c>
      <c r="M155" s="2">
        <v>842776102461</v>
      </c>
      <c r="N155">
        <v>1</v>
      </c>
      <c r="O155">
        <f t="shared" si="2"/>
        <v>5</v>
      </c>
    </row>
    <row r="156" spans="1:15" x14ac:dyDescent="0.2">
      <c r="A156" s="1">
        <v>43294</v>
      </c>
      <c r="B156">
        <v>43844290</v>
      </c>
      <c r="C156">
        <v>94</v>
      </c>
      <c r="D156" t="s">
        <v>14</v>
      </c>
      <c r="E156">
        <v>32</v>
      </c>
      <c r="F156" t="s">
        <v>21</v>
      </c>
      <c r="G156">
        <v>253230</v>
      </c>
      <c r="H156" t="s">
        <v>22</v>
      </c>
      <c r="I156" t="s">
        <v>23</v>
      </c>
      <c r="J156" t="s">
        <v>24</v>
      </c>
      <c r="L156" t="s">
        <v>25</v>
      </c>
      <c r="M156" s="2">
        <v>4550084118970</v>
      </c>
      <c r="N156">
        <v>1</v>
      </c>
      <c r="O156">
        <f t="shared" si="2"/>
        <v>1</v>
      </c>
    </row>
    <row r="157" spans="1:15" x14ac:dyDescent="0.2">
      <c r="A157" s="1">
        <v>43294</v>
      </c>
      <c r="B157">
        <v>43847059</v>
      </c>
      <c r="C157">
        <v>94</v>
      </c>
      <c r="D157" t="s">
        <v>14</v>
      </c>
      <c r="E157">
        <v>12</v>
      </c>
      <c r="F157" t="s">
        <v>27</v>
      </c>
      <c r="G157">
        <v>77120</v>
      </c>
      <c r="H157" t="s">
        <v>28</v>
      </c>
      <c r="I157" t="s">
        <v>29</v>
      </c>
      <c r="J157" t="s">
        <v>30</v>
      </c>
      <c r="L157" t="s">
        <v>31</v>
      </c>
      <c r="M157" s="2">
        <v>4549980046388</v>
      </c>
      <c r="N157">
        <v>1</v>
      </c>
      <c r="O157">
        <f t="shared" si="2"/>
        <v>1</v>
      </c>
    </row>
    <row r="158" spans="1:15" x14ac:dyDescent="0.2">
      <c r="A158" s="1">
        <v>43294</v>
      </c>
      <c r="B158">
        <v>43847845</v>
      </c>
      <c r="C158">
        <v>94</v>
      </c>
      <c r="D158" t="s">
        <v>14</v>
      </c>
      <c r="E158">
        <v>21</v>
      </c>
      <c r="F158" t="s">
        <v>15</v>
      </c>
      <c r="G158">
        <v>181010</v>
      </c>
      <c r="H158" t="s">
        <v>16</v>
      </c>
      <c r="I158" t="s">
        <v>17</v>
      </c>
      <c r="J158" t="s">
        <v>18</v>
      </c>
      <c r="K158" t="s">
        <v>19</v>
      </c>
      <c r="L158" t="s">
        <v>20</v>
      </c>
      <c r="M158" s="2">
        <v>842776102461</v>
      </c>
      <c r="N158">
        <v>1</v>
      </c>
      <c r="O158">
        <f t="shared" si="2"/>
        <v>5</v>
      </c>
    </row>
    <row r="159" spans="1:15" x14ac:dyDescent="0.2">
      <c r="A159" s="1">
        <v>43294</v>
      </c>
      <c r="B159">
        <v>43848229</v>
      </c>
      <c r="C159">
        <v>94</v>
      </c>
      <c r="D159" t="s">
        <v>14</v>
      </c>
      <c r="E159">
        <v>21</v>
      </c>
      <c r="F159" t="s">
        <v>15</v>
      </c>
      <c r="G159">
        <v>181010</v>
      </c>
      <c r="H159" t="s">
        <v>16</v>
      </c>
      <c r="I159" t="s">
        <v>17</v>
      </c>
      <c r="J159" t="s">
        <v>18</v>
      </c>
      <c r="K159" t="s">
        <v>19</v>
      </c>
      <c r="L159" t="s">
        <v>20</v>
      </c>
      <c r="M159" s="2">
        <v>842776102461</v>
      </c>
      <c r="N159">
        <v>1</v>
      </c>
      <c r="O159">
        <f t="shared" si="2"/>
        <v>5</v>
      </c>
    </row>
    <row r="160" spans="1:15" x14ac:dyDescent="0.2">
      <c r="A160" s="1">
        <v>43294</v>
      </c>
      <c r="B160">
        <v>43841873</v>
      </c>
      <c r="C160">
        <v>842</v>
      </c>
      <c r="D160" t="s">
        <v>26</v>
      </c>
      <c r="E160">
        <v>21</v>
      </c>
      <c r="F160" t="s">
        <v>15</v>
      </c>
      <c r="G160">
        <v>181010</v>
      </c>
      <c r="H160" t="s">
        <v>16</v>
      </c>
      <c r="I160" t="s">
        <v>17</v>
      </c>
      <c r="J160" t="s">
        <v>18</v>
      </c>
      <c r="K160" t="s">
        <v>19</v>
      </c>
      <c r="L160" t="s">
        <v>20</v>
      </c>
      <c r="M160" s="2">
        <v>842776102461</v>
      </c>
      <c r="N160">
        <v>1</v>
      </c>
      <c r="O160">
        <f t="shared" si="2"/>
        <v>3</v>
      </c>
    </row>
    <row r="161" spans="1:15" x14ac:dyDescent="0.2">
      <c r="A161" s="1">
        <v>43294</v>
      </c>
      <c r="B161">
        <v>43841995</v>
      </c>
      <c r="C161">
        <v>842</v>
      </c>
      <c r="D161" t="s">
        <v>26</v>
      </c>
      <c r="E161">
        <v>44</v>
      </c>
      <c r="F161" t="s">
        <v>37</v>
      </c>
      <c r="G161">
        <v>393015</v>
      </c>
      <c r="H161" t="s">
        <v>38</v>
      </c>
      <c r="I161" t="s">
        <v>39</v>
      </c>
      <c r="J161" t="s">
        <v>40</v>
      </c>
      <c r="K161" t="s">
        <v>41</v>
      </c>
      <c r="L161" t="s">
        <v>42</v>
      </c>
      <c r="M161" s="2">
        <v>4514953727427</v>
      </c>
      <c r="N161">
        <v>1</v>
      </c>
      <c r="O161">
        <f t="shared" si="2"/>
        <v>1</v>
      </c>
    </row>
    <row r="162" spans="1:15" x14ac:dyDescent="0.2">
      <c r="A162" s="1">
        <v>43294</v>
      </c>
      <c r="B162">
        <v>43842031</v>
      </c>
      <c r="C162">
        <v>842</v>
      </c>
      <c r="D162" t="s">
        <v>26</v>
      </c>
      <c r="E162">
        <v>21</v>
      </c>
      <c r="F162" t="s">
        <v>15</v>
      </c>
      <c r="G162">
        <v>181010</v>
      </c>
      <c r="H162" t="s">
        <v>16</v>
      </c>
      <c r="I162" t="s">
        <v>17</v>
      </c>
      <c r="J162" t="s">
        <v>18</v>
      </c>
      <c r="K162" t="s">
        <v>19</v>
      </c>
      <c r="L162" t="s">
        <v>20</v>
      </c>
      <c r="M162" s="2">
        <v>842776102461</v>
      </c>
      <c r="N162">
        <v>1</v>
      </c>
      <c r="O162">
        <f t="shared" si="2"/>
        <v>3</v>
      </c>
    </row>
    <row r="163" spans="1:15" x14ac:dyDescent="0.2">
      <c r="A163" s="1">
        <v>43294</v>
      </c>
      <c r="B163">
        <v>43847938</v>
      </c>
      <c r="C163">
        <v>842</v>
      </c>
      <c r="D163" t="s">
        <v>26</v>
      </c>
      <c r="E163">
        <v>32</v>
      </c>
      <c r="F163" t="s">
        <v>21</v>
      </c>
      <c r="G163">
        <v>253230</v>
      </c>
      <c r="H163" t="s">
        <v>22</v>
      </c>
      <c r="I163" t="s">
        <v>23</v>
      </c>
      <c r="J163" t="s">
        <v>24</v>
      </c>
      <c r="L163" t="s">
        <v>25</v>
      </c>
      <c r="M163" s="2">
        <v>4550084118970</v>
      </c>
      <c r="N163">
        <v>1</v>
      </c>
      <c r="O163">
        <f t="shared" si="2"/>
        <v>1</v>
      </c>
    </row>
    <row r="164" spans="1:15" x14ac:dyDescent="0.2">
      <c r="A164" s="1">
        <v>43294</v>
      </c>
      <c r="B164">
        <v>43847958</v>
      </c>
      <c r="C164">
        <v>842</v>
      </c>
      <c r="D164" t="s">
        <v>26</v>
      </c>
      <c r="E164">
        <v>21</v>
      </c>
      <c r="F164" t="s">
        <v>15</v>
      </c>
      <c r="G164">
        <v>181010</v>
      </c>
      <c r="H164" t="s">
        <v>16</v>
      </c>
      <c r="I164" t="s">
        <v>17</v>
      </c>
      <c r="J164" t="s">
        <v>18</v>
      </c>
      <c r="K164" t="s">
        <v>19</v>
      </c>
      <c r="L164" t="s">
        <v>20</v>
      </c>
      <c r="M164" s="2">
        <v>842776102461</v>
      </c>
      <c r="N164">
        <v>1</v>
      </c>
      <c r="O164">
        <f t="shared" si="2"/>
        <v>3</v>
      </c>
    </row>
    <row r="165" spans="1:15" x14ac:dyDescent="0.2">
      <c r="A165" s="1">
        <v>43294</v>
      </c>
      <c r="B165">
        <v>43848874</v>
      </c>
      <c r="C165">
        <v>842</v>
      </c>
      <c r="D165" t="s">
        <v>26</v>
      </c>
      <c r="E165">
        <v>32</v>
      </c>
      <c r="F165" t="s">
        <v>21</v>
      </c>
      <c r="G165">
        <v>253230</v>
      </c>
      <c r="H165" t="s">
        <v>22</v>
      </c>
      <c r="I165" t="s">
        <v>23</v>
      </c>
      <c r="J165" t="s">
        <v>24</v>
      </c>
      <c r="L165" t="s">
        <v>25</v>
      </c>
      <c r="M165" s="2">
        <v>4550084118970</v>
      </c>
      <c r="N165">
        <v>-1</v>
      </c>
      <c r="O165">
        <f t="shared" si="2"/>
        <v>1</v>
      </c>
    </row>
    <row r="166" spans="1:15" x14ac:dyDescent="0.2">
      <c r="A166" s="1">
        <v>43294</v>
      </c>
      <c r="B166">
        <v>43848874</v>
      </c>
      <c r="C166">
        <v>842</v>
      </c>
      <c r="D166" t="s">
        <v>26</v>
      </c>
      <c r="E166">
        <v>32</v>
      </c>
      <c r="F166" t="s">
        <v>21</v>
      </c>
      <c r="G166">
        <v>253230</v>
      </c>
      <c r="H166" t="s">
        <v>22</v>
      </c>
      <c r="I166" t="s">
        <v>23</v>
      </c>
      <c r="J166" t="s">
        <v>24</v>
      </c>
      <c r="L166" t="s">
        <v>25</v>
      </c>
      <c r="M166" s="2">
        <v>4550084118970</v>
      </c>
      <c r="N166">
        <v>1</v>
      </c>
      <c r="O166">
        <f t="shared" si="2"/>
        <v>1</v>
      </c>
    </row>
    <row r="167" spans="1:15" x14ac:dyDescent="0.2">
      <c r="A167" s="1">
        <v>43295</v>
      </c>
      <c r="B167">
        <v>43850051</v>
      </c>
      <c r="C167">
        <v>94</v>
      </c>
      <c r="D167" t="s">
        <v>14</v>
      </c>
      <c r="E167">
        <v>21</v>
      </c>
      <c r="F167" t="s">
        <v>15</v>
      </c>
      <c r="G167">
        <v>181010</v>
      </c>
      <c r="H167" t="s">
        <v>16</v>
      </c>
      <c r="I167" t="s">
        <v>17</v>
      </c>
      <c r="J167" t="s">
        <v>18</v>
      </c>
      <c r="K167" t="s">
        <v>19</v>
      </c>
      <c r="L167" t="s">
        <v>20</v>
      </c>
      <c r="M167" s="2">
        <v>842776102461</v>
      </c>
      <c r="N167">
        <v>1</v>
      </c>
      <c r="O167">
        <f t="shared" si="2"/>
        <v>56</v>
      </c>
    </row>
    <row r="168" spans="1:15" x14ac:dyDescent="0.2">
      <c r="A168" s="1">
        <v>43295</v>
      </c>
      <c r="B168">
        <v>43850630</v>
      </c>
      <c r="C168">
        <v>94</v>
      </c>
      <c r="D168" t="s">
        <v>14</v>
      </c>
      <c r="E168">
        <v>21</v>
      </c>
      <c r="F168" t="s">
        <v>15</v>
      </c>
      <c r="G168">
        <v>181010</v>
      </c>
      <c r="H168" t="s">
        <v>16</v>
      </c>
      <c r="I168" t="s">
        <v>17</v>
      </c>
      <c r="J168" t="s">
        <v>18</v>
      </c>
      <c r="K168" t="s">
        <v>19</v>
      </c>
      <c r="L168" t="s">
        <v>20</v>
      </c>
      <c r="M168" s="2">
        <v>842776102461</v>
      </c>
      <c r="N168">
        <v>1</v>
      </c>
      <c r="O168">
        <f t="shared" si="2"/>
        <v>56</v>
      </c>
    </row>
    <row r="169" spans="1:15" x14ac:dyDescent="0.2">
      <c r="A169" s="1">
        <v>43295</v>
      </c>
      <c r="B169">
        <v>43850742</v>
      </c>
      <c r="C169">
        <v>94</v>
      </c>
      <c r="D169" t="s">
        <v>14</v>
      </c>
      <c r="E169">
        <v>21</v>
      </c>
      <c r="F169" t="s">
        <v>15</v>
      </c>
      <c r="G169">
        <v>181010</v>
      </c>
      <c r="H169" t="s">
        <v>16</v>
      </c>
      <c r="I169" t="s">
        <v>17</v>
      </c>
      <c r="J169" t="s">
        <v>18</v>
      </c>
      <c r="K169" t="s">
        <v>19</v>
      </c>
      <c r="L169" t="s">
        <v>20</v>
      </c>
      <c r="M169" s="2">
        <v>842776102461</v>
      </c>
      <c r="N169">
        <v>1</v>
      </c>
      <c r="O169">
        <f t="shared" si="2"/>
        <v>56</v>
      </c>
    </row>
    <row r="170" spans="1:15" x14ac:dyDescent="0.2">
      <c r="A170" s="1">
        <v>43295</v>
      </c>
      <c r="B170">
        <v>43851384</v>
      </c>
      <c r="C170">
        <v>94</v>
      </c>
      <c r="D170" t="s">
        <v>14</v>
      </c>
      <c r="E170">
        <v>21</v>
      </c>
      <c r="F170" t="s">
        <v>15</v>
      </c>
      <c r="G170">
        <v>181010</v>
      </c>
      <c r="H170" t="s">
        <v>16</v>
      </c>
      <c r="I170" t="s">
        <v>17</v>
      </c>
      <c r="J170" t="s">
        <v>18</v>
      </c>
      <c r="K170" t="s">
        <v>19</v>
      </c>
      <c r="L170" t="s">
        <v>20</v>
      </c>
      <c r="M170" s="2">
        <v>842776102461</v>
      </c>
      <c r="N170">
        <v>1</v>
      </c>
      <c r="O170">
        <f t="shared" si="2"/>
        <v>56</v>
      </c>
    </row>
    <row r="171" spans="1:15" x14ac:dyDescent="0.2">
      <c r="A171" s="1">
        <v>43295</v>
      </c>
      <c r="B171">
        <v>43851508</v>
      </c>
      <c r="C171">
        <v>94</v>
      </c>
      <c r="D171" t="s">
        <v>14</v>
      </c>
      <c r="E171">
        <v>21</v>
      </c>
      <c r="F171" t="s">
        <v>15</v>
      </c>
      <c r="G171">
        <v>181010</v>
      </c>
      <c r="H171" t="s">
        <v>16</v>
      </c>
      <c r="I171" t="s">
        <v>17</v>
      </c>
      <c r="J171" t="s">
        <v>18</v>
      </c>
      <c r="K171" t="s">
        <v>19</v>
      </c>
      <c r="L171" t="s">
        <v>20</v>
      </c>
      <c r="M171" s="2">
        <v>842776102461</v>
      </c>
      <c r="N171">
        <v>1</v>
      </c>
      <c r="O171">
        <f t="shared" si="2"/>
        <v>56</v>
      </c>
    </row>
    <row r="172" spans="1:15" x14ac:dyDescent="0.2">
      <c r="A172" s="1">
        <v>43295</v>
      </c>
      <c r="B172">
        <v>43851707</v>
      </c>
      <c r="C172">
        <v>94</v>
      </c>
      <c r="D172" t="s">
        <v>14</v>
      </c>
      <c r="E172">
        <v>21</v>
      </c>
      <c r="F172" t="s">
        <v>15</v>
      </c>
      <c r="G172">
        <v>181010</v>
      </c>
      <c r="H172" t="s">
        <v>16</v>
      </c>
      <c r="I172" t="s">
        <v>17</v>
      </c>
      <c r="J172" t="s">
        <v>18</v>
      </c>
      <c r="K172" t="s">
        <v>19</v>
      </c>
      <c r="L172" t="s">
        <v>20</v>
      </c>
      <c r="M172" s="2">
        <v>842776102461</v>
      </c>
      <c r="N172">
        <v>1</v>
      </c>
      <c r="O172">
        <f t="shared" si="2"/>
        <v>56</v>
      </c>
    </row>
    <row r="173" spans="1:15" x14ac:dyDescent="0.2">
      <c r="A173" s="1">
        <v>43295</v>
      </c>
      <c r="B173">
        <v>43851861</v>
      </c>
      <c r="C173">
        <v>94</v>
      </c>
      <c r="D173" t="s">
        <v>14</v>
      </c>
      <c r="E173">
        <v>21</v>
      </c>
      <c r="F173" t="s">
        <v>15</v>
      </c>
      <c r="G173">
        <v>181010</v>
      </c>
      <c r="H173" t="s">
        <v>16</v>
      </c>
      <c r="I173" t="s">
        <v>17</v>
      </c>
      <c r="J173" t="s">
        <v>18</v>
      </c>
      <c r="K173" t="s">
        <v>19</v>
      </c>
      <c r="L173" t="s">
        <v>20</v>
      </c>
      <c r="M173" s="2">
        <v>842776102461</v>
      </c>
      <c r="N173">
        <v>1</v>
      </c>
      <c r="O173">
        <f t="shared" si="2"/>
        <v>56</v>
      </c>
    </row>
    <row r="174" spans="1:15" x14ac:dyDescent="0.2">
      <c r="A174" s="1">
        <v>43295</v>
      </c>
      <c r="B174">
        <v>43851951</v>
      </c>
      <c r="C174">
        <v>94</v>
      </c>
      <c r="D174" t="s">
        <v>14</v>
      </c>
      <c r="E174">
        <v>21</v>
      </c>
      <c r="F174" t="s">
        <v>15</v>
      </c>
      <c r="G174">
        <v>181010</v>
      </c>
      <c r="H174" t="s">
        <v>16</v>
      </c>
      <c r="I174" t="s">
        <v>17</v>
      </c>
      <c r="J174" t="s">
        <v>18</v>
      </c>
      <c r="K174" t="s">
        <v>19</v>
      </c>
      <c r="L174" t="s">
        <v>20</v>
      </c>
      <c r="M174" s="2">
        <v>842776102461</v>
      </c>
      <c r="N174">
        <v>1</v>
      </c>
      <c r="O174">
        <f t="shared" si="2"/>
        <v>56</v>
      </c>
    </row>
    <row r="175" spans="1:15" x14ac:dyDescent="0.2">
      <c r="A175" s="1">
        <v>43295</v>
      </c>
      <c r="B175">
        <v>43852102</v>
      </c>
      <c r="C175">
        <v>94</v>
      </c>
      <c r="D175" t="s">
        <v>14</v>
      </c>
      <c r="E175">
        <v>21</v>
      </c>
      <c r="F175" t="s">
        <v>15</v>
      </c>
      <c r="G175">
        <v>181010</v>
      </c>
      <c r="H175" t="s">
        <v>16</v>
      </c>
      <c r="I175" t="s">
        <v>17</v>
      </c>
      <c r="J175" t="s">
        <v>18</v>
      </c>
      <c r="K175" t="s">
        <v>19</v>
      </c>
      <c r="L175" t="s">
        <v>20</v>
      </c>
      <c r="M175" s="2">
        <v>842776102461</v>
      </c>
      <c r="N175">
        <v>2</v>
      </c>
      <c r="O175">
        <f t="shared" si="2"/>
        <v>56</v>
      </c>
    </row>
    <row r="176" spans="1:15" x14ac:dyDescent="0.2">
      <c r="A176" s="1">
        <v>43295</v>
      </c>
      <c r="B176">
        <v>43852141</v>
      </c>
      <c r="C176">
        <v>94</v>
      </c>
      <c r="D176" t="s">
        <v>14</v>
      </c>
      <c r="E176">
        <v>21</v>
      </c>
      <c r="F176" t="s">
        <v>15</v>
      </c>
      <c r="G176">
        <v>181010</v>
      </c>
      <c r="H176" t="s">
        <v>16</v>
      </c>
      <c r="I176" t="s">
        <v>17</v>
      </c>
      <c r="J176" t="s">
        <v>18</v>
      </c>
      <c r="K176" t="s">
        <v>19</v>
      </c>
      <c r="L176" t="s">
        <v>20</v>
      </c>
      <c r="M176" s="2">
        <v>842776102461</v>
      </c>
      <c r="N176">
        <v>1</v>
      </c>
      <c r="O176">
        <f t="shared" si="2"/>
        <v>56</v>
      </c>
    </row>
    <row r="177" spans="1:15" x14ac:dyDescent="0.2">
      <c r="A177" s="1">
        <v>43295</v>
      </c>
      <c r="B177">
        <v>43852254</v>
      </c>
      <c r="C177">
        <v>94</v>
      </c>
      <c r="D177" t="s">
        <v>14</v>
      </c>
      <c r="E177">
        <v>21</v>
      </c>
      <c r="F177" t="s">
        <v>15</v>
      </c>
      <c r="G177">
        <v>181010</v>
      </c>
      <c r="H177" t="s">
        <v>16</v>
      </c>
      <c r="I177" t="s">
        <v>17</v>
      </c>
      <c r="J177" t="s">
        <v>18</v>
      </c>
      <c r="K177" t="s">
        <v>19</v>
      </c>
      <c r="L177" t="s">
        <v>20</v>
      </c>
      <c r="M177" s="2">
        <v>842776102461</v>
      </c>
      <c r="N177">
        <v>1</v>
      </c>
      <c r="O177">
        <f t="shared" si="2"/>
        <v>56</v>
      </c>
    </row>
    <row r="178" spans="1:15" x14ac:dyDescent="0.2">
      <c r="A178" s="1">
        <v>43295</v>
      </c>
      <c r="B178">
        <v>43852304</v>
      </c>
      <c r="C178">
        <v>94</v>
      </c>
      <c r="D178" t="s">
        <v>14</v>
      </c>
      <c r="E178">
        <v>21</v>
      </c>
      <c r="F178" t="s">
        <v>15</v>
      </c>
      <c r="G178">
        <v>181010</v>
      </c>
      <c r="H178" t="s">
        <v>16</v>
      </c>
      <c r="I178" t="s">
        <v>17</v>
      </c>
      <c r="J178" t="s">
        <v>18</v>
      </c>
      <c r="K178" t="s">
        <v>19</v>
      </c>
      <c r="L178" t="s">
        <v>20</v>
      </c>
      <c r="M178" s="2">
        <v>842776102461</v>
      </c>
      <c r="N178">
        <v>1</v>
      </c>
      <c r="O178">
        <f t="shared" si="2"/>
        <v>56</v>
      </c>
    </row>
    <row r="179" spans="1:15" x14ac:dyDescent="0.2">
      <c r="A179" s="1">
        <v>43295</v>
      </c>
      <c r="B179">
        <v>43852377</v>
      </c>
      <c r="C179">
        <v>94</v>
      </c>
      <c r="D179" t="s">
        <v>14</v>
      </c>
      <c r="E179">
        <v>21</v>
      </c>
      <c r="F179" t="s">
        <v>15</v>
      </c>
      <c r="G179">
        <v>181010</v>
      </c>
      <c r="H179" t="s">
        <v>16</v>
      </c>
      <c r="I179" t="s">
        <v>17</v>
      </c>
      <c r="J179" t="s">
        <v>18</v>
      </c>
      <c r="K179" t="s">
        <v>19</v>
      </c>
      <c r="L179" t="s">
        <v>20</v>
      </c>
      <c r="M179" s="2">
        <v>842776102461</v>
      </c>
      <c r="N179">
        <v>1</v>
      </c>
      <c r="O179">
        <f t="shared" si="2"/>
        <v>56</v>
      </c>
    </row>
    <row r="180" spans="1:15" x14ac:dyDescent="0.2">
      <c r="A180" s="1">
        <v>43295</v>
      </c>
      <c r="B180">
        <v>43852601</v>
      </c>
      <c r="C180">
        <v>94</v>
      </c>
      <c r="D180" t="s">
        <v>14</v>
      </c>
      <c r="E180">
        <v>21</v>
      </c>
      <c r="F180" t="s">
        <v>15</v>
      </c>
      <c r="G180">
        <v>181010</v>
      </c>
      <c r="H180" t="s">
        <v>16</v>
      </c>
      <c r="I180" t="s">
        <v>17</v>
      </c>
      <c r="J180" t="s">
        <v>18</v>
      </c>
      <c r="K180" t="s">
        <v>19</v>
      </c>
      <c r="L180" t="s">
        <v>20</v>
      </c>
      <c r="M180" s="2">
        <v>842776102461</v>
      </c>
      <c r="N180">
        <v>1</v>
      </c>
      <c r="O180">
        <f t="shared" si="2"/>
        <v>56</v>
      </c>
    </row>
    <row r="181" spans="1:15" x14ac:dyDescent="0.2">
      <c r="A181" s="1">
        <v>43295</v>
      </c>
      <c r="B181">
        <v>43852983</v>
      </c>
      <c r="C181">
        <v>94</v>
      </c>
      <c r="D181" t="s">
        <v>14</v>
      </c>
      <c r="E181">
        <v>21</v>
      </c>
      <c r="F181" t="s">
        <v>15</v>
      </c>
      <c r="G181">
        <v>181010</v>
      </c>
      <c r="H181" t="s">
        <v>16</v>
      </c>
      <c r="I181" t="s">
        <v>17</v>
      </c>
      <c r="J181" t="s">
        <v>18</v>
      </c>
      <c r="K181" t="s">
        <v>19</v>
      </c>
      <c r="L181" t="s">
        <v>20</v>
      </c>
      <c r="M181" s="2">
        <v>842776102461</v>
      </c>
      <c r="N181">
        <v>1</v>
      </c>
      <c r="O181">
        <f t="shared" si="2"/>
        <v>56</v>
      </c>
    </row>
    <row r="182" spans="1:15" x14ac:dyDescent="0.2">
      <c r="A182" s="1">
        <v>43295</v>
      </c>
      <c r="B182">
        <v>43853042</v>
      </c>
      <c r="C182">
        <v>94</v>
      </c>
      <c r="D182" t="s">
        <v>14</v>
      </c>
      <c r="E182">
        <v>21</v>
      </c>
      <c r="F182" t="s">
        <v>15</v>
      </c>
      <c r="G182">
        <v>181010</v>
      </c>
      <c r="H182" t="s">
        <v>16</v>
      </c>
      <c r="I182" t="s">
        <v>17</v>
      </c>
      <c r="J182" t="s">
        <v>18</v>
      </c>
      <c r="K182" t="s">
        <v>19</v>
      </c>
      <c r="L182" t="s">
        <v>20</v>
      </c>
      <c r="M182" s="2">
        <v>842776102461</v>
      </c>
      <c r="N182">
        <v>1</v>
      </c>
      <c r="O182">
        <f t="shared" si="2"/>
        <v>56</v>
      </c>
    </row>
    <row r="183" spans="1:15" x14ac:dyDescent="0.2">
      <c r="A183" s="1">
        <v>43295</v>
      </c>
      <c r="B183">
        <v>43853228</v>
      </c>
      <c r="C183">
        <v>94</v>
      </c>
      <c r="D183" t="s">
        <v>14</v>
      </c>
      <c r="E183">
        <v>21</v>
      </c>
      <c r="F183" t="s">
        <v>15</v>
      </c>
      <c r="G183">
        <v>181010</v>
      </c>
      <c r="H183" t="s">
        <v>16</v>
      </c>
      <c r="I183" t="s">
        <v>17</v>
      </c>
      <c r="J183" t="s">
        <v>18</v>
      </c>
      <c r="K183" t="s">
        <v>19</v>
      </c>
      <c r="L183" t="s">
        <v>20</v>
      </c>
      <c r="M183" s="2">
        <v>842776102461</v>
      </c>
      <c r="N183">
        <v>1</v>
      </c>
      <c r="O183">
        <f t="shared" si="2"/>
        <v>56</v>
      </c>
    </row>
    <row r="184" spans="1:15" x14ac:dyDescent="0.2">
      <c r="A184" s="1">
        <v>43295</v>
      </c>
      <c r="B184">
        <v>43854716</v>
      </c>
      <c r="C184">
        <v>94</v>
      </c>
      <c r="D184" t="s">
        <v>14</v>
      </c>
      <c r="E184">
        <v>21</v>
      </c>
      <c r="F184" t="s">
        <v>15</v>
      </c>
      <c r="G184">
        <v>181010</v>
      </c>
      <c r="H184" t="s">
        <v>16</v>
      </c>
      <c r="I184" t="s">
        <v>17</v>
      </c>
      <c r="J184" t="s">
        <v>18</v>
      </c>
      <c r="K184" t="s">
        <v>19</v>
      </c>
      <c r="L184" t="s">
        <v>20</v>
      </c>
      <c r="M184" s="2">
        <v>842776102461</v>
      </c>
      <c r="N184">
        <v>1</v>
      </c>
      <c r="O184">
        <f t="shared" si="2"/>
        <v>56</v>
      </c>
    </row>
    <row r="185" spans="1:15" x14ac:dyDescent="0.2">
      <c r="A185" s="1">
        <v>43295</v>
      </c>
      <c r="B185">
        <v>43854742</v>
      </c>
      <c r="C185">
        <v>94</v>
      </c>
      <c r="D185" t="s">
        <v>14</v>
      </c>
      <c r="E185">
        <v>21</v>
      </c>
      <c r="F185" t="s">
        <v>15</v>
      </c>
      <c r="G185">
        <v>181010</v>
      </c>
      <c r="H185" t="s">
        <v>16</v>
      </c>
      <c r="I185" t="s">
        <v>17</v>
      </c>
      <c r="J185" t="s">
        <v>18</v>
      </c>
      <c r="K185" t="s">
        <v>19</v>
      </c>
      <c r="L185" t="s">
        <v>20</v>
      </c>
      <c r="M185" s="2">
        <v>842776102461</v>
      </c>
      <c r="N185">
        <v>1</v>
      </c>
      <c r="O185">
        <f t="shared" si="2"/>
        <v>56</v>
      </c>
    </row>
    <row r="186" spans="1:15" x14ac:dyDescent="0.2">
      <c r="A186" s="1">
        <v>43295</v>
      </c>
      <c r="B186">
        <v>43855081</v>
      </c>
      <c r="C186">
        <v>94</v>
      </c>
      <c r="D186" t="s">
        <v>14</v>
      </c>
      <c r="E186">
        <v>21</v>
      </c>
      <c r="F186" t="s">
        <v>15</v>
      </c>
      <c r="G186">
        <v>181010</v>
      </c>
      <c r="H186" t="s">
        <v>16</v>
      </c>
      <c r="I186" t="s">
        <v>17</v>
      </c>
      <c r="J186" t="s">
        <v>18</v>
      </c>
      <c r="K186" t="s">
        <v>19</v>
      </c>
      <c r="L186" t="s">
        <v>20</v>
      </c>
      <c r="M186" s="2">
        <v>842776102461</v>
      </c>
      <c r="N186">
        <v>1</v>
      </c>
      <c r="O186">
        <f t="shared" si="2"/>
        <v>56</v>
      </c>
    </row>
    <row r="187" spans="1:15" x14ac:dyDescent="0.2">
      <c r="A187" s="1">
        <v>43295</v>
      </c>
      <c r="B187">
        <v>43855886</v>
      </c>
      <c r="C187">
        <v>94</v>
      </c>
      <c r="D187" t="s">
        <v>14</v>
      </c>
      <c r="E187">
        <v>21</v>
      </c>
      <c r="F187" t="s">
        <v>15</v>
      </c>
      <c r="G187">
        <v>181010</v>
      </c>
      <c r="H187" t="s">
        <v>16</v>
      </c>
      <c r="I187" t="s">
        <v>17</v>
      </c>
      <c r="J187" t="s">
        <v>18</v>
      </c>
      <c r="K187" t="s">
        <v>19</v>
      </c>
      <c r="L187" t="s">
        <v>20</v>
      </c>
      <c r="M187" s="2">
        <v>842776102461</v>
      </c>
      <c r="N187">
        <v>1</v>
      </c>
      <c r="O187">
        <f t="shared" si="2"/>
        <v>56</v>
      </c>
    </row>
    <row r="188" spans="1:15" x14ac:dyDescent="0.2">
      <c r="A188" s="1">
        <v>43295</v>
      </c>
      <c r="B188">
        <v>43855934</v>
      </c>
      <c r="C188">
        <v>94</v>
      </c>
      <c r="D188" t="s">
        <v>14</v>
      </c>
      <c r="E188">
        <v>21</v>
      </c>
      <c r="F188" t="s">
        <v>15</v>
      </c>
      <c r="G188">
        <v>181010</v>
      </c>
      <c r="H188" t="s">
        <v>16</v>
      </c>
      <c r="I188" t="s">
        <v>17</v>
      </c>
      <c r="J188" t="s">
        <v>18</v>
      </c>
      <c r="K188" t="s">
        <v>19</v>
      </c>
      <c r="L188" t="s">
        <v>20</v>
      </c>
      <c r="M188" s="2">
        <v>842776102461</v>
      </c>
      <c r="N188">
        <v>1</v>
      </c>
      <c r="O188">
        <f t="shared" si="2"/>
        <v>56</v>
      </c>
    </row>
    <row r="189" spans="1:15" x14ac:dyDescent="0.2">
      <c r="A189" s="1">
        <v>43295</v>
      </c>
      <c r="B189">
        <v>43855968</v>
      </c>
      <c r="C189">
        <v>94</v>
      </c>
      <c r="D189" t="s">
        <v>14</v>
      </c>
      <c r="E189">
        <v>21</v>
      </c>
      <c r="F189" t="s">
        <v>15</v>
      </c>
      <c r="G189">
        <v>181010</v>
      </c>
      <c r="H189" t="s">
        <v>16</v>
      </c>
      <c r="I189" t="s">
        <v>17</v>
      </c>
      <c r="J189" t="s">
        <v>18</v>
      </c>
      <c r="K189" t="s">
        <v>19</v>
      </c>
      <c r="L189" t="s">
        <v>20</v>
      </c>
      <c r="M189" s="2">
        <v>842776102461</v>
      </c>
      <c r="N189">
        <v>1</v>
      </c>
      <c r="O189">
        <f t="shared" si="2"/>
        <v>56</v>
      </c>
    </row>
    <row r="190" spans="1:15" x14ac:dyDescent="0.2">
      <c r="A190" s="1">
        <v>43295</v>
      </c>
      <c r="B190">
        <v>43856388</v>
      </c>
      <c r="C190">
        <v>94</v>
      </c>
      <c r="D190" t="s">
        <v>14</v>
      </c>
      <c r="E190">
        <v>21</v>
      </c>
      <c r="F190" t="s">
        <v>15</v>
      </c>
      <c r="G190">
        <v>181010</v>
      </c>
      <c r="H190" t="s">
        <v>16</v>
      </c>
      <c r="I190" t="s">
        <v>17</v>
      </c>
      <c r="J190" t="s">
        <v>18</v>
      </c>
      <c r="K190" t="s">
        <v>19</v>
      </c>
      <c r="L190" t="s">
        <v>20</v>
      </c>
      <c r="M190" s="2">
        <v>842776102461</v>
      </c>
      <c r="N190">
        <v>1</v>
      </c>
      <c r="O190">
        <f t="shared" si="2"/>
        <v>56</v>
      </c>
    </row>
    <row r="191" spans="1:15" x14ac:dyDescent="0.2">
      <c r="A191" s="1">
        <v>43295</v>
      </c>
      <c r="B191">
        <v>43856418</v>
      </c>
      <c r="C191">
        <v>94</v>
      </c>
      <c r="D191" t="s">
        <v>14</v>
      </c>
      <c r="E191">
        <v>21</v>
      </c>
      <c r="F191" t="s">
        <v>15</v>
      </c>
      <c r="G191">
        <v>181010</v>
      </c>
      <c r="H191" t="s">
        <v>16</v>
      </c>
      <c r="I191" t="s">
        <v>17</v>
      </c>
      <c r="J191" t="s">
        <v>18</v>
      </c>
      <c r="K191" t="s">
        <v>19</v>
      </c>
      <c r="L191" t="s">
        <v>20</v>
      </c>
      <c r="M191" s="2">
        <v>842776102461</v>
      </c>
      <c r="N191">
        <v>1</v>
      </c>
      <c r="O191">
        <f t="shared" si="2"/>
        <v>56</v>
      </c>
    </row>
    <row r="192" spans="1:15" x14ac:dyDescent="0.2">
      <c r="A192" s="1">
        <v>43295</v>
      </c>
      <c r="B192">
        <v>43856569</v>
      </c>
      <c r="C192">
        <v>94</v>
      </c>
      <c r="D192" t="s">
        <v>14</v>
      </c>
      <c r="E192">
        <v>21</v>
      </c>
      <c r="F192" t="s">
        <v>15</v>
      </c>
      <c r="G192">
        <v>181010</v>
      </c>
      <c r="H192" t="s">
        <v>16</v>
      </c>
      <c r="I192" t="s">
        <v>17</v>
      </c>
      <c r="J192" t="s">
        <v>18</v>
      </c>
      <c r="K192" t="s">
        <v>19</v>
      </c>
      <c r="L192" t="s">
        <v>20</v>
      </c>
      <c r="M192" s="2">
        <v>842776102461</v>
      </c>
      <c r="N192">
        <v>1</v>
      </c>
      <c r="O192">
        <f t="shared" si="2"/>
        <v>56</v>
      </c>
    </row>
    <row r="193" spans="1:15" x14ac:dyDescent="0.2">
      <c r="A193" s="1">
        <v>43295</v>
      </c>
      <c r="B193">
        <v>43856602</v>
      </c>
      <c r="C193">
        <v>94</v>
      </c>
      <c r="D193" t="s">
        <v>14</v>
      </c>
      <c r="E193">
        <v>21</v>
      </c>
      <c r="F193" t="s">
        <v>15</v>
      </c>
      <c r="G193">
        <v>181010</v>
      </c>
      <c r="H193" t="s">
        <v>16</v>
      </c>
      <c r="I193" t="s">
        <v>17</v>
      </c>
      <c r="J193" t="s">
        <v>18</v>
      </c>
      <c r="K193" t="s">
        <v>19</v>
      </c>
      <c r="L193" t="s">
        <v>20</v>
      </c>
      <c r="M193" s="2">
        <v>842776102461</v>
      </c>
      <c r="N193">
        <v>1</v>
      </c>
      <c r="O193">
        <f t="shared" si="2"/>
        <v>56</v>
      </c>
    </row>
    <row r="194" spans="1:15" x14ac:dyDescent="0.2">
      <c r="A194" s="1">
        <v>43295</v>
      </c>
      <c r="B194">
        <v>43856650</v>
      </c>
      <c r="C194">
        <v>94</v>
      </c>
      <c r="D194" t="s">
        <v>14</v>
      </c>
      <c r="E194">
        <v>21</v>
      </c>
      <c r="F194" t="s">
        <v>15</v>
      </c>
      <c r="G194">
        <v>181010</v>
      </c>
      <c r="H194" t="s">
        <v>16</v>
      </c>
      <c r="I194" t="s">
        <v>17</v>
      </c>
      <c r="J194" t="s">
        <v>18</v>
      </c>
      <c r="K194" t="s">
        <v>19</v>
      </c>
      <c r="L194" t="s">
        <v>20</v>
      </c>
      <c r="M194" s="2">
        <v>842776102461</v>
      </c>
      <c r="N194">
        <v>1</v>
      </c>
      <c r="O194">
        <f t="shared" si="2"/>
        <v>56</v>
      </c>
    </row>
    <row r="195" spans="1:15" x14ac:dyDescent="0.2">
      <c r="A195" s="1">
        <v>43295</v>
      </c>
      <c r="B195">
        <v>43856668</v>
      </c>
      <c r="C195">
        <v>94</v>
      </c>
      <c r="D195" t="s">
        <v>14</v>
      </c>
      <c r="E195">
        <v>21</v>
      </c>
      <c r="F195" t="s">
        <v>15</v>
      </c>
      <c r="G195">
        <v>181010</v>
      </c>
      <c r="H195" t="s">
        <v>16</v>
      </c>
      <c r="I195" t="s">
        <v>17</v>
      </c>
      <c r="J195" t="s">
        <v>18</v>
      </c>
      <c r="K195" t="s">
        <v>19</v>
      </c>
      <c r="L195" t="s">
        <v>20</v>
      </c>
      <c r="M195" s="2">
        <v>842776102461</v>
      </c>
      <c r="N195">
        <v>1</v>
      </c>
      <c r="O195">
        <f t="shared" ref="O195:O258" si="3">SUMIFS($N$2:$N$1206,$A$2:$A$1206,"="&amp;A195,$C$2:$C$1206,"="&amp;C195,$M$2:$M$1206,"="&amp;M195)</f>
        <v>56</v>
      </c>
    </row>
    <row r="196" spans="1:15" x14ac:dyDescent="0.2">
      <c r="A196" s="1">
        <v>43295</v>
      </c>
      <c r="B196">
        <v>43856988</v>
      </c>
      <c r="C196">
        <v>94</v>
      </c>
      <c r="D196" t="s">
        <v>14</v>
      </c>
      <c r="E196">
        <v>21</v>
      </c>
      <c r="F196" t="s">
        <v>15</v>
      </c>
      <c r="G196">
        <v>181010</v>
      </c>
      <c r="H196" t="s">
        <v>16</v>
      </c>
      <c r="I196" t="s">
        <v>17</v>
      </c>
      <c r="J196" t="s">
        <v>18</v>
      </c>
      <c r="K196" t="s">
        <v>19</v>
      </c>
      <c r="L196" t="s">
        <v>20</v>
      </c>
      <c r="M196" s="2">
        <v>842776102461</v>
      </c>
      <c r="N196">
        <v>1</v>
      </c>
      <c r="O196">
        <f t="shared" si="3"/>
        <v>56</v>
      </c>
    </row>
    <row r="197" spans="1:15" x14ac:dyDescent="0.2">
      <c r="A197" s="1">
        <v>43295</v>
      </c>
      <c r="B197">
        <v>43856996</v>
      </c>
      <c r="C197">
        <v>94</v>
      </c>
      <c r="D197" t="s">
        <v>14</v>
      </c>
      <c r="E197">
        <v>21</v>
      </c>
      <c r="F197" t="s">
        <v>15</v>
      </c>
      <c r="G197">
        <v>181010</v>
      </c>
      <c r="H197" t="s">
        <v>16</v>
      </c>
      <c r="I197" t="s">
        <v>17</v>
      </c>
      <c r="J197" t="s">
        <v>18</v>
      </c>
      <c r="K197" t="s">
        <v>19</v>
      </c>
      <c r="L197" t="s">
        <v>20</v>
      </c>
      <c r="M197" s="2">
        <v>842776102461</v>
      </c>
      <c r="N197">
        <v>1</v>
      </c>
      <c r="O197">
        <f t="shared" si="3"/>
        <v>56</v>
      </c>
    </row>
    <row r="198" spans="1:15" x14ac:dyDescent="0.2">
      <c r="A198" s="1">
        <v>43295</v>
      </c>
      <c r="B198">
        <v>43857067</v>
      </c>
      <c r="C198">
        <v>94</v>
      </c>
      <c r="D198" t="s">
        <v>14</v>
      </c>
      <c r="E198">
        <v>21</v>
      </c>
      <c r="F198" t="s">
        <v>15</v>
      </c>
      <c r="G198">
        <v>181010</v>
      </c>
      <c r="H198" t="s">
        <v>16</v>
      </c>
      <c r="I198" t="s">
        <v>17</v>
      </c>
      <c r="J198" t="s">
        <v>18</v>
      </c>
      <c r="K198" t="s">
        <v>19</v>
      </c>
      <c r="L198" t="s">
        <v>20</v>
      </c>
      <c r="M198" s="2">
        <v>842776102461</v>
      </c>
      <c r="N198">
        <v>1</v>
      </c>
      <c r="O198">
        <f t="shared" si="3"/>
        <v>56</v>
      </c>
    </row>
    <row r="199" spans="1:15" x14ac:dyDescent="0.2">
      <c r="A199" s="1">
        <v>43295</v>
      </c>
      <c r="B199">
        <v>43857201</v>
      </c>
      <c r="C199">
        <v>94</v>
      </c>
      <c r="D199" t="s">
        <v>14</v>
      </c>
      <c r="E199">
        <v>21</v>
      </c>
      <c r="F199" t="s">
        <v>15</v>
      </c>
      <c r="G199">
        <v>181010</v>
      </c>
      <c r="H199" t="s">
        <v>16</v>
      </c>
      <c r="I199" t="s">
        <v>17</v>
      </c>
      <c r="J199" t="s">
        <v>18</v>
      </c>
      <c r="K199" t="s">
        <v>19</v>
      </c>
      <c r="L199" t="s">
        <v>20</v>
      </c>
      <c r="M199" s="2">
        <v>842776102461</v>
      </c>
      <c r="N199">
        <v>1</v>
      </c>
      <c r="O199">
        <f t="shared" si="3"/>
        <v>56</v>
      </c>
    </row>
    <row r="200" spans="1:15" x14ac:dyDescent="0.2">
      <c r="A200" s="1">
        <v>43295</v>
      </c>
      <c r="B200">
        <v>43857203</v>
      </c>
      <c r="C200">
        <v>94</v>
      </c>
      <c r="D200" t="s">
        <v>14</v>
      </c>
      <c r="E200">
        <v>21</v>
      </c>
      <c r="F200" t="s">
        <v>15</v>
      </c>
      <c r="G200">
        <v>181010</v>
      </c>
      <c r="H200" t="s">
        <v>16</v>
      </c>
      <c r="I200" t="s">
        <v>17</v>
      </c>
      <c r="J200" t="s">
        <v>18</v>
      </c>
      <c r="K200" t="s">
        <v>19</v>
      </c>
      <c r="L200" t="s">
        <v>20</v>
      </c>
      <c r="M200" s="2">
        <v>842776102461</v>
      </c>
      <c r="N200">
        <v>1</v>
      </c>
      <c r="O200">
        <f t="shared" si="3"/>
        <v>56</v>
      </c>
    </row>
    <row r="201" spans="1:15" x14ac:dyDescent="0.2">
      <c r="A201" s="1">
        <v>43295</v>
      </c>
      <c r="B201">
        <v>43857438</v>
      </c>
      <c r="C201">
        <v>94</v>
      </c>
      <c r="D201" t="s">
        <v>14</v>
      </c>
      <c r="E201">
        <v>21</v>
      </c>
      <c r="F201" t="s">
        <v>15</v>
      </c>
      <c r="G201">
        <v>181010</v>
      </c>
      <c r="H201" t="s">
        <v>16</v>
      </c>
      <c r="I201" t="s">
        <v>17</v>
      </c>
      <c r="J201" t="s">
        <v>18</v>
      </c>
      <c r="K201" t="s">
        <v>19</v>
      </c>
      <c r="L201" t="s">
        <v>20</v>
      </c>
      <c r="M201" s="2">
        <v>842776102461</v>
      </c>
      <c r="N201">
        <v>1</v>
      </c>
      <c r="O201">
        <f t="shared" si="3"/>
        <v>56</v>
      </c>
    </row>
    <row r="202" spans="1:15" x14ac:dyDescent="0.2">
      <c r="A202" s="1">
        <v>43295</v>
      </c>
      <c r="B202">
        <v>43857450</v>
      </c>
      <c r="C202">
        <v>94</v>
      </c>
      <c r="D202" t="s">
        <v>14</v>
      </c>
      <c r="E202">
        <v>21</v>
      </c>
      <c r="F202" t="s">
        <v>15</v>
      </c>
      <c r="G202">
        <v>181010</v>
      </c>
      <c r="H202" t="s">
        <v>16</v>
      </c>
      <c r="I202" t="s">
        <v>17</v>
      </c>
      <c r="J202" t="s">
        <v>18</v>
      </c>
      <c r="K202" t="s">
        <v>19</v>
      </c>
      <c r="L202" t="s">
        <v>20</v>
      </c>
      <c r="M202" s="2">
        <v>842776102461</v>
      </c>
      <c r="N202">
        <v>1</v>
      </c>
      <c r="O202">
        <f t="shared" si="3"/>
        <v>56</v>
      </c>
    </row>
    <row r="203" spans="1:15" x14ac:dyDescent="0.2">
      <c r="A203" s="1">
        <v>43295</v>
      </c>
      <c r="B203">
        <v>43857496</v>
      </c>
      <c r="C203">
        <v>94</v>
      </c>
      <c r="D203" t="s">
        <v>14</v>
      </c>
      <c r="E203">
        <v>21</v>
      </c>
      <c r="F203" t="s">
        <v>15</v>
      </c>
      <c r="G203">
        <v>181010</v>
      </c>
      <c r="H203" t="s">
        <v>16</v>
      </c>
      <c r="I203" t="s">
        <v>17</v>
      </c>
      <c r="J203" t="s">
        <v>18</v>
      </c>
      <c r="K203" t="s">
        <v>19</v>
      </c>
      <c r="L203" t="s">
        <v>20</v>
      </c>
      <c r="M203" s="2">
        <v>842776102461</v>
      </c>
      <c r="N203">
        <v>1</v>
      </c>
      <c r="O203">
        <f t="shared" si="3"/>
        <v>56</v>
      </c>
    </row>
    <row r="204" spans="1:15" x14ac:dyDescent="0.2">
      <c r="A204" s="1">
        <v>43295</v>
      </c>
      <c r="B204">
        <v>43857512</v>
      </c>
      <c r="C204">
        <v>94</v>
      </c>
      <c r="D204" t="s">
        <v>14</v>
      </c>
      <c r="E204">
        <v>21</v>
      </c>
      <c r="F204" t="s">
        <v>15</v>
      </c>
      <c r="G204">
        <v>181010</v>
      </c>
      <c r="H204" t="s">
        <v>16</v>
      </c>
      <c r="I204" t="s">
        <v>17</v>
      </c>
      <c r="J204" t="s">
        <v>18</v>
      </c>
      <c r="K204" t="s">
        <v>19</v>
      </c>
      <c r="L204" t="s">
        <v>20</v>
      </c>
      <c r="M204" s="2">
        <v>842776102461</v>
      </c>
      <c r="N204">
        <v>1</v>
      </c>
      <c r="O204">
        <f t="shared" si="3"/>
        <v>56</v>
      </c>
    </row>
    <row r="205" spans="1:15" x14ac:dyDescent="0.2">
      <c r="A205" s="1">
        <v>43295</v>
      </c>
      <c r="B205">
        <v>43857578</v>
      </c>
      <c r="C205">
        <v>94</v>
      </c>
      <c r="D205" t="s">
        <v>14</v>
      </c>
      <c r="E205">
        <v>21</v>
      </c>
      <c r="F205" t="s">
        <v>15</v>
      </c>
      <c r="G205">
        <v>181010</v>
      </c>
      <c r="H205" t="s">
        <v>16</v>
      </c>
      <c r="I205" t="s">
        <v>17</v>
      </c>
      <c r="J205" t="s">
        <v>18</v>
      </c>
      <c r="K205" t="s">
        <v>19</v>
      </c>
      <c r="L205" t="s">
        <v>20</v>
      </c>
      <c r="M205" s="2">
        <v>842776102461</v>
      </c>
      <c r="N205">
        <v>1</v>
      </c>
      <c r="O205">
        <f t="shared" si="3"/>
        <v>56</v>
      </c>
    </row>
    <row r="206" spans="1:15" x14ac:dyDescent="0.2">
      <c r="A206" s="1">
        <v>43295</v>
      </c>
      <c r="B206">
        <v>43858437</v>
      </c>
      <c r="C206">
        <v>94</v>
      </c>
      <c r="D206" t="s">
        <v>14</v>
      </c>
      <c r="E206">
        <v>21</v>
      </c>
      <c r="F206" t="s">
        <v>15</v>
      </c>
      <c r="G206">
        <v>181010</v>
      </c>
      <c r="H206" t="s">
        <v>16</v>
      </c>
      <c r="I206" t="s">
        <v>17</v>
      </c>
      <c r="J206" t="s">
        <v>18</v>
      </c>
      <c r="K206" t="s">
        <v>19</v>
      </c>
      <c r="L206" t="s">
        <v>20</v>
      </c>
      <c r="M206" s="2">
        <v>842776102461</v>
      </c>
      <c r="N206">
        <v>1</v>
      </c>
      <c r="O206">
        <f t="shared" si="3"/>
        <v>56</v>
      </c>
    </row>
    <row r="207" spans="1:15" x14ac:dyDescent="0.2">
      <c r="A207" s="1">
        <v>43295</v>
      </c>
      <c r="B207">
        <v>43858499</v>
      </c>
      <c r="C207">
        <v>94</v>
      </c>
      <c r="D207" t="s">
        <v>14</v>
      </c>
      <c r="E207">
        <v>21</v>
      </c>
      <c r="F207" t="s">
        <v>15</v>
      </c>
      <c r="G207">
        <v>181010</v>
      </c>
      <c r="H207" t="s">
        <v>16</v>
      </c>
      <c r="I207" t="s">
        <v>17</v>
      </c>
      <c r="J207" t="s">
        <v>18</v>
      </c>
      <c r="K207" t="s">
        <v>19</v>
      </c>
      <c r="L207" t="s">
        <v>20</v>
      </c>
      <c r="M207" s="2">
        <v>842776102461</v>
      </c>
      <c r="N207">
        <v>1</v>
      </c>
      <c r="O207">
        <f t="shared" si="3"/>
        <v>56</v>
      </c>
    </row>
    <row r="208" spans="1:15" x14ac:dyDescent="0.2">
      <c r="A208" s="1">
        <v>43295</v>
      </c>
      <c r="B208">
        <v>43858806</v>
      </c>
      <c r="C208">
        <v>94</v>
      </c>
      <c r="D208" t="s">
        <v>14</v>
      </c>
      <c r="E208">
        <v>21</v>
      </c>
      <c r="F208" t="s">
        <v>15</v>
      </c>
      <c r="G208">
        <v>181010</v>
      </c>
      <c r="H208" t="s">
        <v>16</v>
      </c>
      <c r="I208" t="s">
        <v>17</v>
      </c>
      <c r="J208" t="s">
        <v>18</v>
      </c>
      <c r="K208" t="s">
        <v>19</v>
      </c>
      <c r="L208" t="s">
        <v>20</v>
      </c>
      <c r="M208" s="2">
        <v>842776102461</v>
      </c>
      <c r="N208">
        <v>1</v>
      </c>
      <c r="O208">
        <f t="shared" si="3"/>
        <v>56</v>
      </c>
    </row>
    <row r="209" spans="1:15" x14ac:dyDescent="0.2">
      <c r="A209" s="1">
        <v>43295</v>
      </c>
      <c r="B209">
        <v>43858923</v>
      </c>
      <c r="C209">
        <v>94</v>
      </c>
      <c r="D209" t="s">
        <v>14</v>
      </c>
      <c r="E209">
        <v>21</v>
      </c>
      <c r="F209" t="s">
        <v>15</v>
      </c>
      <c r="G209">
        <v>181010</v>
      </c>
      <c r="H209" t="s">
        <v>16</v>
      </c>
      <c r="I209" t="s">
        <v>17</v>
      </c>
      <c r="J209" t="s">
        <v>18</v>
      </c>
      <c r="K209" t="s">
        <v>19</v>
      </c>
      <c r="L209" t="s">
        <v>20</v>
      </c>
      <c r="M209" s="2">
        <v>842776102461</v>
      </c>
      <c r="N209">
        <v>1</v>
      </c>
      <c r="O209">
        <f t="shared" si="3"/>
        <v>56</v>
      </c>
    </row>
    <row r="210" spans="1:15" x14ac:dyDescent="0.2">
      <c r="A210" s="1">
        <v>43295</v>
      </c>
      <c r="B210">
        <v>43858982</v>
      </c>
      <c r="C210">
        <v>94</v>
      </c>
      <c r="D210" t="s">
        <v>14</v>
      </c>
      <c r="E210">
        <v>21</v>
      </c>
      <c r="F210" t="s">
        <v>15</v>
      </c>
      <c r="G210">
        <v>181010</v>
      </c>
      <c r="H210" t="s">
        <v>16</v>
      </c>
      <c r="I210" t="s">
        <v>17</v>
      </c>
      <c r="J210" t="s">
        <v>18</v>
      </c>
      <c r="K210" t="s">
        <v>19</v>
      </c>
      <c r="L210" t="s">
        <v>20</v>
      </c>
      <c r="M210" s="2">
        <v>842776102461</v>
      </c>
      <c r="N210">
        <v>1</v>
      </c>
      <c r="O210">
        <f t="shared" si="3"/>
        <v>56</v>
      </c>
    </row>
    <row r="211" spans="1:15" x14ac:dyDescent="0.2">
      <c r="A211" s="1">
        <v>43295</v>
      </c>
      <c r="B211">
        <v>43859271</v>
      </c>
      <c r="C211">
        <v>94</v>
      </c>
      <c r="D211" t="s">
        <v>14</v>
      </c>
      <c r="E211">
        <v>21</v>
      </c>
      <c r="F211" t="s">
        <v>15</v>
      </c>
      <c r="G211">
        <v>181010</v>
      </c>
      <c r="H211" t="s">
        <v>16</v>
      </c>
      <c r="I211" t="s">
        <v>17</v>
      </c>
      <c r="J211" t="s">
        <v>18</v>
      </c>
      <c r="K211" t="s">
        <v>19</v>
      </c>
      <c r="L211" t="s">
        <v>20</v>
      </c>
      <c r="M211" s="2">
        <v>842776102461</v>
      </c>
      <c r="N211">
        <v>1</v>
      </c>
      <c r="O211">
        <f t="shared" si="3"/>
        <v>56</v>
      </c>
    </row>
    <row r="212" spans="1:15" x14ac:dyDescent="0.2">
      <c r="A212" s="1">
        <v>43295</v>
      </c>
      <c r="B212">
        <v>43859453</v>
      </c>
      <c r="C212">
        <v>94</v>
      </c>
      <c r="D212" t="s">
        <v>14</v>
      </c>
      <c r="E212">
        <v>21</v>
      </c>
      <c r="F212" t="s">
        <v>15</v>
      </c>
      <c r="G212">
        <v>181010</v>
      </c>
      <c r="H212" t="s">
        <v>16</v>
      </c>
      <c r="I212" t="s">
        <v>17</v>
      </c>
      <c r="J212" t="s">
        <v>18</v>
      </c>
      <c r="K212" t="s">
        <v>19</v>
      </c>
      <c r="L212" t="s">
        <v>20</v>
      </c>
      <c r="M212" s="2">
        <v>842776102461</v>
      </c>
      <c r="N212">
        <v>1</v>
      </c>
      <c r="O212">
        <f t="shared" si="3"/>
        <v>56</v>
      </c>
    </row>
    <row r="213" spans="1:15" x14ac:dyDescent="0.2">
      <c r="A213" s="1">
        <v>43295</v>
      </c>
      <c r="B213">
        <v>43859474</v>
      </c>
      <c r="C213">
        <v>94</v>
      </c>
      <c r="D213" t="s">
        <v>14</v>
      </c>
      <c r="E213">
        <v>21</v>
      </c>
      <c r="F213" t="s">
        <v>15</v>
      </c>
      <c r="G213">
        <v>181010</v>
      </c>
      <c r="H213" t="s">
        <v>16</v>
      </c>
      <c r="I213" t="s">
        <v>17</v>
      </c>
      <c r="J213" t="s">
        <v>18</v>
      </c>
      <c r="K213" t="s">
        <v>19</v>
      </c>
      <c r="L213" t="s">
        <v>20</v>
      </c>
      <c r="M213" s="2">
        <v>842776102461</v>
      </c>
      <c r="N213">
        <v>1</v>
      </c>
      <c r="O213">
        <f t="shared" si="3"/>
        <v>56</v>
      </c>
    </row>
    <row r="214" spans="1:15" x14ac:dyDescent="0.2">
      <c r="A214" s="1">
        <v>43295</v>
      </c>
      <c r="B214">
        <v>43859694</v>
      </c>
      <c r="C214">
        <v>94</v>
      </c>
      <c r="D214" t="s">
        <v>14</v>
      </c>
      <c r="E214">
        <v>21</v>
      </c>
      <c r="F214" t="s">
        <v>15</v>
      </c>
      <c r="G214">
        <v>181010</v>
      </c>
      <c r="H214" t="s">
        <v>16</v>
      </c>
      <c r="I214" t="s">
        <v>17</v>
      </c>
      <c r="J214" t="s">
        <v>18</v>
      </c>
      <c r="K214" t="s">
        <v>19</v>
      </c>
      <c r="L214" t="s">
        <v>20</v>
      </c>
      <c r="M214" s="2">
        <v>842776102461</v>
      </c>
      <c r="N214">
        <v>1</v>
      </c>
      <c r="O214">
        <f t="shared" si="3"/>
        <v>56</v>
      </c>
    </row>
    <row r="215" spans="1:15" x14ac:dyDescent="0.2">
      <c r="A215" s="1">
        <v>43295</v>
      </c>
      <c r="B215">
        <v>43859704</v>
      </c>
      <c r="C215">
        <v>94</v>
      </c>
      <c r="D215" t="s">
        <v>14</v>
      </c>
      <c r="E215">
        <v>21</v>
      </c>
      <c r="F215" t="s">
        <v>15</v>
      </c>
      <c r="G215">
        <v>181010</v>
      </c>
      <c r="H215" t="s">
        <v>16</v>
      </c>
      <c r="I215" t="s">
        <v>17</v>
      </c>
      <c r="J215" t="s">
        <v>18</v>
      </c>
      <c r="K215" t="s">
        <v>19</v>
      </c>
      <c r="L215" t="s">
        <v>20</v>
      </c>
      <c r="M215" s="2">
        <v>842776102461</v>
      </c>
      <c r="N215">
        <v>1</v>
      </c>
      <c r="O215">
        <f t="shared" si="3"/>
        <v>56</v>
      </c>
    </row>
    <row r="216" spans="1:15" x14ac:dyDescent="0.2">
      <c r="A216" s="1">
        <v>43295</v>
      </c>
      <c r="B216">
        <v>43859830</v>
      </c>
      <c r="C216">
        <v>94</v>
      </c>
      <c r="D216" t="s">
        <v>14</v>
      </c>
      <c r="E216">
        <v>21</v>
      </c>
      <c r="F216" t="s">
        <v>15</v>
      </c>
      <c r="G216">
        <v>181010</v>
      </c>
      <c r="H216" t="s">
        <v>16</v>
      </c>
      <c r="I216" t="s">
        <v>17</v>
      </c>
      <c r="J216" t="s">
        <v>18</v>
      </c>
      <c r="K216" t="s">
        <v>19</v>
      </c>
      <c r="L216" t="s">
        <v>20</v>
      </c>
      <c r="M216" s="2">
        <v>842776102461</v>
      </c>
      <c r="N216">
        <v>1</v>
      </c>
      <c r="O216">
        <f t="shared" si="3"/>
        <v>56</v>
      </c>
    </row>
    <row r="217" spans="1:15" x14ac:dyDescent="0.2">
      <c r="A217" s="1">
        <v>43295</v>
      </c>
      <c r="B217">
        <v>43859953</v>
      </c>
      <c r="C217">
        <v>94</v>
      </c>
      <c r="D217" t="s">
        <v>14</v>
      </c>
      <c r="E217">
        <v>21</v>
      </c>
      <c r="F217" t="s">
        <v>15</v>
      </c>
      <c r="G217">
        <v>181010</v>
      </c>
      <c r="H217" t="s">
        <v>16</v>
      </c>
      <c r="I217" t="s">
        <v>17</v>
      </c>
      <c r="J217" t="s">
        <v>18</v>
      </c>
      <c r="K217" t="s">
        <v>19</v>
      </c>
      <c r="L217" t="s">
        <v>20</v>
      </c>
      <c r="M217" s="2">
        <v>842776102461</v>
      </c>
      <c r="N217">
        <v>1</v>
      </c>
      <c r="O217">
        <f t="shared" si="3"/>
        <v>56</v>
      </c>
    </row>
    <row r="218" spans="1:15" x14ac:dyDescent="0.2">
      <c r="A218" s="1">
        <v>43295</v>
      </c>
      <c r="B218">
        <v>43860220</v>
      </c>
      <c r="C218">
        <v>94</v>
      </c>
      <c r="D218" t="s">
        <v>14</v>
      </c>
      <c r="E218">
        <v>21</v>
      </c>
      <c r="F218" t="s">
        <v>15</v>
      </c>
      <c r="G218">
        <v>181010</v>
      </c>
      <c r="H218" t="s">
        <v>16</v>
      </c>
      <c r="I218" t="s">
        <v>17</v>
      </c>
      <c r="J218" t="s">
        <v>18</v>
      </c>
      <c r="K218" t="s">
        <v>19</v>
      </c>
      <c r="L218" t="s">
        <v>20</v>
      </c>
      <c r="M218" s="2">
        <v>842776102461</v>
      </c>
      <c r="N218">
        <v>1</v>
      </c>
      <c r="O218">
        <f t="shared" si="3"/>
        <v>56</v>
      </c>
    </row>
    <row r="219" spans="1:15" x14ac:dyDescent="0.2">
      <c r="A219" s="1">
        <v>43295</v>
      </c>
      <c r="B219">
        <v>43860712</v>
      </c>
      <c r="C219">
        <v>94</v>
      </c>
      <c r="D219" t="s">
        <v>14</v>
      </c>
      <c r="E219">
        <v>21</v>
      </c>
      <c r="F219" t="s">
        <v>15</v>
      </c>
      <c r="G219">
        <v>181010</v>
      </c>
      <c r="H219" t="s">
        <v>16</v>
      </c>
      <c r="I219" t="s">
        <v>17</v>
      </c>
      <c r="J219" t="s">
        <v>18</v>
      </c>
      <c r="K219" t="s">
        <v>19</v>
      </c>
      <c r="L219" t="s">
        <v>20</v>
      </c>
      <c r="M219" s="2">
        <v>842776102461</v>
      </c>
      <c r="N219">
        <v>1</v>
      </c>
      <c r="O219">
        <f t="shared" si="3"/>
        <v>56</v>
      </c>
    </row>
    <row r="220" spans="1:15" x14ac:dyDescent="0.2">
      <c r="A220" s="1">
        <v>43295</v>
      </c>
      <c r="B220">
        <v>43860811</v>
      </c>
      <c r="C220">
        <v>94</v>
      </c>
      <c r="D220" t="s">
        <v>14</v>
      </c>
      <c r="E220">
        <v>21</v>
      </c>
      <c r="F220" t="s">
        <v>15</v>
      </c>
      <c r="G220">
        <v>181010</v>
      </c>
      <c r="H220" t="s">
        <v>16</v>
      </c>
      <c r="I220" t="s">
        <v>17</v>
      </c>
      <c r="J220" t="s">
        <v>18</v>
      </c>
      <c r="K220" t="s">
        <v>19</v>
      </c>
      <c r="L220" t="s">
        <v>20</v>
      </c>
      <c r="M220" s="2">
        <v>842776102461</v>
      </c>
      <c r="N220">
        <v>1</v>
      </c>
      <c r="O220">
        <f t="shared" si="3"/>
        <v>56</v>
      </c>
    </row>
    <row r="221" spans="1:15" x14ac:dyDescent="0.2">
      <c r="A221" s="1">
        <v>43295</v>
      </c>
      <c r="B221">
        <v>43861021</v>
      </c>
      <c r="C221">
        <v>94</v>
      </c>
      <c r="D221" t="s">
        <v>14</v>
      </c>
      <c r="E221">
        <v>21</v>
      </c>
      <c r="F221" t="s">
        <v>15</v>
      </c>
      <c r="G221">
        <v>181010</v>
      </c>
      <c r="H221" t="s">
        <v>16</v>
      </c>
      <c r="I221" t="s">
        <v>17</v>
      </c>
      <c r="J221" t="s">
        <v>18</v>
      </c>
      <c r="K221" t="s">
        <v>19</v>
      </c>
      <c r="L221" t="s">
        <v>20</v>
      </c>
      <c r="M221" s="2">
        <v>842776102461</v>
      </c>
      <c r="N221">
        <v>1</v>
      </c>
      <c r="O221">
        <f t="shared" si="3"/>
        <v>56</v>
      </c>
    </row>
    <row r="222" spans="1:15" x14ac:dyDescent="0.2">
      <c r="A222" s="1">
        <v>43295</v>
      </c>
      <c r="B222">
        <v>43849784</v>
      </c>
      <c r="C222">
        <v>842</v>
      </c>
      <c r="D222" t="s">
        <v>26</v>
      </c>
      <c r="E222">
        <v>21</v>
      </c>
      <c r="F222" t="s">
        <v>15</v>
      </c>
      <c r="G222">
        <v>181010</v>
      </c>
      <c r="H222" t="s">
        <v>16</v>
      </c>
      <c r="I222" t="s">
        <v>17</v>
      </c>
      <c r="J222" t="s">
        <v>18</v>
      </c>
      <c r="K222" t="s">
        <v>19</v>
      </c>
      <c r="L222" t="s">
        <v>20</v>
      </c>
      <c r="M222" s="2">
        <v>842776102461</v>
      </c>
      <c r="N222">
        <v>1</v>
      </c>
      <c r="O222">
        <f t="shared" si="3"/>
        <v>59</v>
      </c>
    </row>
    <row r="223" spans="1:15" x14ac:dyDescent="0.2">
      <c r="A223" s="1">
        <v>43295</v>
      </c>
      <c r="B223">
        <v>43850319</v>
      </c>
      <c r="C223">
        <v>842</v>
      </c>
      <c r="D223" t="s">
        <v>26</v>
      </c>
      <c r="E223">
        <v>21</v>
      </c>
      <c r="F223" t="s">
        <v>15</v>
      </c>
      <c r="G223">
        <v>181010</v>
      </c>
      <c r="H223" t="s">
        <v>16</v>
      </c>
      <c r="I223" t="s">
        <v>17</v>
      </c>
      <c r="J223" t="s">
        <v>18</v>
      </c>
      <c r="K223" t="s">
        <v>19</v>
      </c>
      <c r="L223" t="s">
        <v>20</v>
      </c>
      <c r="M223" s="2">
        <v>842776102461</v>
      </c>
      <c r="N223">
        <v>1</v>
      </c>
      <c r="O223">
        <f t="shared" si="3"/>
        <v>59</v>
      </c>
    </row>
    <row r="224" spans="1:15" x14ac:dyDescent="0.2">
      <c r="A224" s="1">
        <v>43295</v>
      </c>
      <c r="B224">
        <v>43850385</v>
      </c>
      <c r="C224">
        <v>842</v>
      </c>
      <c r="D224" t="s">
        <v>26</v>
      </c>
      <c r="E224">
        <v>32</v>
      </c>
      <c r="F224" t="s">
        <v>21</v>
      </c>
      <c r="G224">
        <v>253230</v>
      </c>
      <c r="H224" t="s">
        <v>22</v>
      </c>
      <c r="I224" t="s">
        <v>23</v>
      </c>
      <c r="J224" t="s">
        <v>24</v>
      </c>
      <c r="L224" t="s">
        <v>25</v>
      </c>
      <c r="M224" s="2">
        <v>4550084118970</v>
      </c>
      <c r="N224">
        <v>1</v>
      </c>
      <c r="O224">
        <f t="shared" si="3"/>
        <v>2</v>
      </c>
    </row>
    <row r="225" spans="1:15" x14ac:dyDescent="0.2">
      <c r="A225" s="1">
        <v>43295</v>
      </c>
      <c r="B225">
        <v>43850394</v>
      </c>
      <c r="C225">
        <v>842</v>
      </c>
      <c r="D225" t="s">
        <v>26</v>
      </c>
      <c r="E225">
        <v>21</v>
      </c>
      <c r="F225" t="s">
        <v>15</v>
      </c>
      <c r="G225">
        <v>181010</v>
      </c>
      <c r="H225" t="s">
        <v>16</v>
      </c>
      <c r="I225" t="s">
        <v>17</v>
      </c>
      <c r="J225" t="s">
        <v>18</v>
      </c>
      <c r="K225" t="s">
        <v>19</v>
      </c>
      <c r="L225" t="s">
        <v>20</v>
      </c>
      <c r="M225" s="2">
        <v>842776102461</v>
      </c>
      <c r="N225">
        <v>1</v>
      </c>
      <c r="O225">
        <f t="shared" si="3"/>
        <v>59</v>
      </c>
    </row>
    <row r="226" spans="1:15" x14ac:dyDescent="0.2">
      <c r="A226" s="1">
        <v>43295</v>
      </c>
      <c r="B226">
        <v>43851493</v>
      </c>
      <c r="C226">
        <v>842</v>
      </c>
      <c r="D226" t="s">
        <v>26</v>
      </c>
      <c r="E226">
        <v>21</v>
      </c>
      <c r="F226" t="s">
        <v>15</v>
      </c>
      <c r="G226">
        <v>181010</v>
      </c>
      <c r="H226" t="s">
        <v>16</v>
      </c>
      <c r="I226" t="s">
        <v>17</v>
      </c>
      <c r="J226" t="s">
        <v>18</v>
      </c>
      <c r="K226" t="s">
        <v>19</v>
      </c>
      <c r="L226" t="s">
        <v>20</v>
      </c>
      <c r="M226" s="2">
        <v>842776102461</v>
      </c>
      <c r="N226">
        <v>1</v>
      </c>
      <c r="O226">
        <f t="shared" si="3"/>
        <v>59</v>
      </c>
    </row>
    <row r="227" spans="1:15" x14ac:dyDescent="0.2">
      <c r="A227" s="1">
        <v>43295</v>
      </c>
      <c r="B227">
        <v>43851819</v>
      </c>
      <c r="C227">
        <v>842</v>
      </c>
      <c r="D227" t="s">
        <v>26</v>
      </c>
      <c r="E227">
        <v>21</v>
      </c>
      <c r="F227" t="s">
        <v>15</v>
      </c>
      <c r="G227">
        <v>181010</v>
      </c>
      <c r="H227" t="s">
        <v>16</v>
      </c>
      <c r="I227" t="s">
        <v>17</v>
      </c>
      <c r="J227" t="s">
        <v>18</v>
      </c>
      <c r="K227" t="s">
        <v>19</v>
      </c>
      <c r="L227" t="s">
        <v>20</v>
      </c>
      <c r="M227" s="2">
        <v>842776102461</v>
      </c>
      <c r="N227">
        <v>2</v>
      </c>
      <c r="O227">
        <f t="shared" si="3"/>
        <v>59</v>
      </c>
    </row>
    <row r="228" spans="1:15" x14ac:dyDescent="0.2">
      <c r="A228" s="1">
        <v>43295</v>
      </c>
      <c r="B228">
        <v>43852155</v>
      </c>
      <c r="C228">
        <v>842</v>
      </c>
      <c r="D228" t="s">
        <v>26</v>
      </c>
      <c r="E228">
        <v>21</v>
      </c>
      <c r="F228" t="s">
        <v>15</v>
      </c>
      <c r="G228">
        <v>181010</v>
      </c>
      <c r="H228" t="s">
        <v>16</v>
      </c>
      <c r="I228" t="s">
        <v>17</v>
      </c>
      <c r="J228" t="s">
        <v>18</v>
      </c>
      <c r="K228" t="s">
        <v>19</v>
      </c>
      <c r="L228" t="s">
        <v>20</v>
      </c>
      <c r="M228" s="2">
        <v>842776102461</v>
      </c>
      <c r="N228">
        <v>1</v>
      </c>
      <c r="O228">
        <f t="shared" si="3"/>
        <v>59</v>
      </c>
    </row>
    <row r="229" spans="1:15" x14ac:dyDescent="0.2">
      <c r="A229" s="1">
        <v>43295</v>
      </c>
      <c r="B229">
        <v>43852218</v>
      </c>
      <c r="C229">
        <v>842</v>
      </c>
      <c r="D229" t="s">
        <v>26</v>
      </c>
      <c r="E229">
        <v>21</v>
      </c>
      <c r="F229" t="s">
        <v>15</v>
      </c>
      <c r="G229">
        <v>181010</v>
      </c>
      <c r="H229" t="s">
        <v>16</v>
      </c>
      <c r="I229" t="s">
        <v>17</v>
      </c>
      <c r="J229" t="s">
        <v>18</v>
      </c>
      <c r="K229" t="s">
        <v>19</v>
      </c>
      <c r="L229" t="s">
        <v>20</v>
      </c>
      <c r="M229" s="2">
        <v>842776102461</v>
      </c>
      <c r="N229">
        <v>1</v>
      </c>
      <c r="O229">
        <f t="shared" si="3"/>
        <v>59</v>
      </c>
    </row>
    <row r="230" spans="1:15" x14ac:dyDescent="0.2">
      <c r="A230" s="1">
        <v>43295</v>
      </c>
      <c r="B230">
        <v>43852519</v>
      </c>
      <c r="C230">
        <v>842</v>
      </c>
      <c r="D230" t="s">
        <v>26</v>
      </c>
      <c r="E230">
        <v>21</v>
      </c>
      <c r="F230" t="s">
        <v>15</v>
      </c>
      <c r="G230">
        <v>181010</v>
      </c>
      <c r="H230" t="s">
        <v>16</v>
      </c>
      <c r="I230" t="s">
        <v>17</v>
      </c>
      <c r="J230" t="s">
        <v>18</v>
      </c>
      <c r="K230" t="s">
        <v>19</v>
      </c>
      <c r="L230" t="s">
        <v>20</v>
      </c>
      <c r="M230" s="2">
        <v>842776102461</v>
      </c>
      <c r="N230">
        <v>1</v>
      </c>
      <c r="O230">
        <f t="shared" si="3"/>
        <v>59</v>
      </c>
    </row>
    <row r="231" spans="1:15" x14ac:dyDescent="0.2">
      <c r="A231" s="1">
        <v>43295</v>
      </c>
      <c r="B231">
        <v>43853506</v>
      </c>
      <c r="C231">
        <v>842</v>
      </c>
      <c r="D231" t="s">
        <v>26</v>
      </c>
      <c r="E231">
        <v>21</v>
      </c>
      <c r="F231" t="s">
        <v>15</v>
      </c>
      <c r="G231">
        <v>181010</v>
      </c>
      <c r="H231" t="s">
        <v>16</v>
      </c>
      <c r="I231" t="s">
        <v>17</v>
      </c>
      <c r="J231" t="s">
        <v>18</v>
      </c>
      <c r="K231" t="s">
        <v>19</v>
      </c>
      <c r="L231" t="s">
        <v>20</v>
      </c>
      <c r="M231" s="2">
        <v>842776102461</v>
      </c>
      <c r="N231">
        <v>1</v>
      </c>
      <c r="O231">
        <f t="shared" si="3"/>
        <v>59</v>
      </c>
    </row>
    <row r="232" spans="1:15" x14ac:dyDescent="0.2">
      <c r="A232" s="1">
        <v>43295</v>
      </c>
      <c r="B232">
        <v>43853705</v>
      </c>
      <c r="C232">
        <v>842</v>
      </c>
      <c r="D232" t="s">
        <v>26</v>
      </c>
      <c r="E232">
        <v>21</v>
      </c>
      <c r="F232" t="s">
        <v>15</v>
      </c>
      <c r="G232">
        <v>181010</v>
      </c>
      <c r="H232" t="s">
        <v>16</v>
      </c>
      <c r="I232" t="s">
        <v>17</v>
      </c>
      <c r="J232" t="s">
        <v>18</v>
      </c>
      <c r="K232" t="s">
        <v>19</v>
      </c>
      <c r="L232" t="s">
        <v>20</v>
      </c>
      <c r="M232" s="2">
        <v>842776102461</v>
      </c>
      <c r="N232">
        <v>1</v>
      </c>
      <c r="O232">
        <f t="shared" si="3"/>
        <v>59</v>
      </c>
    </row>
    <row r="233" spans="1:15" x14ac:dyDescent="0.2">
      <c r="A233" s="1">
        <v>43295</v>
      </c>
      <c r="B233">
        <v>43854266</v>
      </c>
      <c r="C233">
        <v>842</v>
      </c>
      <c r="D233" t="s">
        <v>26</v>
      </c>
      <c r="E233">
        <v>21</v>
      </c>
      <c r="F233" t="s">
        <v>15</v>
      </c>
      <c r="G233">
        <v>181010</v>
      </c>
      <c r="H233" t="s">
        <v>16</v>
      </c>
      <c r="I233" t="s">
        <v>17</v>
      </c>
      <c r="J233" t="s">
        <v>18</v>
      </c>
      <c r="K233" t="s">
        <v>19</v>
      </c>
      <c r="L233" t="s">
        <v>20</v>
      </c>
      <c r="M233" s="2">
        <v>842776102461</v>
      </c>
      <c r="N233">
        <v>1</v>
      </c>
      <c r="O233">
        <f t="shared" si="3"/>
        <v>59</v>
      </c>
    </row>
    <row r="234" spans="1:15" x14ac:dyDescent="0.2">
      <c r="A234" s="1">
        <v>43295</v>
      </c>
      <c r="B234">
        <v>43854317</v>
      </c>
      <c r="C234">
        <v>842</v>
      </c>
      <c r="D234" t="s">
        <v>26</v>
      </c>
      <c r="E234">
        <v>21</v>
      </c>
      <c r="F234" t="s">
        <v>15</v>
      </c>
      <c r="G234">
        <v>181010</v>
      </c>
      <c r="H234" t="s">
        <v>16</v>
      </c>
      <c r="I234" t="s">
        <v>17</v>
      </c>
      <c r="J234" t="s">
        <v>18</v>
      </c>
      <c r="K234" t="s">
        <v>19</v>
      </c>
      <c r="L234" t="s">
        <v>20</v>
      </c>
      <c r="M234" s="2">
        <v>842776102461</v>
      </c>
      <c r="N234">
        <v>1</v>
      </c>
      <c r="O234">
        <f t="shared" si="3"/>
        <v>59</v>
      </c>
    </row>
    <row r="235" spans="1:15" x14ac:dyDescent="0.2">
      <c r="A235" s="1">
        <v>43295</v>
      </c>
      <c r="B235">
        <v>43854354</v>
      </c>
      <c r="C235">
        <v>842</v>
      </c>
      <c r="D235" t="s">
        <v>26</v>
      </c>
      <c r="E235">
        <v>12</v>
      </c>
      <c r="F235" t="s">
        <v>27</v>
      </c>
      <c r="G235">
        <v>77120</v>
      </c>
      <c r="H235" t="s">
        <v>28</v>
      </c>
      <c r="I235" t="s">
        <v>29</v>
      </c>
      <c r="J235" t="s">
        <v>30</v>
      </c>
      <c r="L235" t="s">
        <v>31</v>
      </c>
      <c r="M235" s="2">
        <v>4549980046388</v>
      </c>
      <c r="N235">
        <v>1</v>
      </c>
      <c r="O235">
        <f t="shared" si="3"/>
        <v>2</v>
      </c>
    </row>
    <row r="236" spans="1:15" x14ac:dyDescent="0.2">
      <c r="A236" s="1">
        <v>43295</v>
      </c>
      <c r="B236">
        <v>43855208</v>
      </c>
      <c r="C236">
        <v>842</v>
      </c>
      <c r="D236" t="s">
        <v>26</v>
      </c>
      <c r="E236">
        <v>21</v>
      </c>
      <c r="F236" t="s">
        <v>15</v>
      </c>
      <c r="G236">
        <v>181010</v>
      </c>
      <c r="H236" t="s">
        <v>16</v>
      </c>
      <c r="I236" t="s">
        <v>17</v>
      </c>
      <c r="J236" t="s">
        <v>18</v>
      </c>
      <c r="K236" t="s">
        <v>19</v>
      </c>
      <c r="L236" t="s">
        <v>20</v>
      </c>
      <c r="M236" s="2">
        <v>842776102461</v>
      </c>
      <c r="N236">
        <v>1</v>
      </c>
      <c r="O236">
        <f t="shared" si="3"/>
        <v>59</v>
      </c>
    </row>
    <row r="237" spans="1:15" x14ac:dyDescent="0.2">
      <c r="A237" s="1">
        <v>43295</v>
      </c>
      <c r="B237">
        <v>43855522</v>
      </c>
      <c r="C237">
        <v>842</v>
      </c>
      <c r="D237" t="s">
        <v>26</v>
      </c>
      <c r="E237">
        <v>21</v>
      </c>
      <c r="F237" t="s">
        <v>15</v>
      </c>
      <c r="G237">
        <v>181010</v>
      </c>
      <c r="H237" t="s">
        <v>16</v>
      </c>
      <c r="I237" t="s">
        <v>17</v>
      </c>
      <c r="J237" t="s">
        <v>18</v>
      </c>
      <c r="K237" t="s">
        <v>19</v>
      </c>
      <c r="L237" t="s">
        <v>20</v>
      </c>
      <c r="M237" s="2">
        <v>842776102461</v>
      </c>
      <c r="N237">
        <v>1</v>
      </c>
      <c r="O237">
        <f t="shared" si="3"/>
        <v>59</v>
      </c>
    </row>
    <row r="238" spans="1:15" x14ac:dyDescent="0.2">
      <c r="A238" s="1">
        <v>43295</v>
      </c>
      <c r="B238">
        <v>43855707</v>
      </c>
      <c r="C238">
        <v>842</v>
      </c>
      <c r="D238" t="s">
        <v>26</v>
      </c>
      <c r="E238">
        <v>21</v>
      </c>
      <c r="F238" t="s">
        <v>15</v>
      </c>
      <c r="G238">
        <v>181010</v>
      </c>
      <c r="H238" t="s">
        <v>16</v>
      </c>
      <c r="I238" t="s">
        <v>17</v>
      </c>
      <c r="J238" t="s">
        <v>18</v>
      </c>
      <c r="K238" t="s">
        <v>19</v>
      </c>
      <c r="L238" t="s">
        <v>20</v>
      </c>
      <c r="M238" s="2">
        <v>842776102461</v>
      </c>
      <c r="N238">
        <v>1</v>
      </c>
      <c r="O238">
        <f t="shared" si="3"/>
        <v>59</v>
      </c>
    </row>
    <row r="239" spans="1:15" x14ac:dyDescent="0.2">
      <c r="A239" s="1">
        <v>43295</v>
      </c>
      <c r="B239">
        <v>43855856</v>
      </c>
      <c r="C239">
        <v>842</v>
      </c>
      <c r="D239" t="s">
        <v>26</v>
      </c>
      <c r="E239">
        <v>21</v>
      </c>
      <c r="F239" t="s">
        <v>15</v>
      </c>
      <c r="G239">
        <v>181010</v>
      </c>
      <c r="H239" t="s">
        <v>16</v>
      </c>
      <c r="I239" t="s">
        <v>17</v>
      </c>
      <c r="J239" t="s">
        <v>18</v>
      </c>
      <c r="K239" t="s">
        <v>19</v>
      </c>
      <c r="L239" t="s">
        <v>20</v>
      </c>
      <c r="M239" s="2">
        <v>842776102461</v>
      </c>
      <c r="N239">
        <v>1</v>
      </c>
      <c r="O239">
        <f t="shared" si="3"/>
        <v>59</v>
      </c>
    </row>
    <row r="240" spans="1:15" x14ac:dyDescent="0.2">
      <c r="A240" s="1">
        <v>43295</v>
      </c>
      <c r="B240">
        <v>43856041</v>
      </c>
      <c r="C240">
        <v>842</v>
      </c>
      <c r="D240" t="s">
        <v>26</v>
      </c>
      <c r="E240">
        <v>21</v>
      </c>
      <c r="F240" t="s">
        <v>15</v>
      </c>
      <c r="G240">
        <v>181010</v>
      </c>
      <c r="H240" t="s">
        <v>16</v>
      </c>
      <c r="I240" t="s">
        <v>17</v>
      </c>
      <c r="J240" t="s">
        <v>18</v>
      </c>
      <c r="K240" t="s">
        <v>19</v>
      </c>
      <c r="L240" t="s">
        <v>20</v>
      </c>
      <c r="M240" s="2">
        <v>842776102461</v>
      </c>
      <c r="N240">
        <v>1</v>
      </c>
      <c r="O240">
        <f t="shared" si="3"/>
        <v>59</v>
      </c>
    </row>
    <row r="241" spans="1:15" x14ac:dyDescent="0.2">
      <c r="A241" s="1">
        <v>43295</v>
      </c>
      <c r="B241">
        <v>43856093</v>
      </c>
      <c r="C241">
        <v>842</v>
      </c>
      <c r="D241" t="s">
        <v>26</v>
      </c>
      <c r="E241">
        <v>21</v>
      </c>
      <c r="F241" t="s">
        <v>15</v>
      </c>
      <c r="G241">
        <v>181010</v>
      </c>
      <c r="H241" t="s">
        <v>16</v>
      </c>
      <c r="I241" t="s">
        <v>17</v>
      </c>
      <c r="J241" t="s">
        <v>18</v>
      </c>
      <c r="K241" t="s">
        <v>19</v>
      </c>
      <c r="L241" t="s">
        <v>20</v>
      </c>
      <c r="M241" s="2">
        <v>842776102461</v>
      </c>
      <c r="N241">
        <v>1</v>
      </c>
      <c r="O241">
        <f t="shared" si="3"/>
        <v>59</v>
      </c>
    </row>
    <row r="242" spans="1:15" x14ac:dyDescent="0.2">
      <c r="A242" s="1">
        <v>43295</v>
      </c>
      <c r="B242">
        <v>43856448</v>
      </c>
      <c r="C242">
        <v>842</v>
      </c>
      <c r="D242" t="s">
        <v>26</v>
      </c>
      <c r="E242">
        <v>21</v>
      </c>
      <c r="F242" t="s">
        <v>15</v>
      </c>
      <c r="G242">
        <v>181010</v>
      </c>
      <c r="H242" t="s">
        <v>16</v>
      </c>
      <c r="I242" t="s">
        <v>17</v>
      </c>
      <c r="J242" t="s">
        <v>18</v>
      </c>
      <c r="K242" t="s">
        <v>19</v>
      </c>
      <c r="L242" t="s">
        <v>20</v>
      </c>
      <c r="M242" s="2">
        <v>842776102461</v>
      </c>
      <c r="N242">
        <v>1</v>
      </c>
      <c r="O242">
        <f t="shared" si="3"/>
        <v>59</v>
      </c>
    </row>
    <row r="243" spans="1:15" x14ac:dyDescent="0.2">
      <c r="A243" s="1">
        <v>43295</v>
      </c>
      <c r="B243">
        <v>43856639</v>
      </c>
      <c r="C243">
        <v>842</v>
      </c>
      <c r="D243" t="s">
        <v>26</v>
      </c>
      <c r="E243">
        <v>21</v>
      </c>
      <c r="F243" t="s">
        <v>15</v>
      </c>
      <c r="G243">
        <v>181010</v>
      </c>
      <c r="H243" t="s">
        <v>16</v>
      </c>
      <c r="I243" t="s">
        <v>17</v>
      </c>
      <c r="J243" t="s">
        <v>18</v>
      </c>
      <c r="K243" t="s">
        <v>19</v>
      </c>
      <c r="L243" t="s">
        <v>20</v>
      </c>
      <c r="M243" s="2">
        <v>842776102461</v>
      </c>
      <c r="N243">
        <v>1</v>
      </c>
      <c r="O243">
        <f t="shared" si="3"/>
        <v>59</v>
      </c>
    </row>
    <row r="244" spans="1:15" x14ac:dyDescent="0.2">
      <c r="A244" s="1">
        <v>43295</v>
      </c>
      <c r="B244">
        <v>43856659</v>
      </c>
      <c r="C244">
        <v>842</v>
      </c>
      <c r="D244" t="s">
        <v>26</v>
      </c>
      <c r="E244">
        <v>21</v>
      </c>
      <c r="F244" t="s">
        <v>15</v>
      </c>
      <c r="G244">
        <v>181010</v>
      </c>
      <c r="H244" t="s">
        <v>16</v>
      </c>
      <c r="I244" t="s">
        <v>17</v>
      </c>
      <c r="J244" t="s">
        <v>18</v>
      </c>
      <c r="K244" t="s">
        <v>19</v>
      </c>
      <c r="L244" t="s">
        <v>20</v>
      </c>
      <c r="M244" s="2">
        <v>842776102461</v>
      </c>
      <c r="N244">
        <v>1</v>
      </c>
      <c r="O244">
        <f t="shared" si="3"/>
        <v>59</v>
      </c>
    </row>
    <row r="245" spans="1:15" x14ac:dyDescent="0.2">
      <c r="A245" s="1">
        <v>43295</v>
      </c>
      <c r="B245">
        <v>43856661</v>
      </c>
      <c r="C245">
        <v>842</v>
      </c>
      <c r="D245" t="s">
        <v>26</v>
      </c>
      <c r="E245">
        <v>21</v>
      </c>
      <c r="F245" t="s">
        <v>15</v>
      </c>
      <c r="G245">
        <v>181010</v>
      </c>
      <c r="H245" t="s">
        <v>16</v>
      </c>
      <c r="I245" t="s">
        <v>17</v>
      </c>
      <c r="J245" t="s">
        <v>18</v>
      </c>
      <c r="K245" t="s">
        <v>19</v>
      </c>
      <c r="L245" t="s">
        <v>20</v>
      </c>
      <c r="M245" s="2">
        <v>842776102461</v>
      </c>
      <c r="N245">
        <v>1</v>
      </c>
      <c r="O245">
        <f t="shared" si="3"/>
        <v>59</v>
      </c>
    </row>
    <row r="246" spans="1:15" x14ac:dyDescent="0.2">
      <c r="A246" s="1">
        <v>43295</v>
      </c>
      <c r="B246">
        <v>43856683</v>
      </c>
      <c r="C246">
        <v>842</v>
      </c>
      <c r="D246" t="s">
        <v>26</v>
      </c>
      <c r="E246">
        <v>21</v>
      </c>
      <c r="F246" t="s">
        <v>15</v>
      </c>
      <c r="G246">
        <v>181010</v>
      </c>
      <c r="H246" t="s">
        <v>16</v>
      </c>
      <c r="I246" t="s">
        <v>17</v>
      </c>
      <c r="J246" t="s">
        <v>18</v>
      </c>
      <c r="K246" t="s">
        <v>19</v>
      </c>
      <c r="L246" t="s">
        <v>20</v>
      </c>
      <c r="M246" s="2">
        <v>842776102461</v>
      </c>
      <c r="N246">
        <v>1</v>
      </c>
      <c r="O246">
        <f t="shared" si="3"/>
        <v>59</v>
      </c>
    </row>
    <row r="247" spans="1:15" x14ac:dyDescent="0.2">
      <c r="A247" s="1">
        <v>43295</v>
      </c>
      <c r="B247">
        <v>43856726</v>
      </c>
      <c r="C247">
        <v>842</v>
      </c>
      <c r="D247" t="s">
        <v>26</v>
      </c>
      <c r="E247">
        <v>21</v>
      </c>
      <c r="F247" t="s">
        <v>15</v>
      </c>
      <c r="G247">
        <v>181010</v>
      </c>
      <c r="H247" t="s">
        <v>16</v>
      </c>
      <c r="I247" t="s">
        <v>17</v>
      </c>
      <c r="J247" t="s">
        <v>18</v>
      </c>
      <c r="K247" t="s">
        <v>19</v>
      </c>
      <c r="L247" t="s">
        <v>20</v>
      </c>
      <c r="M247" s="2">
        <v>842776102461</v>
      </c>
      <c r="N247">
        <v>1</v>
      </c>
      <c r="O247">
        <f t="shared" si="3"/>
        <v>59</v>
      </c>
    </row>
    <row r="248" spans="1:15" x14ac:dyDescent="0.2">
      <c r="A248" s="1">
        <v>43295</v>
      </c>
      <c r="B248">
        <v>43856747</v>
      </c>
      <c r="C248">
        <v>842</v>
      </c>
      <c r="D248" t="s">
        <v>26</v>
      </c>
      <c r="E248">
        <v>21</v>
      </c>
      <c r="F248" t="s">
        <v>15</v>
      </c>
      <c r="G248">
        <v>181010</v>
      </c>
      <c r="H248" t="s">
        <v>16</v>
      </c>
      <c r="I248" t="s">
        <v>17</v>
      </c>
      <c r="J248" t="s">
        <v>18</v>
      </c>
      <c r="K248" t="s">
        <v>19</v>
      </c>
      <c r="L248" t="s">
        <v>20</v>
      </c>
      <c r="M248" s="2">
        <v>842776102461</v>
      </c>
      <c r="N248">
        <v>1</v>
      </c>
      <c r="O248">
        <f t="shared" si="3"/>
        <v>59</v>
      </c>
    </row>
    <row r="249" spans="1:15" x14ac:dyDescent="0.2">
      <c r="A249" s="1">
        <v>43295</v>
      </c>
      <c r="B249">
        <v>43857105</v>
      </c>
      <c r="C249">
        <v>842</v>
      </c>
      <c r="D249" t="s">
        <v>26</v>
      </c>
      <c r="E249">
        <v>21</v>
      </c>
      <c r="F249" t="s">
        <v>15</v>
      </c>
      <c r="G249">
        <v>181010</v>
      </c>
      <c r="H249" t="s">
        <v>16</v>
      </c>
      <c r="I249" t="s">
        <v>17</v>
      </c>
      <c r="J249" t="s">
        <v>18</v>
      </c>
      <c r="K249" t="s">
        <v>19</v>
      </c>
      <c r="L249" t="s">
        <v>20</v>
      </c>
      <c r="M249" s="2">
        <v>842776102461</v>
      </c>
      <c r="N249">
        <v>1</v>
      </c>
      <c r="O249">
        <f t="shared" si="3"/>
        <v>59</v>
      </c>
    </row>
    <row r="250" spans="1:15" x14ac:dyDescent="0.2">
      <c r="A250" s="1">
        <v>43295</v>
      </c>
      <c r="B250">
        <v>43857150</v>
      </c>
      <c r="C250">
        <v>842</v>
      </c>
      <c r="D250" t="s">
        <v>26</v>
      </c>
      <c r="E250">
        <v>21</v>
      </c>
      <c r="F250" t="s">
        <v>15</v>
      </c>
      <c r="G250">
        <v>181010</v>
      </c>
      <c r="H250" t="s">
        <v>16</v>
      </c>
      <c r="I250" t="s">
        <v>17</v>
      </c>
      <c r="J250" t="s">
        <v>18</v>
      </c>
      <c r="K250" t="s">
        <v>19</v>
      </c>
      <c r="L250" t="s">
        <v>20</v>
      </c>
      <c r="M250" s="2">
        <v>842776102461</v>
      </c>
      <c r="N250">
        <v>1</v>
      </c>
      <c r="O250">
        <f t="shared" si="3"/>
        <v>59</v>
      </c>
    </row>
    <row r="251" spans="1:15" x14ac:dyDescent="0.2">
      <c r="A251" s="1">
        <v>43295</v>
      </c>
      <c r="B251">
        <v>43857151</v>
      </c>
      <c r="C251">
        <v>842</v>
      </c>
      <c r="D251" t="s">
        <v>26</v>
      </c>
      <c r="E251">
        <v>21</v>
      </c>
      <c r="F251" t="s">
        <v>15</v>
      </c>
      <c r="G251">
        <v>181010</v>
      </c>
      <c r="H251" t="s">
        <v>16</v>
      </c>
      <c r="I251" t="s">
        <v>17</v>
      </c>
      <c r="J251" t="s">
        <v>18</v>
      </c>
      <c r="K251" t="s">
        <v>19</v>
      </c>
      <c r="L251" t="s">
        <v>20</v>
      </c>
      <c r="M251" s="2">
        <v>842776102461</v>
      </c>
      <c r="N251">
        <v>1</v>
      </c>
      <c r="O251">
        <f t="shared" si="3"/>
        <v>59</v>
      </c>
    </row>
    <row r="252" spans="1:15" x14ac:dyDescent="0.2">
      <c r="A252" s="1">
        <v>43295</v>
      </c>
      <c r="B252">
        <v>43857251</v>
      </c>
      <c r="C252">
        <v>842</v>
      </c>
      <c r="D252" t="s">
        <v>26</v>
      </c>
      <c r="E252">
        <v>21</v>
      </c>
      <c r="F252" t="s">
        <v>15</v>
      </c>
      <c r="G252">
        <v>181010</v>
      </c>
      <c r="H252" t="s">
        <v>16</v>
      </c>
      <c r="I252" t="s">
        <v>17</v>
      </c>
      <c r="J252" t="s">
        <v>18</v>
      </c>
      <c r="K252" t="s">
        <v>19</v>
      </c>
      <c r="L252" t="s">
        <v>20</v>
      </c>
      <c r="M252" s="2">
        <v>842776102461</v>
      </c>
      <c r="N252">
        <v>1</v>
      </c>
      <c r="O252">
        <f t="shared" si="3"/>
        <v>59</v>
      </c>
    </row>
    <row r="253" spans="1:15" x14ac:dyDescent="0.2">
      <c r="A253" s="1">
        <v>43295</v>
      </c>
      <c r="B253">
        <v>43857291</v>
      </c>
      <c r="C253">
        <v>842</v>
      </c>
      <c r="D253" t="s">
        <v>26</v>
      </c>
      <c r="E253">
        <v>21</v>
      </c>
      <c r="F253" t="s">
        <v>15</v>
      </c>
      <c r="G253">
        <v>181010</v>
      </c>
      <c r="H253" t="s">
        <v>16</v>
      </c>
      <c r="I253" t="s">
        <v>17</v>
      </c>
      <c r="J253" t="s">
        <v>18</v>
      </c>
      <c r="K253" t="s">
        <v>19</v>
      </c>
      <c r="L253" t="s">
        <v>20</v>
      </c>
      <c r="M253" s="2">
        <v>842776102461</v>
      </c>
      <c r="N253">
        <v>1</v>
      </c>
      <c r="O253">
        <f t="shared" si="3"/>
        <v>59</v>
      </c>
    </row>
    <row r="254" spans="1:15" x14ac:dyDescent="0.2">
      <c r="A254" s="1">
        <v>43295</v>
      </c>
      <c r="B254">
        <v>43857334</v>
      </c>
      <c r="C254">
        <v>842</v>
      </c>
      <c r="D254" t="s">
        <v>26</v>
      </c>
      <c r="E254">
        <v>21</v>
      </c>
      <c r="F254" t="s">
        <v>15</v>
      </c>
      <c r="G254">
        <v>181010</v>
      </c>
      <c r="H254" t="s">
        <v>16</v>
      </c>
      <c r="I254" t="s">
        <v>17</v>
      </c>
      <c r="J254" t="s">
        <v>18</v>
      </c>
      <c r="K254" t="s">
        <v>19</v>
      </c>
      <c r="L254" t="s">
        <v>20</v>
      </c>
      <c r="M254" s="2">
        <v>842776102461</v>
      </c>
      <c r="N254">
        <v>1</v>
      </c>
      <c r="O254">
        <f t="shared" si="3"/>
        <v>59</v>
      </c>
    </row>
    <row r="255" spans="1:15" x14ac:dyDescent="0.2">
      <c r="A255" s="1">
        <v>43295</v>
      </c>
      <c r="B255">
        <v>43857351</v>
      </c>
      <c r="C255">
        <v>842</v>
      </c>
      <c r="D255" t="s">
        <v>26</v>
      </c>
      <c r="E255">
        <v>21</v>
      </c>
      <c r="F255" t="s">
        <v>15</v>
      </c>
      <c r="G255">
        <v>181010</v>
      </c>
      <c r="H255" t="s">
        <v>16</v>
      </c>
      <c r="I255" t="s">
        <v>17</v>
      </c>
      <c r="J255" t="s">
        <v>18</v>
      </c>
      <c r="K255" t="s">
        <v>19</v>
      </c>
      <c r="L255" t="s">
        <v>20</v>
      </c>
      <c r="M255" s="2">
        <v>842776102461</v>
      </c>
      <c r="N255">
        <v>1</v>
      </c>
      <c r="O255">
        <f t="shared" si="3"/>
        <v>59</v>
      </c>
    </row>
    <row r="256" spans="1:15" x14ac:dyDescent="0.2">
      <c r="A256" s="1">
        <v>43295</v>
      </c>
      <c r="B256">
        <v>43857364</v>
      </c>
      <c r="C256">
        <v>842</v>
      </c>
      <c r="D256" t="s">
        <v>26</v>
      </c>
      <c r="E256">
        <v>21</v>
      </c>
      <c r="F256" t="s">
        <v>15</v>
      </c>
      <c r="G256">
        <v>181010</v>
      </c>
      <c r="H256" t="s">
        <v>16</v>
      </c>
      <c r="I256" t="s">
        <v>17</v>
      </c>
      <c r="J256" t="s">
        <v>18</v>
      </c>
      <c r="K256" t="s">
        <v>19</v>
      </c>
      <c r="L256" t="s">
        <v>20</v>
      </c>
      <c r="M256" s="2">
        <v>842776102461</v>
      </c>
      <c r="N256">
        <v>1</v>
      </c>
      <c r="O256">
        <f t="shared" si="3"/>
        <v>59</v>
      </c>
    </row>
    <row r="257" spans="1:15" x14ac:dyDescent="0.2">
      <c r="A257" s="1">
        <v>43295</v>
      </c>
      <c r="B257">
        <v>43857379</v>
      </c>
      <c r="C257">
        <v>842</v>
      </c>
      <c r="D257" t="s">
        <v>26</v>
      </c>
      <c r="E257">
        <v>21</v>
      </c>
      <c r="F257" t="s">
        <v>15</v>
      </c>
      <c r="G257">
        <v>181010</v>
      </c>
      <c r="H257" t="s">
        <v>16</v>
      </c>
      <c r="I257" t="s">
        <v>17</v>
      </c>
      <c r="J257" t="s">
        <v>18</v>
      </c>
      <c r="K257" t="s">
        <v>19</v>
      </c>
      <c r="L257" t="s">
        <v>20</v>
      </c>
      <c r="M257" s="2">
        <v>842776102461</v>
      </c>
      <c r="N257">
        <v>1</v>
      </c>
      <c r="O257">
        <f t="shared" si="3"/>
        <v>59</v>
      </c>
    </row>
    <row r="258" spans="1:15" x14ac:dyDescent="0.2">
      <c r="A258" s="1">
        <v>43295</v>
      </c>
      <c r="B258">
        <v>43857444</v>
      </c>
      <c r="C258">
        <v>842</v>
      </c>
      <c r="D258" t="s">
        <v>26</v>
      </c>
      <c r="E258">
        <v>21</v>
      </c>
      <c r="F258" t="s">
        <v>15</v>
      </c>
      <c r="G258">
        <v>181010</v>
      </c>
      <c r="H258" t="s">
        <v>16</v>
      </c>
      <c r="I258" t="s">
        <v>17</v>
      </c>
      <c r="J258" t="s">
        <v>18</v>
      </c>
      <c r="K258" t="s">
        <v>19</v>
      </c>
      <c r="L258" t="s">
        <v>20</v>
      </c>
      <c r="M258" s="2">
        <v>842776102461</v>
      </c>
      <c r="N258">
        <v>1</v>
      </c>
      <c r="O258">
        <f t="shared" si="3"/>
        <v>59</v>
      </c>
    </row>
    <row r="259" spans="1:15" x14ac:dyDescent="0.2">
      <c r="A259" s="1">
        <v>43295</v>
      </c>
      <c r="B259">
        <v>43857760</v>
      </c>
      <c r="C259">
        <v>842</v>
      </c>
      <c r="D259" t="s">
        <v>26</v>
      </c>
      <c r="E259">
        <v>21</v>
      </c>
      <c r="F259" t="s">
        <v>15</v>
      </c>
      <c r="G259">
        <v>181010</v>
      </c>
      <c r="H259" t="s">
        <v>16</v>
      </c>
      <c r="I259" t="s">
        <v>17</v>
      </c>
      <c r="J259" t="s">
        <v>18</v>
      </c>
      <c r="K259" t="s">
        <v>19</v>
      </c>
      <c r="L259" t="s">
        <v>20</v>
      </c>
      <c r="M259" s="2">
        <v>842776102461</v>
      </c>
      <c r="N259">
        <v>1</v>
      </c>
      <c r="O259">
        <f t="shared" ref="O259:O322" si="4">SUMIFS($N$2:$N$1206,$A$2:$A$1206,"="&amp;A259,$C$2:$C$1206,"="&amp;C259,$M$2:$M$1206,"="&amp;M259)</f>
        <v>59</v>
      </c>
    </row>
    <row r="260" spans="1:15" x14ac:dyDescent="0.2">
      <c r="A260" s="1">
        <v>43295</v>
      </c>
      <c r="B260">
        <v>43857927</v>
      </c>
      <c r="C260">
        <v>842</v>
      </c>
      <c r="D260" t="s">
        <v>26</v>
      </c>
      <c r="E260">
        <v>21</v>
      </c>
      <c r="F260" t="s">
        <v>15</v>
      </c>
      <c r="G260">
        <v>181010</v>
      </c>
      <c r="H260" t="s">
        <v>16</v>
      </c>
      <c r="I260" t="s">
        <v>17</v>
      </c>
      <c r="J260" t="s">
        <v>18</v>
      </c>
      <c r="K260" t="s">
        <v>19</v>
      </c>
      <c r="L260" t="s">
        <v>20</v>
      </c>
      <c r="M260" s="2">
        <v>842776102461</v>
      </c>
      <c r="N260">
        <v>1</v>
      </c>
      <c r="O260">
        <f t="shared" si="4"/>
        <v>59</v>
      </c>
    </row>
    <row r="261" spans="1:15" x14ac:dyDescent="0.2">
      <c r="A261" s="1">
        <v>43295</v>
      </c>
      <c r="B261">
        <v>43858529</v>
      </c>
      <c r="C261">
        <v>842</v>
      </c>
      <c r="D261" t="s">
        <v>26</v>
      </c>
      <c r="E261">
        <v>21</v>
      </c>
      <c r="F261" t="s">
        <v>15</v>
      </c>
      <c r="G261">
        <v>181010</v>
      </c>
      <c r="H261" t="s">
        <v>16</v>
      </c>
      <c r="I261" t="s">
        <v>17</v>
      </c>
      <c r="J261" t="s">
        <v>18</v>
      </c>
      <c r="K261" t="s">
        <v>19</v>
      </c>
      <c r="L261" t="s">
        <v>20</v>
      </c>
      <c r="M261" s="2">
        <v>842776102461</v>
      </c>
      <c r="N261">
        <v>1</v>
      </c>
      <c r="O261">
        <f t="shared" si="4"/>
        <v>59</v>
      </c>
    </row>
    <row r="262" spans="1:15" x14ac:dyDescent="0.2">
      <c r="A262" s="1">
        <v>43295</v>
      </c>
      <c r="B262">
        <v>43858574</v>
      </c>
      <c r="C262">
        <v>842</v>
      </c>
      <c r="D262" t="s">
        <v>26</v>
      </c>
      <c r="E262">
        <v>21</v>
      </c>
      <c r="F262" t="s">
        <v>15</v>
      </c>
      <c r="G262">
        <v>181010</v>
      </c>
      <c r="H262" t="s">
        <v>16</v>
      </c>
      <c r="I262" t="s">
        <v>17</v>
      </c>
      <c r="J262" t="s">
        <v>18</v>
      </c>
      <c r="K262" t="s">
        <v>19</v>
      </c>
      <c r="L262" t="s">
        <v>20</v>
      </c>
      <c r="M262" s="2">
        <v>842776102461</v>
      </c>
      <c r="N262">
        <v>1</v>
      </c>
      <c r="O262">
        <f t="shared" si="4"/>
        <v>59</v>
      </c>
    </row>
    <row r="263" spans="1:15" x14ac:dyDescent="0.2">
      <c r="A263" s="1">
        <v>43295</v>
      </c>
      <c r="B263">
        <v>43858626</v>
      </c>
      <c r="C263">
        <v>842</v>
      </c>
      <c r="D263" t="s">
        <v>26</v>
      </c>
      <c r="E263">
        <v>32</v>
      </c>
      <c r="F263" t="s">
        <v>21</v>
      </c>
      <c r="G263">
        <v>253230</v>
      </c>
      <c r="H263" t="s">
        <v>22</v>
      </c>
      <c r="I263" t="s">
        <v>23</v>
      </c>
      <c r="J263" t="s">
        <v>24</v>
      </c>
      <c r="L263" t="s">
        <v>25</v>
      </c>
      <c r="M263" s="2">
        <v>4550084118970</v>
      </c>
      <c r="N263">
        <v>1</v>
      </c>
      <c r="O263">
        <f t="shared" si="4"/>
        <v>2</v>
      </c>
    </row>
    <row r="264" spans="1:15" x14ac:dyDescent="0.2">
      <c r="A264" s="1">
        <v>43295</v>
      </c>
      <c r="B264">
        <v>43858735</v>
      </c>
      <c r="C264">
        <v>842</v>
      </c>
      <c r="D264" t="s">
        <v>26</v>
      </c>
      <c r="E264">
        <v>21</v>
      </c>
      <c r="F264" t="s">
        <v>15</v>
      </c>
      <c r="G264">
        <v>181010</v>
      </c>
      <c r="H264" t="s">
        <v>16</v>
      </c>
      <c r="I264" t="s">
        <v>17</v>
      </c>
      <c r="J264" t="s">
        <v>18</v>
      </c>
      <c r="K264" t="s">
        <v>19</v>
      </c>
      <c r="L264" t="s">
        <v>20</v>
      </c>
      <c r="M264" s="2">
        <v>842776102461</v>
      </c>
      <c r="N264">
        <v>1</v>
      </c>
      <c r="O264">
        <f t="shared" si="4"/>
        <v>59</v>
      </c>
    </row>
    <row r="265" spans="1:15" x14ac:dyDescent="0.2">
      <c r="A265" s="1">
        <v>43295</v>
      </c>
      <c r="B265">
        <v>43858822</v>
      </c>
      <c r="C265">
        <v>842</v>
      </c>
      <c r="D265" t="s">
        <v>26</v>
      </c>
      <c r="E265">
        <v>21</v>
      </c>
      <c r="F265" t="s">
        <v>15</v>
      </c>
      <c r="G265">
        <v>181010</v>
      </c>
      <c r="H265" t="s">
        <v>16</v>
      </c>
      <c r="I265" t="s">
        <v>17</v>
      </c>
      <c r="J265" t="s">
        <v>18</v>
      </c>
      <c r="K265" t="s">
        <v>19</v>
      </c>
      <c r="L265" t="s">
        <v>20</v>
      </c>
      <c r="M265" s="2">
        <v>842776102461</v>
      </c>
      <c r="N265">
        <v>1</v>
      </c>
      <c r="O265">
        <f t="shared" si="4"/>
        <v>59</v>
      </c>
    </row>
    <row r="266" spans="1:15" x14ac:dyDescent="0.2">
      <c r="A266" s="1">
        <v>43295</v>
      </c>
      <c r="B266">
        <v>43858972</v>
      </c>
      <c r="C266">
        <v>842</v>
      </c>
      <c r="D266" t="s">
        <v>26</v>
      </c>
      <c r="E266">
        <v>21</v>
      </c>
      <c r="F266" t="s">
        <v>15</v>
      </c>
      <c r="G266">
        <v>181010</v>
      </c>
      <c r="H266" t="s">
        <v>16</v>
      </c>
      <c r="I266" t="s">
        <v>17</v>
      </c>
      <c r="J266" t="s">
        <v>18</v>
      </c>
      <c r="K266" t="s">
        <v>19</v>
      </c>
      <c r="L266" t="s">
        <v>20</v>
      </c>
      <c r="M266" s="2">
        <v>842776102461</v>
      </c>
      <c r="N266">
        <v>1</v>
      </c>
      <c r="O266">
        <f t="shared" si="4"/>
        <v>59</v>
      </c>
    </row>
    <row r="267" spans="1:15" x14ac:dyDescent="0.2">
      <c r="A267" s="1">
        <v>43295</v>
      </c>
      <c r="B267">
        <v>43859074</v>
      </c>
      <c r="C267">
        <v>842</v>
      </c>
      <c r="D267" t="s">
        <v>26</v>
      </c>
      <c r="E267">
        <v>21</v>
      </c>
      <c r="F267" t="s">
        <v>15</v>
      </c>
      <c r="G267">
        <v>181010</v>
      </c>
      <c r="H267" t="s">
        <v>16</v>
      </c>
      <c r="I267" t="s">
        <v>17</v>
      </c>
      <c r="J267" t="s">
        <v>18</v>
      </c>
      <c r="K267" t="s">
        <v>19</v>
      </c>
      <c r="L267" t="s">
        <v>20</v>
      </c>
      <c r="M267" s="2">
        <v>842776102461</v>
      </c>
      <c r="N267">
        <v>1</v>
      </c>
      <c r="O267">
        <f t="shared" si="4"/>
        <v>59</v>
      </c>
    </row>
    <row r="268" spans="1:15" x14ac:dyDescent="0.2">
      <c r="A268" s="1">
        <v>43295</v>
      </c>
      <c r="B268">
        <v>43859143</v>
      </c>
      <c r="C268">
        <v>842</v>
      </c>
      <c r="D268" t="s">
        <v>26</v>
      </c>
      <c r="E268">
        <v>12</v>
      </c>
      <c r="F268" t="s">
        <v>27</v>
      </c>
      <c r="G268">
        <v>77120</v>
      </c>
      <c r="H268" t="s">
        <v>28</v>
      </c>
      <c r="I268" t="s">
        <v>29</v>
      </c>
      <c r="J268" t="s">
        <v>30</v>
      </c>
      <c r="L268" t="s">
        <v>31</v>
      </c>
      <c r="M268" s="2">
        <v>4549980046388</v>
      </c>
      <c r="N268">
        <v>1</v>
      </c>
      <c r="O268">
        <f t="shared" si="4"/>
        <v>2</v>
      </c>
    </row>
    <row r="269" spans="1:15" x14ac:dyDescent="0.2">
      <c r="A269" s="1">
        <v>43295</v>
      </c>
      <c r="B269">
        <v>43859393</v>
      </c>
      <c r="C269">
        <v>842</v>
      </c>
      <c r="D269" t="s">
        <v>26</v>
      </c>
      <c r="E269">
        <v>21</v>
      </c>
      <c r="F269" t="s">
        <v>15</v>
      </c>
      <c r="G269">
        <v>181010</v>
      </c>
      <c r="H269" t="s">
        <v>16</v>
      </c>
      <c r="I269" t="s">
        <v>17</v>
      </c>
      <c r="J269" t="s">
        <v>18</v>
      </c>
      <c r="K269" t="s">
        <v>19</v>
      </c>
      <c r="L269" t="s">
        <v>20</v>
      </c>
      <c r="M269" s="2">
        <v>842776102461</v>
      </c>
      <c r="N269">
        <v>1</v>
      </c>
      <c r="O269">
        <f t="shared" si="4"/>
        <v>59</v>
      </c>
    </row>
    <row r="270" spans="1:15" x14ac:dyDescent="0.2">
      <c r="A270" s="1">
        <v>43295</v>
      </c>
      <c r="B270">
        <v>43859484</v>
      </c>
      <c r="C270">
        <v>842</v>
      </c>
      <c r="D270" t="s">
        <v>26</v>
      </c>
      <c r="E270">
        <v>21</v>
      </c>
      <c r="F270" t="s">
        <v>15</v>
      </c>
      <c r="G270">
        <v>181010</v>
      </c>
      <c r="H270" t="s">
        <v>16</v>
      </c>
      <c r="I270" t="s">
        <v>17</v>
      </c>
      <c r="J270" t="s">
        <v>18</v>
      </c>
      <c r="K270" t="s">
        <v>19</v>
      </c>
      <c r="L270" t="s">
        <v>20</v>
      </c>
      <c r="M270" s="2">
        <v>842776102461</v>
      </c>
      <c r="N270">
        <v>1</v>
      </c>
      <c r="O270">
        <f t="shared" si="4"/>
        <v>59</v>
      </c>
    </row>
    <row r="271" spans="1:15" x14ac:dyDescent="0.2">
      <c r="A271" s="1">
        <v>43295</v>
      </c>
      <c r="B271">
        <v>43859514</v>
      </c>
      <c r="C271">
        <v>842</v>
      </c>
      <c r="D271" t="s">
        <v>26</v>
      </c>
      <c r="E271">
        <v>21</v>
      </c>
      <c r="F271" t="s">
        <v>15</v>
      </c>
      <c r="G271">
        <v>181010</v>
      </c>
      <c r="H271" t="s">
        <v>16</v>
      </c>
      <c r="I271" t="s">
        <v>17</v>
      </c>
      <c r="J271" t="s">
        <v>18</v>
      </c>
      <c r="K271" t="s">
        <v>19</v>
      </c>
      <c r="L271" t="s">
        <v>20</v>
      </c>
      <c r="M271" s="2">
        <v>842776102461</v>
      </c>
      <c r="N271">
        <v>1</v>
      </c>
      <c r="O271">
        <f t="shared" si="4"/>
        <v>59</v>
      </c>
    </row>
    <row r="272" spans="1:15" x14ac:dyDescent="0.2">
      <c r="A272" s="1">
        <v>43295</v>
      </c>
      <c r="B272">
        <v>43859637</v>
      </c>
      <c r="C272">
        <v>842</v>
      </c>
      <c r="D272" t="s">
        <v>26</v>
      </c>
      <c r="E272">
        <v>21</v>
      </c>
      <c r="F272" t="s">
        <v>15</v>
      </c>
      <c r="G272">
        <v>181010</v>
      </c>
      <c r="H272" t="s">
        <v>16</v>
      </c>
      <c r="I272" t="s">
        <v>17</v>
      </c>
      <c r="J272" t="s">
        <v>18</v>
      </c>
      <c r="K272" t="s">
        <v>19</v>
      </c>
      <c r="L272" t="s">
        <v>20</v>
      </c>
      <c r="M272" s="2">
        <v>842776102461</v>
      </c>
      <c r="N272">
        <v>1</v>
      </c>
      <c r="O272">
        <f t="shared" si="4"/>
        <v>59</v>
      </c>
    </row>
    <row r="273" spans="1:15" x14ac:dyDescent="0.2">
      <c r="A273" s="1">
        <v>43295</v>
      </c>
      <c r="B273">
        <v>43859638</v>
      </c>
      <c r="C273">
        <v>842</v>
      </c>
      <c r="D273" t="s">
        <v>26</v>
      </c>
      <c r="E273">
        <v>21</v>
      </c>
      <c r="F273" t="s">
        <v>15</v>
      </c>
      <c r="G273">
        <v>181010</v>
      </c>
      <c r="H273" t="s">
        <v>16</v>
      </c>
      <c r="I273" t="s">
        <v>17</v>
      </c>
      <c r="J273" t="s">
        <v>18</v>
      </c>
      <c r="K273" t="s">
        <v>19</v>
      </c>
      <c r="L273" t="s">
        <v>20</v>
      </c>
      <c r="M273" s="2">
        <v>842776102461</v>
      </c>
      <c r="N273">
        <v>1</v>
      </c>
      <c r="O273">
        <f t="shared" si="4"/>
        <v>59</v>
      </c>
    </row>
    <row r="274" spans="1:15" x14ac:dyDescent="0.2">
      <c r="A274" s="1">
        <v>43295</v>
      </c>
      <c r="B274">
        <v>43859783</v>
      </c>
      <c r="C274">
        <v>842</v>
      </c>
      <c r="D274" t="s">
        <v>26</v>
      </c>
      <c r="E274">
        <v>21</v>
      </c>
      <c r="F274" t="s">
        <v>15</v>
      </c>
      <c r="G274">
        <v>181010</v>
      </c>
      <c r="H274" t="s">
        <v>16</v>
      </c>
      <c r="I274" t="s">
        <v>17</v>
      </c>
      <c r="J274" t="s">
        <v>18</v>
      </c>
      <c r="K274" t="s">
        <v>19</v>
      </c>
      <c r="L274" t="s">
        <v>20</v>
      </c>
      <c r="M274" s="2">
        <v>842776102461</v>
      </c>
      <c r="N274">
        <v>1</v>
      </c>
      <c r="O274">
        <f t="shared" si="4"/>
        <v>59</v>
      </c>
    </row>
    <row r="275" spans="1:15" x14ac:dyDescent="0.2">
      <c r="A275" s="1">
        <v>43295</v>
      </c>
      <c r="B275">
        <v>43859867</v>
      </c>
      <c r="C275">
        <v>842</v>
      </c>
      <c r="D275" t="s">
        <v>26</v>
      </c>
      <c r="E275">
        <v>21</v>
      </c>
      <c r="F275" t="s">
        <v>15</v>
      </c>
      <c r="G275">
        <v>181010</v>
      </c>
      <c r="H275" t="s">
        <v>16</v>
      </c>
      <c r="I275" t="s">
        <v>17</v>
      </c>
      <c r="J275" t="s">
        <v>18</v>
      </c>
      <c r="K275" t="s">
        <v>19</v>
      </c>
      <c r="L275" t="s">
        <v>20</v>
      </c>
      <c r="M275" s="2">
        <v>842776102461</v>
      </c>
      <c r="N275">
        <v>1</v>
      </c>
      <c r="O275">
        <f t="shared" si="4"/>
        <v>59</v>
      </c>
    </row>
    <row r="276" spans="1:15" x14ac:dyDescent="0.2">
      <c r="A276" s="1">
        <v>43295</v>
      </c>
      <c r="B276">
        <v>43860104</v>
      </c>
      <c r="C276">
        <v>842</v>
      </c>
      <c r="D276" t="s">
        <v>26</v>
      </c>
      <c r="E276">
        <v>21</v>
      </c>
      <c r="F276" t="s">
        <v>15</v>
      </c>
      <c r="G276">
        <v>181010</v>
      </c>
      <c r="H276" t="s">
        <v>16</v>
      </c>
      <c r="I276" t="s">
        <v>17</v>
      </c>
      <c r="J276" t="s">
        <v>18</v>
      </c>
      <c r="K276" t="s">
        <v>19</v>
      </c>
      <c r="L276" t="s">
        <v>20</v>
      </c>
      <c r="M276" s="2">
        <v>842776102461</v>
      </c>
      <c r="N276">
        <v>1</v>
      </c>
      <c r="O276">
        <f t="shared" si="4"/>
        <v>59</v>
      </c>
    </row>
    <row r="277" spans="1:15" x14ac:dyDescent="0.2">
      <c r="A277" s="1">
        <v>43295</v>
      </c>
      <c r="B277">
        <v>43860260</v>
      </c>
      <c r="C277">
        <v>842</v>
      </c>
      <c r="D277" t="s">
        <v>26</v>
      </c>
      <c r="E277">
        <v>21</v>
      </c>
      <c r="F277" t="s">
        <v>15</v>
      </c>
      <c r="G277">
        <v>181010</v>
      </c>
      <c r="H277" t="s">
        <v>16</v>
      </c>
      <c r="I277" t="s">
        <v>17</v>
      </c>
      <c r="J277" t="s">
        <v>18</v>
      </c>
      <c r="K277" t="s">
        <v>19</v>
      </c>
      <c r="L277" t="s">
        <v>20</v>
      </c>
      <c r="M277" s="2">
        <v>842776102461</v>
      </c>
      <c r="N277">
        <v>1</v>
      </c>
      <c r="O277">
        <f t="shared" si="4"/>
        <v>59</v>
      </c>
    </row>
    <row r="278" spans="1:15" x14ac:dyDescent="0.2">
      <c r="A278" s="1">
        <v>43295</v>
      </c>
      <c r="B278">
        <v>43860278</v>
      </c>
      <c r="C278">
        <v>842</v>
      </c>
      <c r="D278" t="s">
        <v>26</v>
      </c>
      <c r="E278">
        <v>21</v>
      </c>
      <c r="F278" t="s">
        <v>15</v>
      </c>
      <c r="G278">
        <v>181010</v>
      </c>
      <c r="H278" t="s">
        <v>16</v>
      </c>
      <c r="I278" t="s">
        <v>17</v>
      </c>
      <c r="J278" t="s">
        <v>18</v>
      </c>
      <c r="K278" t="s">
        <v>19</v>
      </c>
      <c r="L278" t="s">
        <v>20</v>
      </c>
      <c r="M278" s="2">
        <v>842776102461</v>
      </c>
      <c r="N278">
        <v>1</v>
      </c>
      <c r="O278">
        <f t="shared" si="4"/>
        <v>59</v>
      </c>
    </row>
    <row r="279" spans="1:15" x14ac:dyDescent="0.2">
      <c r="A279" s="1">
        <v>43295</v>
      </c>
      <c r="B279">
        <v>43860279</v>
      </c>
      <c r="C279">
        <v>842</v>
      </c>
      <c r="D279" t="s">
        <v>26</v>
      </c>
      <c r="E279">
        <v>21</v>
      </c>
      <c r="F279" t="s">
        <v>15</v>
      </c>
      <c r="G279">
        <v>181010</v>
      </c>
      <c r="H279" t="s">
        <v>16</v>
      </c>
      <c r="I279" t="s">
        <v>17</v>
      </c>
      <c r="J279" t="s">
        <v>18</v>
      </c>
      <c r="K279" t="s">
        <v>19</v>
      </c>
      <c r="L279" t="s">
        <v>20</v>
      </c>
      <c r="M279" s="2">
        <v>842776102461</v>
      </c>
      <c r="N279">
        <v>1</v>
      </c>
      <c r="O279">
        <f t="shared" si="4"/>
        <v>59</v>
      </c>
    </row>
    <row r="280" spans="1:15" x14ac:dyDescent="0.2">
      <c r="A280" s="1">
        <v>43295</v>
      </c>
      <c r="B280">
        <v>43860441</v>
      </c>
      <c r="C280">
        <v>842</v>
      </c>
      <c r="D280" t="s">
        <v>26</v>
      </c>
      <c r="E280">
        <v>21</v>
      </c>
      <c r="F280" t="s">
        <v>15</v>
      </c>
      <c r="G280">
        <v>181010</v>
      </c>
      <c r="H280" t="s">
        <v>16</v>
      </c>
      <c r="I280" t="s">
        <v>17</v>
      </c>
      <c r="J280" t="s">
        <v>18</v>
      </c>
      <c r="K280" t="s">
        <v>19</v>
      </c>
      <c r="L280" t="s">
        <v>20</v>
      </c>
      <c r="M280" s="2">
        <v>842776102461</v>
      </c>
      <c r="N280">
        <v>1</v>
      </c>
      <c r="O280">
        <f t="shared" si="4"/>
        <v>59</v>
      </c>
    </row>
    <row r="281" spans="1:15" x14ac:dyDescent="0.2">
      <c r="A281" s="1">
        <v>43295</v>
      </c>
      <c r="B281">
        <v>43860893</v>
      </c>
      <c r="C281">
        <v>842</v>
      </c>
      <c r="D281" t="s">
        <v>26</v>
      </c>
      <c r="E281">
        <v>21</v>
      </c>
      <c r="F281" t="s">
        <v>15</v>
      </c>
      <c r="G281">
        <v>181010</v>
      </c>
      <c r="H281" t="s">
        <v>16</v>
      </c>
      <c r="I281" t="s">
        <v>17</v>
      </c>
      <c r="J281" t="s">
        <v>18</v>
      </c>
      <c r="K281" t="s">
        <v>19</v>
      </c>
      <c r="L281" t="s">
        <v>20</v>
      </c>
      <c r="M281" s="2">
        <v>842776102461</v>
      </c>
      <c r="N281">
        <v>1</v>
      </c>
      <c r="O281">
        <f t="shared" si="4"/>
        <v>59</v>
      </c>
    </row>
    <row r="282" spans="1:15" x14ac:dyDescent="0.2">
      <c r="A282" s="1">
        <v>43295</v>
      </c>
      <c r="B282">
        <v>43860902</v>
      </c>
      <c r="C282">
        <v>842</v>
      </c>
      <c r="D282" t="s">
        <v>26</v>
      </c>
      <c r="E282">
        <v>21</v>
      </c>
      <c r="F282" t="s">
        <v>15</v>
      </c>
      <c r="G282">
        <v>181010</v>
      </c>
      <c r="H282" t="s">
        <v>16</v>
      </c>
      <c r="I282" t="s">
        <v>17</v>
      </c>
      <c r="J282" t="s">
        <v>18</v>
      </c>
      <c r="K282" t="s">
        <v>19</v>
      </c>
      <c r="L282" t="s">
        <v>20</v>
      </c>
      <c r="M282" s="2">
        <v>842776102461</v>
      </c>
      <c r="N282">
        <v>1</v>
      </c>
      <c r="O282">
        <f t="shared" si="4"/>
        <v>59</v>
      </c>
    </row>
    <row r="283" spans="1:15" x14ac:dyDescent="0.2">
      <c r="A283" s="1">
        <v>43295</v>
      </c>
      <c r="B283">
        <v>43860974</v>
      </c>
      <c r="C283">
        <v>842</v>
      </c>
      <c r="D283" t="s">
        <v>26</v>
      </c>
      <c r="E283">
        <v>21</v>
      </c>
      <c r="F283" t="s">
        <v>15</v>
      </c>
      <c r="G283">
        <v>181010</v>
      </c>
      <c r="H283" t="s">
        <v>16</v>
      </c>
      <c r="I283" t="s">
        <v>17</v>
      </c>
      <c r="J283" t="s">
        <v>18</v>
      </c>
      <c r="K283" t="s">
        <v>19</v>
      </c>
      <c r="L283" t="s">
        <v>20</v>
      </c>
      <c r="M283" s="2">
        <v>842776102461</v>
      </c>
      <c r="N283">
        <v>1</v>
      </c>
      <c r="O283">
        <f t="shared" si="4"/>
        <v>59</v>
      </c>
    </row>
    <row r="284" spans="1:15" x14ac:dyDescent="0.2">
      <c r="A284" s="1">
        <v>43296</v>
      </c>
      <c r="B284">
        <v>43858679</v>
      </c>
      <c r="C284">
        <v>94</v>
      </c>
      <c r="D284" t="s">
        <v>14</v>
      </c>
      <c r="E284">
        <v>21</v>
      </c>
      <c r="F284" t="s">
        <v>15</v>
      </c>
      <c r="G284">
        <v>181010</v>
      </c>
      <c r="H284" t="s">
        <v>16</v>
      </c>
      <c r="I284" t="s">
        <v>17</v>
      </c>
      <c r="J284" t="s">
        <v>18</v>
      </c>
      <c r="K284" t="s">
        <v>19</v>
      </c>
      <c r="L284" t="s">
        <v>20</v>
      </c>
      <c r="M284" s="2">
        <v>842776102461</v>
      </c>
      <c r="N284">
        <v>1</v>
      </c>
      <c r="O284">
        <f t="shared" si="4"/>
        <v>59</v>
      </c>
    </row>
    <row r="285" spans="1:15" x14ac:dyDescent="0.2">
      <c r="A285" s="1">
        <v>43296</v>
      </c>
      <c r="B285">
        <v>43861226</v>
      </c>
      <c r="C285">
        <v>94</v>
      </c>
      <c r="D285" t="s">
        <v>14</v>
      </c>
      <c r="E285">
        <v>21</v>
      </c>
      <c r="F285" t="s">
        <v>15</v>
      </c>
      <c r="G285">
        <v>181010</v>
      </c>
      <c r="H285" t="s">
        <v>16</v>
      </c>
      <c r="I285" t="s">
        <v>17</v>
      </c>
      <c r="J285" t="s">
        <v>18</v>
      </c>
      <c r="K285" t="s">
        <v>19</v>
      </c>
      <c r="L285" t="s">
        <v>20</v>
      </c>
      <c r="M285" s="2">
        <v>842776102461</v>
      </c>
      <c r="N285">
        <v>1</v>
      </c>
      <c r="O285">
        <f t="shared" si="4"/>
        <v>59</v>
      </c>
    </row>
    <row r="286" spans="1:15" x14ac:dyDescent="0.2">
      <c r="A286" s="1">
        <v>43296</v>
      </c>
      <c r="B286">
        <v>43861460</v>
      </c>
      <c r="C286">
        <v>94</v>
      </c>
      <c r="D286" t="s">
        <v>14</v>
      </c>
      <c r="E286">
        <v>21</v>
      </c>
      <c r="F286" t="s">
        <v>15</v>
      </c>
      <c r="G286">
        <v>181010</v>
      </c>
      <c r="H286" t="s">
        <v>16</v>
      </c>
      <c r="I286" t="s">
        <v>17</v>
      </c>
      <c r="J286" t="s">
        <v>18</v>
      </c>
      <c r="K286" t="s">
        <v>19</v>
      </c>
      <c r="L286" t="s">
        <v>20</v>
      </c>
      <c r="M286" s="2">
        <v>842776102461</v>
      </c>
      <c r="N286">
        <v>1</v>
      </c>
      <c r="O286">
        <f t="shared" si="4"/>
        <v>59</v>
      </c>
    </row>
    <row r="287" spans="1:15" x14ac:dyDescent="0.2">
      <c r="A287" s="1">
        <v>43296</v>
      </c>
      <c r="B287">
        <v>43861584</v>
      </c>
      <c r="C287">
        <v>94</v>
      </c>
      <c r="D287" t="s">
        <v>14</v>
      </c>
      <c r="E287">
        <v>12</v>
      </c>
      <c r="F287" t="s">
        <v>27</v>
      </c>
      <c r="G287">
        <v>77120</v>
      </c>
      <c r="H287" t="s">
        <v>28</v>
      </c>
      <c r="I287" t="s">
        <v>29</v>
      </c>
      <c r="J287" t="s">
        <v>30</v>
      </c>
      <c r="L287" t="s">
        <v>31</v>
      </c>
      <c r="M287" s="2">
        <v>4549980046388</v>
      </c>
      <c r="N287">
        <v>1</v>
      </c>
      <c r="O287">
        <f t="shared" si="4"/>
        <v>5</v>
      </c>
    </row>
    <row r="288" spans="1:15" x14ac:dyDescent="0.2">
      <c r="A288" s="1">
        <v>43296</v>
      </c>
      <c r="B288">
        <v>43862170</v>
      </c>
      <c r="C288">
        <v>94</v>
      </c>
      <c r="D288" t="s">
        <v>14</v>
      </c>
      <c r="E288">
        <v>21</v>
      </c>
      <c r="F288" t="s">
        <v>15</v>
      </c>
      <c r="G288">
        <v>181010</v>
      </c>
      <c r="H288" t="s">
        <v>16</v>
      </c>
      <c r="I288" t="s">
        <v>17</v>
      </c>
      <c r="J288" t="s">
        <v>18</v>
      </c>
      <c r="K288" t="s">
        <v>19</v>
      </c>
      <c r="L288" t="s">
        <v>20</v>
      </c>
      <c r="M288" s="2">
        <v>842776102461</v>
      </c>
      <c r="N288">
        <v>1</v>
      </c>
      <c r="O288">
        <f t="shared" si="4"/>
        <v>59</v>
      </c>
    </row>
    <row r="289" spans="1:15" x14ac:dyDescent="0.2">
      <c r="A289" s="1">
        <v>43296</v>
      </c>
      <c r="B289">
        <v>43862218</v>
      </c>
      <c r="C289">
        <v>94</v>
      </c>
      <c r="D289" t="s">
        <v>14</v>
      </c>
      <c r="E289">
        <v>21</v>
      </c>
      <c r="F289" t="s">
        <v>15</v>
      </c>
      <c r="G289">
        <v>181010</v>
      </c>
      <c r="H289" t="s">
        <v>16</v>
      </c>
      <c r="I289" t="s">
        <v>17</v>
      </c>
      <c r="J289" t="s">
        <v>18</v>
      </c>
      <c r="K289" t="s">
        <v>19</v>
      </c>
      <c r="L289" t="s">
        <v>20</v>
      </c>
      <c r="M289" s="2">
        <v>842776102461</v>
      </c>
      <c r="N289">
        <v>1</v>
      </c>
      <c r="O289">
        <f t="shared" si="4"/>
        <v>59</v>
      </c>
    </row>
    <row r="290" spans="1:15" x14ac:dyDescent="0.2">
      <c r="A290" s="1">
        <v>43296</v>
      </c>
      <c r="B290">
        <v>43862519</v>
      </c>
      <c r="C290">
        <v>94</v>
      </c>
      <c r="D290" t="s">
        <v>14</v>
      </c>
      <c r="E290">
        <v>1</v>
      </c>
      <c r="F290" t="s">
        <v>32</v>
      </c>
      <c r="G290">
        <v>32010</v>
      </c>
      <c r="H290" t="s">
        <v>33</v>
      </c>
      <c r="I290" t="s">
        <v>34</v>
      </c>
      <c r="J290" t="s">
        <v>35</v>
      </c>
      <c r="L290" t="s">
        <v>36</v>
      </c>
      <c r="M290" s="2">
        <v>4549292037708</v>
      </c>
      <c r="N290">
        <v>1</v>
      </c>
      <c r="O290">
        <f t="shared" si="4"/>
        <v>1</v>
      </c>
    </row>
    <row r="291" spans="1:15" x14ac:dyDescent="0.2">
      <c r="A291" s="1">
        <v>43296</v>
      </c>
      <c r="B291">
        <v>43862593</v>
      </c>
      <c r="C291">
        <v>94</v>
      </c>
      <c r="D291" t="s">
        <v>14</v>
      </c>
      <c r="E291">
        <v>21</v>
      </c>
      <c r="F291" t="s">
        <v>15</v>
      </c>
      <c r="G291">
        <v>181010</v>
      </c>
      <c r="H291" t="s">
        <v>16</v>
      </c>
      <c r="I291" t="s">
        <v>17</v>
      </c>
      <c r="J291" t="s">
        <v>18</v>
      </c>
      <c r="K291" t="s">
        <v>19</v>
      </c>
      <c r="L291" t="s">
        <v>20</v>
      </c>
      <c r="M291" s="2">
        <v>842776102461</v>
      </c>
      <c r="N291">
        <v>1</v>
      </c>
      <c r="O291">
        <f t="shared" si="4"/>
        <v>59</v>
      </c>
    </row>
    <row r="292" spans="1:15" x14ac:dyDescent="0.2">
      <c r="A292" s="1">
        <v>43296</v>
      </c>
      <c r="B292">
        <v>43862646</v>
      </c>
      <c r="C292">
        <v>94</v>
      </c>
      <c r="D292" t="s">
        <v>14</v>
      </c>
      <c r="E292">
        <v>21</v>
      </c>
      <c r="F292" t="s">
        <v>15</v>
      </c>
      <c r="G292">
        <v>181010</v>
      </c>
      <c r="H292" t="s">
        <v>16</v>
      </c>
      <c r="I292" t="s">
        <v>17</v>
      </c>
      <c r="J292" t="s">
        <v>18</v>
      </c>
      <c r="K292" t="s">
        <v>19</v>
      </c>
      <c r="L292" t="s">
        <v>20</v>
      </c>
      <c r="M292" s="2">
        <v>842776102461</v>
      </c>
      <c r="N292">
        <v>1</v>
      </c>
      <c r="O292">
        <f t="shared" si="4"/>
        <v>59</v>
      </c>
    </row>
    <row r="293" spans="1:15" x14ac:dyDescent="0.2">
      <c r="A293" s="1">
        <v>43296</v>
      </c>
      <c r="B293">
        <v>43862713</v>
      </c>
      <c r="C293">
        <v>94</v>
      </c>
      <c r="D293" t="s">
        <v>14</v>
      </c>
      <c r="E293">
        <v>12</v>
      </c>
      <c r="F293" t="s">
        <v>27</v>
      </c>
      <c r="G293">
        <v>77120</v>
      </c>
      <c r="H293" t="s">
        <v>28</v>
      </c>
      <c r="I293" t="s">
        <v>29</v>
      </c>
      <c r="J293" t="s">
        <v>30</v>
      </c>
      <c r="L293" t="s">
        <v>31</v>
      </c>
      <c r="M293" s="2">
        <v>4549980046388</v>
      </c>
      <c r="N293">
        <v>1</v>
      </c>
      <c r="O293">
        <f t="shared" si="4"/>
        <v>5</v>
      </c>
    </row>
    <row r="294" spans="1:15" x14ac:dyDescent="0.2">
      <c r="A294" s="1">
        <v>43296</v>
      </c>
      <c r="B294">
        <v>43862962</v>
      </c>
      <c r="C294">
        <v>94</v>
      </c>
      <c r="D294" t="s">
        <v>14</v>
      </c>
      <c r="E294">
        <v>21</v>
      </c>
      <c r="F294" t="s">
        <v>15</v>
      </c>
      <c r="G294">
        <v>181010</v>
      </c>
      <c r="H294" t="s">
        <v>16</v>
      </c>
      <c r="I294" t="s">
        <v>17</v>
      </c>
      <c r="J294" t="s">
        <v>18</v>
      </c>
      <c r="K294" t="s">
        <v>19</v>
      </c>
      <c r="L294" t="s">
        <v>20</v>
      </c>
      <c r="M294" s="2">
        <v>842776102461</v>
      </c>
      <c r="N294">
        <v>1</v>
      </c>
      <c r="O294">
        <f t="shared" si="4"/>
        <v>59</v>
      </c>
    </row>
    <row r="295" spans="1:15" x14ac:dyDescent="0.2">
      <c r="A295" s="1">
        <v>43296</v>
      </c>
      <c r="B295">
        <v>43862971</v>
      </c>
      <c r="C295">
        <v>94</v>
      </c>
      <c r="D295" t="s">
        <v>14</v>
      </c>
      <c r="E295">
        <v>21</v>
      </c>
      <c r="F295" t="s">
        <v>15</v>
      </c>
      <c r="G295">
        <v>181010</v>
      </c>
      <c r="H295" t="s">
        <v>16</v>
      </c>
      <c r="I295" t="s">
        <v>17</v>
      </c>
      <c r="J295" t="s">
        <v>18</v>
      </c>
      <c r="K295" t="s">
        <v>19</v>
      </c>
      <c r="L295" t="s">
        <v>20</v>
      </c>
      <c r="M295" s="2">
        <v>842776102461</v>
      </c>
      <c r="N295">
        <v>1</v>
      </c>
      <c r="O295">
        <f t="shared" si="4"/>
        <v>59</v>
      </c>
    </row>
    <row r="296" spans="1:15" x14ac:dyDescent="0.2">
      <c r="A296" s="1">
        <v>43296</v>
      </c>
      <c r="B296">
        <v>43863066</v>
      </c>
      <c r="C296">
        <v>94</v>
      </c>
      <c r="D296" t="s">
        <v>14</v>
      </c>
      <c r="E296">
        <v>21</v>
      </c>
      <c r="F296" t="s">
        <v>15</v>
      </c>
      <c r="G296">
        <v>181010</v>
      </c>
      <c r="H296" t="s">
        <v>16</v>
      </c>
      <c r="I296" t="s">
        <v>17</v>
      </c>
      <c r="J296" t="s">
        <v>18</v>
      </c>
      <c r="K296" t="s">
        <v>19</v>
      </c>
      <c r="L296" t="s">
        <v>20</v>
      </c>
      <c r="M296" s="2">
        <v>842776102461</v>
      </c>
      <c r="N296">
        <v>1</v>
      </c>
      <c r="O296">
        <f t="shared" si="4"/>
        <v>59</v>
      </c>
    </row>
    <row r="297" spans="1:15" x14ac:dyDescent="0.2">
      <c r="A297" s="1">
        <v>43296</v>
      </c>
      <c r="B297">
        <v>43863145</v>
      </c>
      <c r="C297">
        <v>94</v>
      </c>
      <c r="D297" t="s">
        <v>14</v>
      </c>
      <c r="E297">
        <v>21</v>
      </c>
      <c r="F297" t="s">
        <v>15</v>
      </c>
      <c r="G297">
        <v>181010</v>
      </c>
      <c r="H297" t="s">
        <v>16</v>
      </c>
      <c r="I297" t="s">
        <v>17</v>
      </c>
      <c r="J297" t="s">
        <v>18</v>
      </c>
      <c r="K297" t="s">
        <v>19</v>
      </c>
      <c r="L297" t="s">
        <v>20</v>
      </c>
      <c r="M297" s="2">
        <v>842776102461</v>
      </c>
      <c r="N297">
        <v>1</v>
      </c>
      <c r="O297">
        <f t="shared" si="4"/>
        <v>59</v>
      </c>
    </row>
    <row r="298" spans="1:15" x14ac:dyDescent="0.2">
      <c r="A298" s="1">
        <v>43296</v>
      </c>
      <c r="B298">
        <v>43863340</v>
      </c>
      <c r="C298">
        <v>94</v>
      </c>
      <c r="D298" t="s">
        <v>14</v>
      </c>
      <c r="E298">
        <v>21</v>
      </c>
      <c r="F298" t="s">
        <v>15</v>
      </c>
      <c r="G298">
        <v>181010</v>
      </c>
      <c r="H298" t="s">
        <v>16</v>
      </c>
      <c r="I298" t="s">
        <v>17</v>
      </c>
      <c r="J298" t="s">
        <v>18</v>
      </c>
      <c r="K298" t="s">
        <v>19</v>
      </c>
      <c r="L298" t="s">
        <v>20</v>
      </c>
      <c r="M298" s="2">
        <v>842776102461</v>
      </c>
      <c r="N298">
        <v>1</v>
      </c>
      <c r="O298">
        <f t="shared" si="4"/>
        <v>59</v>
      </c>
    </row>
    <row r="299" spans="1:15" x14ac:dyDescent="0.2">
      <c r="A299" s="1">
        <v>43296</v>
      </c>
      <c r="B299">
        <v>43863661</v>
      </c>
      <c r="C299">
        <v>94</v>
      </c>
      <c r="D299" t="s">
        <v>14</v>
      </c>
      <c r="E299">
        <v>21</v>
      </c>
      <c r="F299" t="s">
        <v>15</v>
      </c>
      <c r="G299">
        <v>181010</v>
      </c>
      <c r="H299" t="s">
        <v>16</v>
      </c>
      <c r="I299" t="s">
        <v>17</v>
      </c>
      <c r="J299" t="s">
        <v>18</v>
      </c>
      <c r="K299" t="s">
        <v>19</v>
      </c>
      <c r="L299" t="s">
        <v>20</v>
      </c>
      <c r="M299" s="2">
        <v>842776102461</v>
      </c>
      <c r="N299">
        <v>1</v>
      </c>
      <c r="O299">
        <f t="shared" si="4"/>
        <v>59</v>
      </c>
    </row>
    <row r="300" spans="1:15" x14ac:dyDescent="0.2">
      <c r="A300" s="1">
        <v>43296</v>
      </c>
      <c r="B300">
        <v>43863739</v>
      </c>
      <c r="C300">
        <v>94</v>
      </c>
      <c r="D300" t="s">
        <v>14</v>
      </c>
      <c r="E300">
        <v>21</v>
      </c>
      <c r="F300" t="s">
        <v>15</v>
      </c>
      <c r="G300">
        <v>181010</v>
      </c>
      <c r="H300" t="s">
        <v>16</v>
      </c>
      <c r="I300" t="s">
        <v>17</v>
      </c>
      <c r="J300" t="s">
        <v>18</v>
      </c>
      <c r="K300" t="s">
        <v>19</v>
      </c>
      <c r="L300" t="s">
        <v>20</v>
      </c>
      <c r="M300" s="2">
        <v>842776102461</v>
      </c>
      <c r="N300">
        <v>1</v>
      </c>
      <c r="O300">
        <f t="shared" si="4"/>
        <v>59</v>
      </c>
    </row>
    <row r="301" spans="1:15" x14ac:dyDescent="0.2">
      <c r="A301" s="1">
        <v>43296</v>
      </c>
      <c r="B301">
        <v>43864106</v>
      </c>
      <c r="C301">
        <v>94</v>
      </c>
      <c r="D301" t="s">
        <v>14</v>
      </c>
      <c r="E301">
        <v>21</v>
      </c>
      <c r="F301" t="s">
        <v>15</v>
      </c>
      <c r="G301">
        <v>181010</v>
      </c>
      <c r="H301" t="s">
        <v>16</v>
      </c>
      <c r="I301" t="s">
        <v>17</v>
      </c>
      <c r="J301" t="s">
        <v>18</v>
      </c>
      <c r="K301" t="s">
        <v>19</v>
      </c>
      <c r="L301" t="s">
        <v>20</v>
      </c>
      <c r="M301" s="2">
        <v>842776102461</v>
      </c>
      <c r="N301">
        <v>1</v>
      </c>
      <c r="O301">
        <f t="shared" si="4"/>
        <v>59</v>
      </c>
    </row>
    <row r="302" spans="1:15" x14ac:dyDescent="0.2">
      <c r="A302" s="1">
        <v>43296</v>
      </c>
      <c r="B302">
        <v>43864285</v>
      </c>
      <c r="C302">
        <v>94</v>
      </c>
      <c r="D302" t="s">
        <v>14</v>
      </c>
      <c r="E302">
        <v>21</v>
      </c>
      <c r="F302" t="s">
        <v>15</v>
      </c>
      <c r="G302">
        <v>181010</v>
      </c>
      <c r="H302" t="s">
        <v>16</v>
      </c>
      <c r="I302" t="s">
        <v>17</v>
      </c>
      <c r="J302" t="s">
        <v>18</v>
      </c>
      <c r="K302" t="s">
        <v>19</v>
      </c>
      <c r="L302" t="s">
        <v>20</v>
      </c>
      <c r="M302" s="2">
        <v>842776102461</v>
      </c>
      <c r="N302">
        <v>1</v>
      </c>
      <c r="O302">
        <f t="shared" si="4"/>
        <v>59</v>
      </c>
    </row>
    <row r="303" spans="1:15" x14ac:dyDescent="0.2">
      <c r="A303" s="1">
        <v>43296</v>
      </c>
      <c r="B303">
        <v>43864817</v>
      </c>
      <c r="C303">
        <v>94</v>
      </c>
      <c r="D303" t="s">
        <v>14</v>
      </c>
      <c r="E303">
        <v>21</v>
      </c>
      <c r="F303" t="s">
        <v>15</v>
      </c>
      <c r="G303">
        <v>181010</v>
      </c>
      <c r="H303" t="s">
        <v>16</v>
      </c>
      <c r="I303" t="s">
        <v>17</v>
      </c>
      <c r="J303" t="s">
        <v>18</v>
      </c>
      <c r="K303" t="s">
        <v>19</v>
      </c>
      <c r="L303" t="s">
        <v>20</v>
      </c>
      <c r="M303" s="2">
        <v>842776102461</v>
      </c>
      <c r="N303">
        <v>1</v>
      </c>
      <c r="O303">
        <f t="shared" si="4"/>
        <v>59</v>
      </c>
    </row>
    <row r="304" spans="1:15" x14ac:dyDescent="0.2">
      <c r="A304" s="1">
        <v>43296</v>
      </c>
      <c r="B304">
        <v>43864969</v>
      </c>
      <c r="C304">
        <v>94</v>
      </c>
      <c r="D304" t="s">
        <v>14</v>
      </c>
      <c r="E304">
        <v>21</v>
      </c>
      <c r="F304" t="s">
        <v>15</v>
      </c>
      <c r="G304">
        <v>181010</v>
      </c>
      <c r="H304" t="s">
        <v>16</v>
      </c>
      <c r="I304" t="s">
        <v>17</v>
      </c>
      <c r="J304" t="s">
        <v>18</v>
      </c>
      <c r="K304" t="s">
        <v>19</v>
      </c>
      <c r="L304" t="s">
        <v>20</v>
      </c>
      <c r="M304" s="2">
        <v>842776102461</v>
      </c>
      <c r="N304">
        <v>1</v>
      </c>
      <c r="O304">
        <f t="shared" si="4"/>
        <v>59</v>
      </c>
    </row>
    <row r="305" spans="1:15" x14ac:dyDescent="0.2">
      <c r="A305" s="1">
        <v>43296</v>
      </c>
      <c r="B305">
        <v>43865274</v>
      </c>
      <c r="C305">
        <v>94</v>
      </c>
      <c r="D305" t="s">
        <v>14</v>
      </c>
      <c r="E305">
        <v>21</v>
      </c>
      <c r="F305" t="s">
        <v>15</v>
      </c>
      <c r="G305">
        <v>181010</v>
      </c>
      <c r="H305" t="s">
        <v>16</v>
      </c>
      <c r="I305" t="s">
        <v>17</v>
      </c>
      <c r="J305" t="s">
        <v>18</v>
      </c>
      <c r="K305" t="s">
        <v>19</v>
      </c>
      <c r="L305" t="s">
        <v>20</v>
      </c>
      <c r="M305" s="2">
        <v>842776102461</v>
      </c>
      <c r="N305">
        <v>1</v>
      </c>
      <c r="O305">
        <f t="shared" si="4"/>
        <v>59</v>
      </c>
    </row>
    <row r="306" spans="1:15" x14ac:dyDescent="0.2">
      <c r="A306" s="1">
        <v>43296</v>
      </c>
      <c r="B306">
        <v>43865381</v>
      </c>
      <c r="C306">
        <v>94</v>
      </c>
      <c r="D306" t="s">
        <v>14</v>
      </c>
      <c r="E306">
        <v>21</v>
      </c>
      <c r="F306" t="s">
        <v>15</v>
      </c>
      <c r="G306">
        <v>181010</v>
      </c>
      <c r="H306" t="s">
        <v>16</v>
      </c>
      <c r="I306" t="s">
        <v>17</v>
      </c>
      <c r="J306" t="s">
        <v>18</v>
      </c>
      <c r="K306" t="s">
        <v>19</v>
      </c>
      <c r="L306" t="s">
        <v>20</v>
      </c>
      <c r="M306" s="2">
        <v>842776102461</v>
      </c>
      <c r="N306">
        <v>1</v>
      </c>
      <c r="O306">
        <f t="shared" si="4"/>
        <v>59</v>
      </c>
    </row>
    <row r="307" spans="1:15" x14ac:dyDescent="0.2">
      <c r="A307" s="1">
        <v>43296</v>
      </c>
      <c r="B307">
        <v>43865936</v>
      </c>
      <c r="C307">
        <v>94</v>
      </c>
      <c r="D307" t="s">
        <v>14</v>
      </c>
      <c r="E307">
        <v>21</v>
      </c>
      <c r="F307" t="s">
        <v>15</v>
      </c>
      <c r="G307">
        <v>181010</v>
      </c>
      <c r="H307" t="s">
        <v>16</v>
      </c>
      <c r="I307" t="s">
        <v>17</v>
      </c>
      <c r="J307" t="s">
        <v>18</v>
      </c>
      <c r="K307" t="s">
        <v>19</v>
      </c>
      <c r="L307" t="s">
        <v>20</v>
      </c>
      <c r="M307" s="2">
        <v>842776102461</v>
      </c>
      <c r="N307">
        <v>1</v>
      </c>
      <c r="O307">
        <f t="shared" si="4"/>
        <v>59</v>
      </c>
    </row>
    <row r="308" spans="1:15" x14ac:dyDescent="0.2">
      <c r="A308" s="1">
        <v>43296</v>
      </c>
      <c r="B308">
        <v>43866175</v>
      </c>
      <c r="C308">
        <v>94</v>
      </c>
      <c r="D308" t="s">
        <v>14</v>
      </c>
      <c r="E308">
        <v>21</v>
      </c>
      <c r="F308" t="s">
        <v>15</v>
      </c>
      <c r="G308">
        <v>181010</v>
      </c>
      <c r="H308" t="s">
        <v>16</v>
      </c>
      <c r="I308" t="s">
        <v>17</v>
      </c>
      <c r="J308" t="s">
        <v>18</v>
      </c>
      <c r="K308" t="s">
        <v>19</v>
      </c>
      <c r="L308" t="s">
        <v>20</v>
      </c>
      <c r="M308" s="2">
        <v>842776102461</v>
      </c>
      <c r="N308">
        <v>1</v>
      </c>
      <c r="O308">
        <f t="shared" si="4"/>
        <v>59</v>
      </c>
    </row>
    <row r="309" spans="1:15" x14ac:dyDescent="0.2">
      <c r="A309" s="1">
        <v>43296</v>
      </c>
      <c r="B309">
        <v>43866276</v>
      </c>
      <c r="C309">
        <v>94</v>
      </c>
      <c r="D309" t="s">
        <v>14</v>
      </c>
      <c r="E309">
        <v>21</v>
      </c>
      <c r="F309" t="s">
        <v>15</v>
      </c>
      <c r="G309">
        <v>181010</v>
      </c>
      <c r="H309" t="s">
        <v>16</v>
      </c>
      <c r="I309" t="s">
        <v>17</v>
      </c>
      <c r="J309" t="s">
        <v>18</v>
      </c>
      <c r="K309" t="s">
        <v>19</v>
      </c>
      <c r="L309" t="s">
        <v>20</v>
      </c>
      <c r="M309" s="2">
        <v>842776102461</v>
      </c>
      <c r="N309">
        <v>1</v>
      </c>
      <c r="O309">
        <f t="shared" si="4"/>
        <v>59</v>
      </c>
    </row>
    <row r="310" spans="1:15" x14ac:dyDescent="0.2">
      <c r="A310" s="1">
        <v>43296</v>
      </c>
      <c r="B310">
        <v>43866291</v>
      </c>
      <c r="C310">
        <v>94</v>
      </c>
      <c r="D310" t="s">
        <v>14</v>
      </c>
      <c r="E310">
        <v>21</v>
      </c>
      <c r="F310" t="s">
        <v>15</v>
      </c>
      <c r="G310">
        <v>181010</v>
      </c>
      <c r="H310" t="s">
        <v>16</v>
      </c>
      <c r="I310" t="s">
        <v>17</v>
      </c>
      <c r="J310" t="s">
        <v>18</v>
      </c>
      <c r="K310" t="s">
        <v>19</v>
      </c>
      <c r="L310" t="s">
        <v>20</v>
      </c>
      <c r="M310" s="2">
        <v>842776102461</v>
      </c>
      <c r="N310">
        <v>1</v>
      </c>
      <c r="O310">
        <f t="shared" si="4"/>
        <v>59</v>
      </c>
    </row>
    <row r="311" spans="1:15" x14ac:dyDescent="0.2">
      <c r="A311" s="1">
        <v>43296</v>
      </c>
      <c r="B311">
        <v>43866351</v>
      </c>
      <c r="C311">
        <v>94</v>
      </c>
      <c r="D311" t="s">
        <v>14</v>
      </c>
      <c r="E311">
        <v>21</v>
      </c>
      <c r="F311" t="s">
        <v>15</v>
      </c>
      <c r="G311">
        <v>181010</v>
      </c>
      <c r="H311" t="s">
        <v>16</v>
      </c>
      <c r="I311" t="s">
        <v>17</v>
      </c>
      <c r="J311" t="s">
        <v>18</v>
      </c>
      <c r="K311" t="s">
        <v>19</v>
      </c>
      <c r="L311" t="s">
        <v>20</v>
      </c>
      <c r="M311" s="2">
        <v>842776102461</v>
      </c>
      <c r="N311">
        <v>1</v>
      </c>
      <c r="O311">
        <f t="shared" si="4"/>
        <v>59</v>
      </c>
    </row>
    <row r="312" spans="1:15" x14ac:dyDescent="0.2">
      <c r="A312" s="1">
        <v>43296</v>
      </c>
      <c r="B312">
        <v>43866474</v>
      </c>
      <c r="C312">
        <v>94</v>
      </c>
      <c r="D312" t="s">
        <v>14</v>
      </c>
      <c r="E312">
        <v>32</v>
      </c>
      <c r="F312" t="s">
        <v>21</v>
      </c>
      <c r="G312">
        <v>253230</v>
      </c>
      <c r="H312" t="s">
        <v>22</v>
      </c>
      <c r="I312" t="s">
        <v>23</v>
      </c>
      <c r="J312" t="s">
        <v>24</v>
      </c>
      <c r="L312" t="s">
        <v>25</v>
      </c>
      <c r="M312" s="2">
        <v>4550084118970</v>
      </c>
      <c r="N312">
        <v>1</v>
      </c>
      <c r="O312">
        <f t="shared" si="4"/>
        <v>2</v>
      </c>
    </row>
    <row r="313" spans="1:15" x14ac:dyDescent="0.2">
      <c r="A313" s="1">
        <v>43296</v>
      </c>
      <c r="B313">
        <v>43866660</v>
      </c>
      <c r="C313">
        <v>94</v>
      </c>
      <c r="D313" t="s">
        <v>14</v>
      </c>
      <c r="E313">
        <v>32</v>
      </c>
      <c r="F313" t="s">
        <v>21</v>
      </c>
      <c r="G313">
        <v>253230</v>
      </c>
      <c r="H313" t="s">
        <v>22</v>
      </c>
      <c r="I313" t="s">
        <v>23</v>
      </c>
      <c r="J313" t="s">
        <v>24</v>
      </c>
      <c r="L313" t="s">
        <v>25</v>
      </c>
      <c r="M313" s="2">
        <v>4550084118970</v>
      </c>
      <c r="N313">
        <v>1</v>
      </c>
      <c r="O313">
        <f t="shared" si="4"/>
        <v>2</v>
      </c>
    </row>
    <row r="314" spans="1:15" x14ac:dyDescent="0.2">
      <c r="A314" s="1">
        <v>43296</v>
      </c>
      <c r="B314">
        <v>43866673</v>
      </c>
      <c r="C314">
        <v>94</v>
      </c>
      <c r="D314" t="s">
        <v>14</v>
      </c>
      <c r="E314">
        <v>21</v>
      </c>
      <c r="F314" t="s">
        <v>15</v>
      </c>
      <c r="G314">
        <v>181010</v>
      </c>
      <c r="H314" t="s">
        <v>16</v>
      </c>
      <c r="I314" t="s">
        <v>17</v>
      </c>
      <c r="J314" t="s">
        <v>18</v>
      </c>
      <c r="K314" t="s">
        <v>19</v>
      </c>
      <c r="L314" t="s">
        <v>20</v>
      </c>
      <c r="M314" s="2">
        <v>842776102461</v>
      </c>
      <c r="N314">
        <v>1</v>
      </c>
      <c r="O314">
        <f t="shared" si="4"/>
        <v>59</v>
      </c>
    </row>
    <row r="315" spans="1:15" x14ac:dyDescent="0.2">
      <c r="A315" s="1">
        <v>43296</v>
      </c>
      <c r="B315">
        <v>43867136</v>
      </c>
      <c r="C315">
        <v>94</v>
      </c>
      <c r="D315" t="s">
        <v>14</v>
      </c>
      <c r="E315">
        <v>21</v>
      </c>
      <c r="F315" t="s">
        <v>15</v>
      </c>
      <c r="G315">
        <v>181010</v>
      </c>
      <c r="H315" t="s">
        <v>16</v>
      </c>
      <c r="I315" t="s">
        <v>17</v>
      </c>
      <c r="J315" t="s">
        <v>18</v>
      </c>
      <c r="K315" t="s">
        <v>19</v>
      </c>
      <c r="L315" t="s">
        <v>20</v>
      </c>
      <c r="M315" s="2">
        <v>842776102461</v>
      </c>
      <c r="N315">
        <v>1</v>
      </c>
      <c r="O315">
        <f t="shared" si="4"/>
        <v>59</v>
      </c>
    </row>
    <row r="316" spans="1:15" x14ac:dyDescent="0.2">
      <c r="A316" s="1">
        <v>43296</v>
      </c>
      <c r="B316">
        <v>43867283</v>
      </c>
      <c r="C316">
        <v>94</v>
      </c>
      <c r="D316" t="s">
        <v>14</v>
      </c>
      <c r="E316">
        <v>21</v>
      </c>
      <c r="F316" t="s">
        <v>15</v>
      </c>
      <c r="G316">
        <v>181010</v>
      </c>
      <c r="H316" t="s">
        <v>16</v>
      </c>
      <c r="I316" t="s">
        <v>17</v>
      </c>
      <c r="J316" t="s">
        <v>18</v>
      </c>
      <c r="K316" t="s">
        <v>19</v>
      </c>
      <c r="L316" t="s">
        <v>20</v>
      </c>
      <c r="M316" s="2">
        <v>842776102461</v>
      </c>
      <c r="N316">
        <v>1</v>
      </c>
      <c r="O316">
        <f t="shared" si="4"/>
        <v>59</v>
      </c>
    </row>
    <row r="317" spans="1:15" x14ac:dyDescent="0.2">
      <c r="A317" s="1">
        <v>43296</v>
      </c>
      <c r="B317">
        <v>43867491</v>
      </c>
      <c r="C317">
        <v>94</v>
      </c>
      <c r="D317" t="s">
        <v>14</v>
      </c>
      <c r="E317">
        <v>21</v>
      </c>
      <c r="F317" t="s">
        <v>15</v>
      </c>
      <c r="G317">
        <v>181010</v>
      </c>
      <c r="H317" t="s">
        <v>16</v>
      </c>
      <c r="I317" t="s">
        <v>17</v>
      </c>
      <c r="J317" t="s">
        <v>18</v>
      </c>
      <c r="K317" t="s">
        <v>19</v>
      </c>
      <c r="L317" t="s">
        <v>20</v>
      </c>
      <c r="M317" s="2">
        <v>842776102461</v>
      </c>
      <c r="N317">
        <v>1</v>
      </c>
      <c r="O317">
        <f t="shared" si="4"/>
        <v>59</v>
      </c>
    </row>
    <row r="318" spans="1:15" x14ac:dyDescent="0.2">
      <c r="A318" s="1">
        <v>43296</v>
      </c>
      <c r="B318">
        <v>43867592</v>
      </c>
      <c r="C318">
        <v>94</v>
      </c>
      <c r="D318" t="s">
        <v>14</v>
      </c>
      <c r="E318">
        <v>21</v>
      </c>
      <c r="F318" t="s">
        <v>15</v>
      </c>
      <c r="G318">
        <v>181010</v>
      </c>
      <c r="H318" t="s">
        <v>16</v>
      </c>
      <c r="I318" t="s">
        <v>17</v>
      </c>
      <c r="J318" t="s">
        <v>18</v>
      </c>
      <c r="K318" t="s">
        <v>19</v>
      </c>
      <c r="L318" t="s">
        <v>20</v>
      </c>
      <c r="M318" s="2">
        <v>842776102461</v>
      </c>
      <c r="N318">
        <v>1</v>
      </c>
      <c r="O318">
        <f t="shared" si="4"/>
        <v>59</v>
      </c>
    </row>
    <row r="319" spans="1:15" x14ac:dyDescent="0.2">
      <c r="A319" s="1">
        <v>43296</v>
      </c>
      <c r="B319">
        <v>43868070</v>
      </c>
      <c r="C319">
        <v>94</v>
      </c>
      <c r="D319" t="s">
        <v>14</v>
      </c>
      <c r="E319">
        <v>21</v>
      </c>
      <c r="F319" t="s">
        <v>15</v>
      </c>
      <c r="G319">
        <v>181010</v>
      </c>
      <c r="H319" t="s">
        <v>16</v>
      </c>
      <c r="I319" t="s">
        <v>17</v>
      </c>
      <c r="J319" t="s">
        <v>18</v>
      </c>
      <c r="K319" t="s">
        <v>19</v>
      </c>
      <c r="L319" t="s">
        <v>20</v>
      </c>
      <c r="M319" s="2">
        <v>842776102461</v>
      </c>
      <c r="N319">
        <v>1</v>
      </c>
      <c r="O319">
        <f t="shared" si="4"/>
        <v>59</v>
      </c>
    </row>
    <row r="320" spans="1:15" x14ac:dyDescent="0.2">
      <c r="A320" s="1">
        <v>43296</v>
      </c>
      <c r="B320">
        <v>43868206</v>
      </c>
      <c r="C320">
        <v>94</v>
      </c>
      <c r="D320" t="s">
        <v>14</v>
      </c>
      <c r="E320">
        <v>21</v>
      </c>
      <c r="F320" t="s">
        <v>15</v>
      </c>
      <c r="G320">
        <v>181010</v>
      </c>
      <c r="H320" t="s">
        <v>16</v>
      </c>
      <c r="I320" t="s">
        <v>17</v>
      </c>
      <c r="J320" t="s">
        <v>18</v>
      </c>
      <c r="K320" t="s">
        <v>19</v>
      </c>
      <c r="L320" t="s">
        <v>20</v>
      </c>
      <c r="M320" s="2">
        <v>842776102461</v>
      </c>
      <c r="N320">
        <v>1</v>
      </c>
      <c r="O320">
        <f t="shared" si="4"/>
        <v>59</v>
      </c>
    </row>
    <row r="321" spans="1:15" x14ac:dyDescent="0.2">
      <c r="A321" s="1">
        <v>43296</v>
      </c>
      <c r="B321">
        <v>43868232</v>
      </c>
      <c r="C321">
        <v>94</v>
      </c>
      <c r="D321" t="s">
        <v>14</v>
      </c>
      <c r="E321">
        <v>21</v>
      </c>
      <c r="F321" t="s">
        <v>15</v>
      </c>
      <c r="G321">
        <v>181010</v>
      </c>
      <c r="H321" t="s">
        <v>16</v>
      </c>
      <c r="I321" t="s">
        <v>17</v>
      </c>
      <c r="J321" t="s">
        <v>18</v>
      </c>
      <c r="K321" t="s">
        <v>19</v>
      </c>
      <c r="L321" t="s">
        <v>20</v>
      </c>
      <c r="M321" s="2">
        <v>842776102461</v>
      </c>
      <c r="N321">
        <v>1</v>
      </c>
      <c r="O321">
        <f t="shared" si="4"/>
        <v>59</v>
      </c>
    </row>
    <row r="322" spans="1:15" x14ac:dyDescent="0.2">
      <c r="A322" s="1">
        <v>43296</v>
      </c>
      <c r="B322">
        <v>43868365</v>
      </c>
      <c r="C322">
        <v>94</v>
      </c>
      <c r="D322" t="s">
        <v>14</v>
      </c>
      <c r="E322">
        <v>21</v>
      </c>
      <c r="F322" t="s">
        <v>15</v>
      </c>
      <c r="G322">
        <v>181010</v>
      </c>
      <c r="H322" t="s">
        <v>16</v>
      </c>
      <c r="I322" t="s">
        <v>17</v>
      </c>
      <c r="J322" t="s">
        <v>18</v>
      </c>
      <c r="K322" t="s">
        <v>19</v>
      </c>
      <c r="L322" t="s">
        <v>20</v>
      </c>
      <c r="M322" s="2">
        <v>842776102461</v>
      </c>
      <c r="N322">
        <v>1</v>
      </c>
      <c r="O322">
        <f t="shared" si="4"/>
        <v>59</v>
      </c>
    </row>
    <row r="323" spans="1:15" x14ac:dyDescent="0.2">
      <c r="A323" s="1">
        <v>43296</v>
      </c>
      <c r="B323">
        <v>43868480</v>
      </c>
      <c r="C323">
        <v>94</v>
      </c>
      <c r="D323" t="s">
        <v>14</v>
      </c>
      <c r="E323">
        <v>21</v>
      </c>
      <c r="F323" t="s">
        <v>15</v>
      </c>
      <c r="G323">
        <v>181010</v>
      </c>
      <c r="H323" t="s">
        <v>16</v>
      </c>
      <c r="I323" t="s">
        <v>17</v>
      </c>
      <c r="J323" t="s">
        <v>18</v>
      </c>
      <c r="K323" t="s">
        <v>19</v>
      </c>
      <c r="L323" t="s">
        <v>20</v>
      </c>
      <c r="M323" s="2">
        <v>842776102461</v>
      </c>
      <c r="N323">
        <v>1</v>
      </c>
      <c r="O323">
        <f t="shared" ref="O323:O386" si="5">SUMIFS($N$2:$N$1206,$A$2:$A$1206,"="&amp;A323,$C$2:$C$1206,"="&amp;C323,$M$2:$M$1206,"="&amp;M323)</f>
        <v>59</v>
      </c>
    </row>
    <row r="324" spans="1:15" x14ac:dyDescent="0.2">
      <c r="A324" s="1">
        <v>43296</v>
      </c>
      <c r="B324">
        <v>43868505</v>
      </c>
      <c r="C324">
        <v>94</v>
      </c>
      <c r="D324" t="s">
        <v>14</v>
      </c>
      <c r="E324">
        <v>21</v>
      </c>
      <c r="F324" t="s">
        <v>15</v>
      </c>
      <c r="G324">
        <v>181010</v>
      </c>
      <c r="H324" t="s">
        <v>16</v>
      </c>
      <c r="I324" t="s">
        <v>17</v>
      </c>
      <c r="J324" t="s">
        <v>18</v>
      </c>
      <c r="K324" t="s">
        <v>19</v>
      </c>
      <c r="L324" t="s">
        <v>20</v>
      </c>
      <c r="M324" s="2">
        <v>842776102461</v>
      </c>
      <c r="N324">
        <v>1</v>
      </c>
      <c r="O324">
        <f t="shared" si="5"/>
        <v>59</v>
      </c>
    </row>
    <row r="325" spans="1:15" x14ac:dyDescent="0.2">
      <c r="A325" s="1">
        <v>43296</v>
      </c>
      <c r="B325">
        <v>43868924</v>
      </c>
      <c r="C325">
        <v>94</v>
      </c>
      <c r="D325" t="s">
        <v>14</v>
      </c>
      <c r="E325">
        <v>21</v>
      </c>
      <c r="F325" t="s">
        <v>15</v>
      </c>
      <c r="G325">
        <v>181010</v>
      </c>
      <c r="H325" t="s">
        <v>16</v>
      </c>
      <c r="I325" t="s">
        <v>17</v>
      </c>
      <c r="J325" t="s">
        <v>18</v>
      </c>
      <c r="K325" t="s">
        <v>19</v>
      </c>
      <c r="L325" t="s">
        <v>20</v>
      </c>
      <c r="M325" s="2">
        <v>842776102461</v>
      </c>
      <c r="N325">
        <v>1</v>
      </c>
      <c r="O325">
        <f t="shared" si="5"/>
        <v>59</v>
      </c>
    </row>
    <row r="326" spans="1:15" x14ac:dyDescent="0.2">
      <c r="A326" s="1">
        <v>43296</v>
      </c>
      <c r="B326">
        <v>43869432</v>
      </c>
      <c r="C326">
        <v>94</v>
      </c>
      <c r="D326" t="s">
        <v>14</v>
      </c>
      <c r="E326">
        <v>21</v>
      </c>
      <c r="F326" t="s">
        <v>15</v>
      </c>
      <c r="G326">
        <v>181010</v>
      </c>
      <c r="H326" t="s">
        <v>16</v>
      </c>
      <c r="I326" t="s">
        <v>17</v>
      </c>
      <c r="J326" t="s">
        <v>18</v>
      </c>
      <c r="K326" t="s">
        <v>19</v>
      </c>
      <c r="L326" t="s">
        <v>20</v>
      </c>
      <c r="M326" s="2">
        <v>842776102461</v>
      </c>
      <c r="N326">
        <v>1</v>
      </c>
      <c r="O326">
        <f t="shared" si="5"/>
        <v>59</v>
      </c>
    </row>
    <row r="327" spans="1:15" x14ac:dyDescent="0.2">
      <c r="A327" s="1">
        <v>43296</v>
      </c>
      <c r="B327">
        <v>43869798</v>
      </c>
      <c r="C327">
        <v>94</v>
      </c>
      <c r="D327" t="s">
        <v>14</v>
      </c>
      <c r="E327">
        <v>12</v>
      </c>
      <c r="F327" t="s">
        <v>27</v>
      </c>
      <c r="G327">
        <v>77120</v>
      </c>
      <c r="H327" t="s">
        <v>28</v>
      </c>
      <c r="I327" t="s">
        <v>29</v>
      </c>
      <c r="J327" t="s">
        <v>30</v>
      </c>
      <c r="L327" t="s">
        <v>31</v>
      </c>
      <c r="M327" s="2">
        <v>4549980046388</v>
      </c>
      <c r="N327">
        <v>1</v>
      </c>
      <c r="O327">
        <f t="shared" si="5"/>
        <v>5</v>
      </c>
    </row>
    <row r="328" spans="1:15" x14ac:dyDescent="0.2">
      <c r="A328" s="1">
        <v>43296</v>
      </c>
      <c r="B328">
        <v>43870526</v>
      </c>
      <c r="C328">
        <v>94</v>
      </c>
      <c r="D328" t="s">
        <v>14</v>
      </c>
      <c r="E328">
        <v>21</v>
      </c>
      <c r="F328" t="s">
        <v>15</v>
      </c>
      <c r="G328">
        <v>181010</v>
      </c>
      <c r="H328" t="s">
        <v>16</v>
      </c>
      <c r="I328" t="s">
        <v>17</v>
      </c>
      <c r="J328" t="s">
        <v>18</v>
      </c>
      <c r="K328" t="s">
        <v>19</v>
      </c>
      <c r="L328" t="s">
        <v>20</v>
      </c>
      <c r="M328" s="2">
        <v>842776102461</v>
      </c>
      <c r="N328">
        <v>1</v>
      </c>
      <c r="O328">
        <f t="shared" si="5"/>
        <v>59</v>
      </c>
    </row>
    <row r="329" spans="1:15" x14ac:dyDescent="0.2">
      <c r="A329" s="1">
        <v>43296</v>
      </c>
      <c r="B329">
        <v>43871065</v>
      </c>
      <c r="C329">
        <v>94</v>
      </c>
      <c r="D329" t="s">
        <v>14</v>
      </c>
      <c r="E329">
        <v>21</v>
      </c>
      <c r="F329" t="s">
        <v>15</v>
      </c>
      <c r="G329">
        <v>181010</v>
      </c>
      <c r="H329" t="s">
        <v>16</v>
      </c>
      <c r="I329" t="s">
        <v>17</v>
      </c>
      <c r="J329" t="s">
        <v>18</v>
      </c>
      <c r="K329" t="s">
        <v>19</v>
      </c>
      <c r="L329" t="s">
        <v>20</v>
      </c>
      <c r="M329" s="2">
        <v>842776102461</v>
      </c>
      <c r="N329">
        <v>1</v>
      </c>
      <c r="O329">
        <f t="shared" si="5"/>
        <v>59</v>
      </c>
    </row>
    <row r="330" spans="1:15" x14ac:dyDescent="0.2">
      <c r="A330" s="1">
        <v>43296</v>
      </c>
      <c r="B330">
        <v>43871067</v>
      </c>
      <c r="C330">
        <v>94</v>
      </c>
      <c r="D330" t="s">
        <v>14</v>
      </c>
      <c r="E330">
        <v>21</v>
      </c>
      <c r="F330" t="s">
        <v>15</v>
      </c>
      <c r="G330">
        <v>181010</v>
      </c>
      <c r="H330" t="s">
        <v>16</v>
      </c>
      <c r="I330" t="s">
        <v>17</v>
      </c>
      <c r="J330" t="s">
        <v>18</v>
      </c>
      <c r="K330" t="s">
        <v>19</v>
      </c>
      <c r="L330" t="s">
        <v>20</v>
      </c>
      <c r="M330" s="2">
        <v>842776102461</v>
      </c>
      <c r="N330">
        <v>1</v>
      </c>
      <c r="O330">
        <f t="shared" si="5"/>
        <v>59</v>
      </c>
    </row>
    <row r="331" spans="1:15" x14ac:dyDescent="0.2">
      <c r="A331" s="1">
        <v>43296</v>
      </c>
      <c r="B331">
        <v>43871536</v>
      </c>
      <c r="C331">
        <v>94</v>
      </c>
      <c r="D331" t="s">
        <v>14</v>
      </c>
      <c r="E331">
        <v>12</v>
      </c>
      <c r="F331" t="s">
        <v>27</v>
      </c>
      <c r="G331">
        <v>77120</v>
      </c>
      <c r="H331" t="s">
        <v>28</v>
      </c>
      <c r="I331" t="s">
        <v>29</v>
      </c>
      <c r="J331" t="s">
        <v>30</v>
      </c>
      <c r="L331" t="s">
        <v>31</v>
      </c>
      <c r="M331" s="2">
        <v>4549980046388</v>
      </c>
      <c r="N331">
        <v>1</v>
      </c>
      <c r="O331">
        <f t="shared" si="5"/>
        <v>5</v>
      </c>
    </row>
    <row r="332" spans="1:15" x14ac:dyDescent="0.2">
      <c r="A332" s="1">
        <v>43296</v>
      </c>
      <c r="B332">
        <v>43871694</v>
      </c>
      <c r="C332">
        <v>94</v>
      </c>
      <c r="D332" t="s">
        <v>14</v>
      </c>
      <c r="E332">
        <v>21</v>
      </c>
      <c r="F332" t="s">
        <v>15</v>
      </c>
      <c r="G332">
        <v>181010</v>
      </c>
      <c r="H332" t="s">
        <v>16</v>
      </c>
      <c r="I332" t="s">
        <v>17</v>
      </c>
      <c r="J332" t="s">
        <v>18</v>
      </c>
      <c r="K332" t="s">
        <v>19</v>
      </c>
      <c r="L332" t="s">
        <v>20</v>
      </c>
      <c r="M332" s="2">
        <v>842776102461</v>
      </c>
      <c r="N332">
        <v>1</v>
      </c>
      <c r="O332">
        <f t="shared" si="5"/>
        <v>59</v>
      </c>
    </row>
    <row r="333" spans="1:15" x14ac:dyDescent="0.2">
      <c r="A333" s="1">
        <v>43296</v>
      </c>
      <c r="B333">
        <v>43871862</v>
      </c>
      <c r="C333">
        <v>94</v>
      </c>
      <c r="D333" t="s">
        <v>14</v>
      </c>
      <c r="E333">
        <v>21</v>
      </c>
      <c r="F333" t="s">
        <v>15</v>
      </c>
      <c r="G333">
        <v>181010</v>
      </c>
      <c r="H333" t="s">
        <v>16</v>
      </c>
      <c r="I333" t="s">
        <v>17</v>
      </c>
      <c r="J333" t="s">
        <v>18</v>
      </c>
      <c r="K333" t="s">
        <v>19</v>
      </c>
      <c r="L333" t="s">
        <v>20</v>
      </c>
      <c r="M333" s="2">
        <v>842776102461</v>
      </c>
      <c r="N333">
        <v>1</v>
      </c>
      <c r="O333">
        <f t="shared" si="5"/>
        <v>59</v>
      </c>
    </row>
    <row r="334" spans="1:15" x14ac:dyDescent="0.2">
      <c r="A334" s="1">
        <v>43296</v>
      </c>
      <c r="B334">
        <v>43872586</v>
      </c>
      <c r="C334">
        <v>94</v>
      </c>
      <c r="D334" t="s">
        <v>14</v>
      </c>
      <c r="E334">
        <v>12</v>
      </c>
      <c r="F334" t="s">
        <v>27</v>
      </c>
      <c r="G334">
        <v>77120</v>
      </c>
      <c r="H334" t="s">
        <v>28</v>
      </c>
      <c r="I334" t="s">
        <v>29</v>
      </c>
      <c r="J334" t="s">
        <v>30</v>
      </c>
      <c r="L334" t="s">
        <v>31</v>
      </c>
      <c r="M334" s="2">
        <v>4549980046388</v>
      </c>
      <c r="N334">
        <v>1</v>
      </c>
      <c r="O334">
        <f t="shared" si="5"/>
        <v>5</v>
      </c>
    </row>
    <row r="335" spans="1:15" x14ac:dyDescent="0.2">
      <c r="A335" s="1">
        <v>43296</v>
      </c>
      <c r="B335">
        <v>43872974</v>
      </c>
      <c r="C335">
        <v>94</v>
      </c>
      <c r="D335" t="s">
        <v>14</v>
      </c>
      <c r="E335">
        <v>21</v>
      </c>
      <c r="F335" t="s">
        <v>15</v>
      </c>
      <c r="G335">
        <v>181010</v>
      </c>
      <c r="H335" t="s">
        <v>16</v>
      </c>
      <c r="I335" t="s">
        <v>17</v>
      </c>
      <c r="J335" t="s">
        <v>18</v>
      </c>
      <c r="K335" t="s">
        <v>19</v>
      </c>
      <c r="L335" t="s">
        <v>20</v>
      </c>
      <c r="M335" s="2">
        <v>842776102461</v>
      </c>
      <c r="N335">
        <v>1</v>
      </c>
      <c r="O335">
        <f t="shared" si="5"/>
        <v>59</v>
      </c>
    </row>
    <row r="336" spans="1:15" x14ac:dyDescent="0.2">
      <c r="A336" s="1">
        <v>43296</v>
      </c>
      <c r="B336">
        <v>43873110</v>
      </c>
      <c r="C336">
        <v>94</v>
      </c>
      <c r="D336" t="s">
        <v>14</v>
      </c>
      <c r="E336">
        <v>21</v>
      </c>
      <c r="F336" t="s">
        <v>15</v>
      </c>
      <c r="G336">
        <v>181010</v>
      </c>
      <c r="H336" t="s">
        <v>16</v>
      </c>
      <c r="I336" t="s">
        <v>17</v>
      </c>
      <c r="J336" t="s">
        <v>18</v>
      </c>
      <c r="K336" t="s">
        <v>19</v>
      </c>
      <c r="L336" t="s">
        <v>20</v>
      </c>
      <c r="M336" s="2">
        <v>842776102461</v>
      </c>
      <c r="N336">
        <v>1</v>
      </c>
      <c r="O336">
        <f t="shared" si="5"/>
        <v>59</v>
      </c>
    </row>
    <row r="337" spans="1:15" x14ac:dyDescent="0.2">
      <c r="A337" s="1">
        <v>43296</v>
      </c>
      <c r="B337">
        <v>43873217</v>
      </c>
      <c r="C337">
        <v>94</v>
      </c>
      <c r="D337" t="s">
        <v>14</v>
      </c>
      <c r="E337">
        <v>21</v>
      </c>
      <c r="F337" t="s">
        <v>15</v>
      </c>
      <c r="G337">
        <v>181010</v>
      </c>
      <c r="H337" t="s">
        <v>16</v>
      </c>
      <c r="I337" t="s">
        <v>17</v>
      </c>
      <c r="J337" t="s">
        <v>18</v>
      </c>
      <c r="K337" t="s">
        <v>19</v>
      </c>
      <c r="L337" t="s">
        <v>20</v>
      </c>
      <c r="M337" s="2">
        <v>842776102461</v>
      </c>
      <c r="N337">
        <v>1</v>
      </c>
      <c r="O337">
        <f t="shared" si="5"/>
        <v>59</v>
      </c>
    </row>
    <row r="338" spans="1:15" x14ac:dyDescent="0.2">
      <c r="A338" s="1">
        <v>43296</v>
      </c>
      <c r="B338">
        <v>43873403</v>
      </c>
      <c r="C338">
        <v>94</v>
      </c>
      <c r="D338" t="s">
        <v>14</v>
      </c>
      <c r="E338">
        <v>21</v>
      </c>
      <c r="F338" t="s">
        <v>15</v>
      </c>
      <c r="G338">
        <v>181010</v>
      </c>
      <c r="H338" t="s">
        <v>16</v>
      </c>
      <c r="I338" t="s">
        <v>17</v>
      </c>
      <c r="J338" t="s">
        <v>18</v>
      </c>
      <c r="K338" t="s">
        <v>19</v>
      </c>
      <c r="L338" t="s">
        <v>20</v>
      </c>
      <c r="M338" s="2">
        <v>842776102461</v>
      </c>
      <c r="N338">
        <v>1</v>
      </c>
      <c r="O338">
        <f t="shared" si="5"/>
        <v>59</v>
      </c>
    </row>
    <row r="339" spans="1:15" x14ac:dyDescent="0.2">
      <c r="A339" s="1">
        <v>43296</v>
      </c>
      <c r="B339">
        <v>43873985</v>
      </c>
      <c r="C339">
        <v>94</v>
      </c>
      <c r="D339" t="s">
        <v>14</v>
      </c>
      <c r="E339">
        <v>21</v>
      </c>
      <c r="F339" t="s">
        <v>15</v>
      </c>
      <c r="G339">
        <v>181010</v>
      </c>
      <c r="H339" t="s">
        <v>16</v>
      </c>
      <c r="I339" t="s">
        <v>17</v>
      </c>
      <c r="J339" t="s">
        <v>18</v>
      </c>
      <c r="K339" t="s">
        <v>19</v>
      </c>
      <c r="L339" t="s">
        <v>20</v>
      </c>
      <c r="M339" s="2">
        <v>842776102461</v>
      </c>
      <c r="N339">
        <v>1</v>
      </c>
      <c r="O339">
        <f t="shared" si="5"/>
        <v>59</v>
      </c>
    </row>
    <row r="340" spans="1:15" x14ac:dyDescent="0.2">
      <c r="A340" s="1">
        <v>43296</v>
      </c>
      <c r="B340">
        <v>43874380</v>
      </c>
      <c r="C340">
        <v>94</v>
      </c>
      <c r="D340" t="s">
        <v>14</v>
      </c>
      <c r="E340">
        <v>21</v>
      </c>
      <c r="F340" t="s">
        <v>15</v>
      </c>
      <c r="G340">
        <v>181010</v>
      </c>
      <c r="H340" t="s">
        <v>16</v>
      </c>
      <c r="I340" t="s">
        <v>17</v>
      </c>
      <c r="J340" t="s">
        <v>18</v>
      </c>
      <c r="K340" t="s">
        <v>19</v>
      </c>
      <c r="L340" t="s">
        <v>20</v>
      </c>
      <c r="M340" s="2">
        <v>842776102461</v>
      </c>
      <c r="N340">
        <v>1</v>
      </c>
      <c r="O340">
        <f t="shared" si="5"/>
        <v>59</v>
      </c>
    </row>
    <row r="341" spans="1:15" x14ac:dyDescent="0.2">
      <c r="A341" s="1">
        <v>43296</v>
      </c>
      <c r="B341">
        <v>43875095</v>
      </c>
      <c r="C341">
        <v>94</v>
      </c>
      <c r="D341" t="s">
        <v>14</v>
      </c>
      <c r="E341">
        <v>21</v>
      </c>
      <c r="F341" t="s">
        <v>15</v>
      </c>
      <c r="G341">
        <v>181010</v>
      </c>
      <c r="H341" t="s">
        <v>16</v>
      </c>
      <c r="I341" t="s">
        <v>17</v>
      </c>
      <c r="J341" t="s">
        <v>18</v>
      </c>
      <c r="K341" t="s">
        <v>19</v>
      </c>
      <c r="L341" t="s">
        <v>20</v>
      </c>
      <c r="M341" s="2">
        <v>842776102461</v>
      </c>
      <c r="N341">
        <v>1</v>
      </c>
      <c r="O341">
        <f t="shared" si="5"/>
        <v>59</v>
      </c>
    </row>
    <row r="342" spans="1:15" x14ac:dyDescent="0.2">
      <c r="A342" s="1">
        <v>43296</v>
      </c>
      <c r="B342">
        <v>43875863</v>
      </c>
      <c r="C342">
        <v>94</v>
      </c>
      <c r="D342" t="s">
        <v>14</v>
      </c>
      <c r="E342">
        <v>21</v>
      </c>
      <c r="F342" t="s">
        <v>15</v>
      </c>
      <c r="G342">
        <v>181010</v>
      </c>
      <c r="H342" t="s">
        <v>16</v>
      </c>
      <c r="I342" t="s">
        <v>17</v>
      </c>
      <c r="J342" t="s">
        <v>18</v>
      </c>
      <c r="K342" t="s">
        <v>19</v>
      </c>
      <c r="L342" t="s">
        <v>20</v>
      </c>
      <c r="M342" s="2">
        <v>842776102461</v>
      </c>
      <c r="N342">
        <v>1</v>
      </c>
      <c r="O342">
        <f t="shared" si="5"/>
        <v>59</v>
      </c>
    </row>
    <row r="343" spans="1:15" x14ac:dyDescent="0.2">
      <c r="A343" s="1">
        <v>43296</v>
      </c>
      <c r="B343">
        <v>43876094</v>
      </c>
      <c r="C343">
        <v>94</v>
      </c>
      <c r="D343" t="s">
        <v>14</v>
      </c>
      <c r="E343">
        <v>21</v>
      </c>
      <c r="F343" t="s">
        <v>15</v>
      </c>
      <c r="G343">
        <v>181010</v>
      </c>
      <c r="H343" t="s">
        <v>16</v>
      </c>
      <c r="I343" t="s">
        <v>17</v>
      </c>
      <c r="J343" t="s">
        <v>18</v>
      </c>
      <c r="K343" t="s">
        <v>19</v>
      </c>
      <c r="L343" t="s">
        <v>20</v>
      </c>
      <c r="M343" s="2">
        <v>842776102461</v>
      </c>
      <c r="N343">
        <v>1</v>
      </c>
      <c r="O343">
        <f t="shared" si="5"/>
        <v>59</v>
      </c>
    </row>
    <row r="344" spans="1:15" x14ac:dyDescent="0.2">
      <c r="A344" s="1">
        <v>43296</v>
      </c>
      <c r="B344">
        <v>43876748</v>
      </c>
      <c r="C344">
        <v>94</v>
      </c>
      <c r="D344" t="s">
        <v>14</v>
      </c>
      <c r="E344">
        <v>21</v>
      </c>
      <c r="F344" t="s">
        <v>15</v>
      </c>
      <c r="G344">
        <v>181010</v>
      </c>
      <c r="H344" t="s">
        <v>16</v>
      </c>
      <c r="I344" t="s">
        <v>17</v>
      </c>
      <c r="J344" t="s">
        <v>18</v>
      </c>
      <c r="K344" t="s">
        <v>19</v>
      </c>
      <c r="L344" t="s">
        <v>20</v>
      </c>
      <c r="M344" s="2">
        <v>842776102461</v>
      </c>
      <c r="N344">
        <v>1</v>
      </c>
      <c r="O344">
        <f t="shared" si="5"/>
        <v>59</v>
      </c>
    </row>
    <row r="345" spans="1:15" x14ac:dyDescent="0.2">
      <c r="A345" s="1">
        <v>43296</v>
      </c>
      <c r="B345">
        <v>43877290</v>
      </c>
      <c r="C345">
        <v>94</v>
      </c>
      <c r="D345" t="s">
        <v>14</v>
      </c>
      <c r="E345">
        <v>21</v>
      </c>
      <c r="F345" t="s">
        <v>15</v>
      </c>
      <c r="G345">
        <v>181010</v>
      </c>
      <c r="H345" t="s">
        <v>16</v>
      </c>
      <c r="I345" t="s">
        <v>17</v>
      </c>
      <c r="J345" t="s">
        <v>18</v>
      </c>
      <c r="K345" t="s">
        <v>19</v>
      </c>
      <c r="L345" t="s">
        <v>20</v>
      </c>
      <c r="M345" s="2">
        <v>842776102461</v>
      </c>
      <c r="N345">
        <v>1</v>
      </c>
      <c r="O345">
        <f t="shared" si="5"/>
        <v>59</v>
      </c>
    </row>
    <row r="346" spans="1:15" x14ac:dyDescent="0.2">
      <c r="A346" s="1">
        <v>43296</v>
      </c>
      <c r="B346">
        <v>43877412</v>
      </c>
      <c r="C346">
        <v>94</v>
      </c>
      <c r="D346" t="s">
        <v>14</v>
      </c>
      <c r="E346">
        <v>21</v>
      </c>
      <c r="F346" t="s">
        <v>15</v>
      </c>
      <c r="G346">
        <v>181010</v>
      </c>
      <c r="H346" t="s">
        <v>16</v>
      </c>
      <c r="I346" t="s">
        <v>17</v>
      </c>
      <c r="J346" t="s">
        <v>18</v>
      </c>
      <c r="K346" t="s">
        <v>19</v>
      </c>
      <c r="L346" t="s">
        <v>20</v>
      </c>
      <c r="M346" s="2">
        <v>842776102461</v>
      </c>
      <c r="N346">
        <v>1</v>
      </c>
      <c r="O346">
        <f t="shared" si="5"/>
        <v>59</v>
      </c>
    </row>
    <row r="347" spans="1:15" x14ac:dyDescent="0.2">
      <c r="A347" s="1">
        <v>43296</v>
      </c>
      <c r="B347">
        <v>43877600</v>
      </c>
      <c r="C347">
        <v>94</v>
      </c>
      <c r="D347" t="s">
        <v>14</v>
      </c>
      <c r="E347">
        <v>21</v>
      </c>
      <c r="F347" t="s">
        <v>15</v>
      </c>
      <c r="G347">
        <v>181010</v>
      </c>
      <c r="H347" t="s">
        <v>16</v>
      </c>
      <c r="I347" t="s">
        <v>17</v>
      </c>
      <c r="J347" t="s">
        <v>18</v>
      </c>
      <c r="K347" t="s">
        <v>19</v>
      </c>
      <c r="L347" t="s">
        <v>20</v>
      </c>
      <c r="M347" s="2">
        <v>842776102461</v>
      </c>
      <c r="N347">
        <v>1</v>
      </c>
      <c r="O347">
        <f t="shared" si="5"/>
        <v>59</v>
      </c>
    </row>
    <row r="348" spans="1:15" x14ac:dyDescent="0.2">
      <c r="A348" s="1">
        <v>43296</v>
      </c>
      <c r="B348">
        <v>43877733</v>
      </c>
      <c r="C348">
        <v>94</v>
      </c>
      <c r="D348" t="s">
        <v>14</v>
      </c>
      <c r="E348">
        <v>21</v>
      </c>
      <c r="F348" t="s">
        <v>15</v>
      </c>
      <c r="G348">
        <v>181010</v>
      </c>
      <c r="H348" t="s">
        <v>16</v>
      </c>
      <c r="I348" t="s">
        <v>17</v>
      </c>
      <c r="J348" t="s">
        <v>18</v>
      </c>
      <c r="K348" t="s">
        <v>19</v>
      </c>
      <c r="L348" t="s">
        <v>20</v>
      </c>
      <c r="M348" s="2">
        <v>842776102461</v>
      </c>
      <c r="N348">
        <v>1</v>
      </c>
      <c r="O348">
        <f t="shared" si="5"/>
        <v>59</v>
      </c>
    </row>
    <row r="349" spans="1:15" x14ac:dyDescent="0.2">
      <c r="A349" s="1">
        <v>43296</v>
      </c>
      <c r="B349">
        <v>43877856</v>
      </c>
      <c r="C349">
        <v>94</v>
      </c>
      <c r="D349" t="s">
        <v>14</v>
      </c>
      <c r="E349">
        <v>21</v>
      </c>
      <c r="F349" t="s">
        <v>15</v>
      </c>
      <c r="G349">
        <v>181010</v>
      </c>
      <c r="H349" t="s">
        <v>16</v>
      </c>
      <c r="I349" t="s">
        <v>17</v>
      </c>
      <c r="J349" t="s">
        <v>18</v>
      </c>
      <c r="K349" t="s">
        <v>19</v>
      </c>
      <c r="L349" t="s">
        <v>20</v>
      </c>
      <c r="M349" s="2">
        <v>842776102461</v>
      </c>
      <c r="N349">
        <v>1</v>
      </c>
      <c r="O349">
        <f t="shared" si="5"/>
        <v>59</v>
      </c>
    </row>
    <row r="350" spans="1:15" x14ac:dyDescent="0.2">
      <c r="A350" s="1">
        <v>43296</v>
      </c>
      <c r="B350">
        <v>43877902</v>
      </c>
      <c r="C350">
        <v>94</v>
      </c>
      <c r="D350" t="s">
        <v>14</v>
      </c>
      <c r="E350">
        <v>21</v>
      </c>
      <c r="F350" t="s">
        <v>15</v>
      </c>
      <c r="G350">
        <v>181010</v>
      </c>
      <c r="H350" t="s">
        <v>16</v>
      </c>
      <c r="I350" t="s">
        <v>17</v>
      </c>
      <c r="J350" t="s">
        <v>18</v>
      </c>
      <c r="K350" t="s">
        <v>19</v>
      </c>
      <c r="L350" t="s">
        <v>20</v>
      </c>
      <c r="M350" s="2">
        <v>842776102461</v>
      </c>
      <c r="N350">
        <v>1</v>
      </c>
      <c r="O350">
        <f t="shared" si="5"/>
        <v>59</v>
      </c>
    </row>
    <row r="351" spans="1:15" x14ac:dyDescent="0.2">
      <c r="A351" s="1">
        <v>43296</v>
      </c>
      <c r="B351">
        <v>43860249</v>
      </c>
      <c r="C351">
        <v>842</v>
      </c>
      <c r="D351" t="s">
        <v>26</v>
      </c>
      <c r="E351">
        <v>21</v>
      </c>
      <c r="F351" t="s">
        <v>15</v>
      </c>
      <c r="G351">
        <v>181010</v>
      </c>
      <c r="H351" t="s">
        <v>16</v>
      </c>
      <c r="I351" t="s">
        <v>17</v>
      </c>
      <c r="J351" t="s">
        <v>18</v>
      </c>
      <c r="K351" t="s">
        <v>19</v>
      </c>
      <c r="L351" t="s">
        <v>20</v>
      </c>
      <c r="M351" s="2">
        <v>842776102461</v>
      </c>
      <c r="N351">
        <v>1</v>
      </c>
      <c r="O351">
        <f t="shared" si="5"/>
        <v>67</v>
      </c>
    </row>
    <row r="352" spans="1:15" x14ac:dyDescent="0.2">
      <c r="A352" s="1">
        <v>43296</v>
      </c>
      <c r="B352">
        <v>43860472</v>
      </c>
      <c r="C352">
        <v>842</v>
      </c>
      <c r="D352" t="s">
        <v>26</v>
      </c>
      <c r="E352">
        <v>21</v>
      </c>
      <c r="F352" t="s">
        <v>15</v>
      </c>
      <c r="G352">
        <v>181010</v>
      </c>
      <c r="H352" t="s">
        <v>16</v>
      </c>
      <c r="I352" t="s">
        <v>17</v>
      </c>
      <c r="J352" t="s">
        <v>18</v>
      </c>
      <c r="K352" t="s">
        <v>19</v>
      </c>
      <c r="L352" t="s">
        <v>20</v>
      </c>
      <c r="M352" s="2">
        <v>842776102461</v>
      </c>
      <c r="N352">
        <v>1</v>
      </c>
      <c r="O352">
        <f t="shared" si="5"/>
        <v>67</v>
      </c>
    </row>
    <row r="353" spans="1:15" x14ac:dyDescent="0.2">
      <c r="A353" s="1">
        <v>43296</v>
      </c>
      <c r="B353">
        <v>43861114</v>
      </c>
      <c r="C353">
        <v>842</v>
      </c>
      <c r="D353" t="s">
        <v>26</v>
      </c>
      <c r="E353">
        <v>21</v>
      </c>
      <c r="F353" t="s">
        <v>15</v>
      </c>
      <c r="G353">
        <v>181010</v>
      </c>
      <c r="H353" t="s">
        <v>16</v>
      </c>
      <c r="I353" t="s">
        <v>17</v>
      </c>
      <c r="J353" t="s">
        <v>18</v>
      </c>
      <c r="K353" t="s">
        <v>19</v>
      </c>
      <c r="L353" t="s">
        <v>20</v>
      </c>
      <c r="M353" s="2">
        <v>842776102461</v>
      </c>
      <c r="N353">
        <v>1</v>
      </c>
      <c r="O353">
        <f t="shared" si="5"/>
        <v>67</v>
      </c>
    </row>
    <row r="354" spans="1:15" x14ac:dyDescent="0.2">
      <c r="A354" s="1">
        <v>43296</v>
      </c>
      <c r="B354">
        <v>43861333</v>
      </c>
      <c r="C354">
        <v>842</v>
      </c>
      <c r="D354" t="s">
        <v>26</v>
      </c>
      <c r="E354">
        <v>21</v>
      </c>
      <c r="F354" t="s">
        <v>15</v>
      </c>
      <c r="G354">
        <v>181010</v>
      </c>
      <c r="H354" t="s">
        <v>16</v>
      </c>
      <c r="I354" t="s">
        <v>17</v>
      </c>
      <c r="J354" t="s">
        <v>18</v>
      </c>
      <c r="K354" t="s">
        <v>19</v>
      </c>
      <c r="L354" t="s">
        <v>20</v>
      </c>
      <c r="M354" s="2">
        <v>842776102461</v>
      </c>
      <c r="N354">
        <v>1</v>
      </c>
      <c r="O354">
        <f t="shared" si="5"/>
        <v>67</v>
      </c>
    </row>
    <row r="355" spans="1:15" x14ac:dyDescent="0.2">
      <c r="A355" s="1">
        <v>43296</v>
      </c>
      <c r="B355">
        <v>43862192</v>
      </c>
      <c r="C355">
        <v>842</v>
      </c>
      <c r="D355" t="s">
        <v>26</v>
      </c>
      <c r="E355">
        <v>21</v>
      </c>
      <c r="F355" t="s">
        <v>15</v>
      </c>
      <c r="G355">
        <v>181010</v>
      </c>
      <c r="H355" t="s">
        <v>16</v>
      </c>
      <c r="I355" t="s">
        <v>17</v>
      </c>
      <c r="J355" t="s">
        <v>18</v>
      </c>
      <c r="K355" t="s">
        <v>19</v>
      </c>
      <c r="L355" t="s">
        <v>20</v>
      </c>
      <c r="M355" s="2">
        <v>842776102461</v>
      </c>
      <c r="N355">
        <v>1</v>
      </c>
      <c r="O355">
        <f t="shared" si="5"/>
        <v>67</v>
      </c>
    </row>
    <row r="356" spans="1:15" x14ac:dyDescent="0.2">
      <c r="A356" s="1">
        <v>43296</v>
      </c>
      <c r="B356">
        <v>43862210</v>
      </c>
      <c r="C356">
        <v>842</v>
      </c>
      <c r="D356" t="s">
        <v>26</v>
      </c>
      <c r="E356">
        <v>21</v>
      </c>
      <c r="F356" t="s">
        <v>15</v>
      </c>
      <c r="G356">
        <v>181010</v>
      </c>
      <c r="H356" t="s">
        <v>16</v>
      </c>
      <c r="I356" t="s">
        <v>17</v>
      </c>
      <c r="J356" t="s">
        <v>18</v>
      </c>
      <c r="K356" t="s">
        <v>19</v>
      </c>
      <c r="L356" t="s">
        <v>20</v>
      </c>
      <c r="M356" s="2">
        <v>842776102461</v>
      </c>
      <c r="N356">
        <v>1</v>
      </c>
      <c r="O356">
        <f t="shared" si="5"/>
        <v>67</v>
      </c>
    </row>
    <row r="357" spans="1:15" x14ac:dyDescent="0.2">
      <c r="A357" s="1">
        <v>43296</v>
      </c>
      <c r="B357">
        <v>43862989</v>
      </c>
      <c r="C357">
        <v>842</v>
      </c>
      <c r="D357" t="s">
        <v>26</v>
      </c>
      <c r="E357">
        <v>21</v>
      </c>
      <c r="F357" t="s">
        <v>15</v>
      </c>
      <c r="G357">
        <v>181010</v>
      </c>
      <c r="H357" t="s">
        <v>16</v>
      </c>
      <c r="I357" t="s">
        <v>17</v>
      </c>
      <c r="J357" t="s">
        <v>18</v>
      </c>
      <c r="K357" t="s">
        <v>19</v>
      </c>
      <c r="L357" t="s">
        <v>20</v>
      </c>
      <c r="M357" s="2">
        <v>842776102461</v>
      </c>
      <c r="N357">
        <v>1</v>
      </c>
      <c r="O357">
        <f t="shared" si="5"/>
        <v>67</v>
      </c>
    </row>
    <row r="358" spans="1:15" x14ac:dyDescent="0.2">
      <c r="A358" s="1">
        <v>43296</v>
      </c>
      <c r="B358">
        <v>43863011</v>
      </c>
      <c r="C358">
        <v>842</v>
      </c>
      <c r="D358" t="s">
        <v>26</v>
      </c>
      <c r="E358">
        <v>21</v>
      </c>
      <c r="F358" t="s">
        <v>15</v>
      </c>
      <c r="G358">
        <v>181010</v>
      </c>
      <c r="H358" t="s">
        <v>16</v>
      </c>
      <c r="I358" t="s">
        <v>17</v>
      </c>
      <c r="J358" t="s">
        <v>18</v>
      </c>
      <c r="K358" t="s">
        <v>19</v>
      </c>
      <c r="L358" t="s">
        <v>20</v>
      </c>
      <c r="M358" s="2">
        <v>842776102461</v>
      </c>
      <c r="N358">
        <v>1</v>
      </c>
      <c r="O358">
        <f t="shared" si="5"/>
        <v>67</v>
      </c>
    </row>
    <row r="359" spans="1:15" x14ac:dyDescent="0.2">
      <c r="A359" s="1">
        <v>43296</v>
      </c>
      <c r="B359">
        <v>43863096</v>
      </c>
      <c r="C359">
        <v>842</v>
      </c>
      <c r="D359" t="s">
        <v>26</v>
      </c>
      <c r="E359">
        <v>21</v>
      </c>
      <c r="F359" t="s">
        <v>15</v>
      </c>
      <c r="G359">
        <v>181010</v>
      </c>
      <c r="H359" t="s">
        <v>16</v>
      </c>
      <c r="I359" t="s">
        <v>17</v>
      </c>
      <c r="J359" t="s">
        <v>18</v>
      </c>
      <c r="K359" t="s">
        <v>19</v>
      </c>
      <c r="L359" t="s">
        <v>20</v>
      </c>
      <c r="M359" s="2">
        <v>842776102461</v>
      </c>
      <c r="N359">
        <v>1</v>
      </c>
      <c r="O359">
        <f t="shared" si="5"/>
        <v>67</v>
      </c>
    </row>
    <row r="360" spans="1:15" x14ac:dyDescent="0.2">
      <c r="A360" s="1">
        <v>43296</v>
      </c>
      <c r="B360">
        <v>43863452</v>
      </c>
      <c r="C360">
        <v>842</v>
      </c>
      <c r="D360" t="s">
        <v>26</v>
      </c>
      <c r="E360">
        <v>21</v>
      </c>
      <c r="F360" t="s">
        <v>15</v>
      </c>
      <c r="G360">
        <v>181010</v>
      </c>
      <c r="H360" t="s">
        <v>16</v>
      </c>
      <c r="I360" t="s">
        <v>17</v>
      </c>
      <c r="J360" t="s">
        <v>18</v>
      </c>
      <c r="K360" t="s">
        <v>19</v>
      </c>
      <c r="L360" t="s">
        <v>20</v>
      </c>
      <c r="M360" s="2">
        <v>842776102461</v>
      </c>
      <c r="N360">
        <v>1</v>
      </c>
      <c r="O360">
        <f t="shared" si="5"/>
        <v>67</v>
      </c>
    </row>
    <row r="361" spans="1:15" x14ac:dyDescent="0.2">
      <c r="A361" s="1">
        <v>43296</v>
      </c>
      <c r="B361">
        <v>43863695</v>
      </c>
      <c r="C361">
        <v>842</v>
      </c>
      <c r="D361" t="s">
        <v>26</v>
      </c>
      <c r="E361">
        <v>21</v>
      </c>
      <c r="F361" t="s">
        <v>15</v>
      </c>
      <c r="G361">
        <v>181010</v>
      </c>
      <c r="H361" t="s">
        <v>16</v>
      </c>
      <c r="I361" t="s">
        <v>17</v>
      </c>
      <c r="J361" t="s">
        <v>18</v>
      </c>
      <c r="K361" t="s">
        <v>19</v>
      </c>
      <c r="L361" t="s">
        <v>20</v>
      </c>
      <c r="M361" s="2">
        <v>842776102461</v>
      </c>
      <c r="N361">
        <v>1</v>
      </c>
      <c r="O361">
        <f t="shared" si="5"/>
        <v>67</v>
      </c>
    </row>
    <row r="362" spans="1:15" x14ac:dyDescent="0.2">
      <c r="A362" s="1">
        <v>43296</v>
      </c>
      <c r="B362">
        <v>43863982</v>
      </c>
      <c r="C362">
        <v>842</v>
      </c>
      <c r="D362" t="s">
        <v>26</v>
      </c>
      <c r="E362">
        <v>21</v>
      </c>
      <c r="F362" t="s">
        <v>15</v>
      </c>
      <c r="G362">
        <v>181010</v>
      </c>
      <c r="H362" t="s">
        <v>16</v>
      </c>
      <c r="I362" t="s">
        <v>17</v>
      </c>
      <c r="J362" t="s">
        <v>18</v>
      </c>
      <c r="K362" t="s">
        <v>19</v>
      </c>
      <c r="L362" t="s">
        <v>20</v>
      </c>
      <c r="M362" s="2">
        <v>842776102461</v>
      </c>
      <c r="N362">
        <v>1</v>
      </c>
      <c r="O362">
        <f t="shared" si="5"/>
        <v>67</v>
      </c>
    </row>
    <row r="363" spans="1:15" x14ac:dyDescent="0.2">
      <c r="A363" s="1">
        <v>43296</v>
      </c>
      <c r="B363">
        <v>43864055</v>
      </c>
      <c r="C363">
        <v>842</v>
      </c>
      <c r="D363" t="s">
        <v>26</v>
      </c>
      <c r="E363">
        <v>21</v>
      </c>
      <c r="F363" t="s">
        <v>15</v>
      </c>
      <c r="G363">
        <v>181010</v>
      </c>
      <c r="H363" t="s">
        <v>16</v>
      </c>
      <c r="I363" t="s">
        <v>17</v>
      </c>
      <c r="J363" t="s">
        <v>18</v>
      </c>
      <c r="K363" t="s">
        <v>19</v>
      </c>
      <c r="L363" t="s">
        <v>20</v>
      </c>
      <c r="M363" s="2">
        <v>842776102461</v>
      </c>
      <c r="N363">
        <v>1</v>
      </c>
      <c r="O363">
        <f t="shared" si="5"/>
        <v>67</v>
      </c>
    </row>
    <row r="364" spans="1:15" x14ac:dyDescent="0.2">
      <c r="A364" s="1">
        <v>43296</v>
      </c>
      <c r="B364">
        <v>43864056</v>
      </c>
      <c r="C364">
        <v>842</v>
      </c>
      <c r="D364" t="s">
        <v>26</v>
      </c>
      <c r="E364">
        <v>21</v>
      </c>
      <c r="F364" t="s">
        <v>15</v>
      </c>
      <c r="G364">
        <v>181010</v>
      </c>
      <c r="H364" t="s">
        <v>16</v>
      </c>
      <c r="I364" t="s">
        <v>17</v>
      </c>
      <c r="J364" t="s">
        <v>18</v>
      </c>
      <c r="K364" t="s">
        <v>19</v>
      </c>
      <c r="L364" t="s">
        <v>20</v>
      </c>
      <c r="M364" s="2">
        <v>842776102461</v>
      </c>
      <c r="N364">
        <v>1</v>
      </c>
      <c r="O364">
        <f t="shared" si="5"/>
        <v>67</v>
      </c>
    </row>
    <row r="365" spans="1:15" x14ac:dyDescent="0.2">
      <c r="A365" s="1">
        <v>43296</v>
      </c>
      <c r="B365">
        <v>43864088</v>
      </c>
      <c r="C365">
        <v>842</v>
      </c>
      <c r="D365" t="s">
        <v>26</v>
      </c>
      <c r="E365">
        <v>21</v>
      </c>
      <c r="F365" t="s">
        <v>15</v>
      </c>
      <c r="G365">
        <v>181010</v>
      </c>
      <c r="H365" t="s">
        <v>16</v>
      </c>
      <c r="I365" t="s">
        <v>17</v>
      </c>
      <c r="J365" t="s">
        <v>18</v>
      </c>
      <c r="K365" t="s">
        <v>19</v>
      </c>
      <c r="L365" t="s">
        <v>20</v>
      </c>
      <c r="M365" s="2">
        <v>842776102461</v>
      </c>
      <c r="N365">
        <v>1</v>
      </c>
      <c r="O365">
        <f t="shared" si="5"/>
        <v>67</v>
      </c>
    </row>
    <row r="366" spans="1:15" x14ac:dyDescent="0.2">
      <c r="A366" s="1">
        <v>43296</v>
      </c>
      <c r="B366">
        <v>43864151</v>
      </c>
      <c r="C366">
        <v>842</v>
      </c>
      <c r="D366" t="s">
        <v>26</v>
      </c>
      <c r="E366">
        <v>21</v>
      </c>
      <c r="F366" t="s">
        <v>15</v>
      </c>
      <c r="G366">
        <v>181010</v>
      </c>
      <c r="H366" t="s">
        <v>16</v>
      </c>
      <c r="I366" t="s">
        <v>17</v>
      </c>
      <c r="J366" t="s">
        <v>18</v>
      </c>
      <c r="K366" t="s">
        <v>19</v>
      </c>
      <c r="L366" t="s">
        <v>20</v>
      </c>
      <c r="M366" s="2">
        <v>842776102461</v>
      </c>
      <c r="N366">
        <v>1</v>
      </c>
      <c r="O366">
        <f t="shared" si="5"/>
        <v>67</v>
      </c>
    </row>
    <row r="367" spans="1:15" x14ac:dyDescent="0.2">
      <c r="A367" s="1">
        <v>43296</v>
      </c>
      <c r="B367">
        <v>43864366</v>
      </c>
      <c r="C367">
        <v>842</v>
      </c>
      <c r="D367" t="s">
        <v>26</v>
      </c>
      <c r="E367">
        <v>21</v>
      </c>
      <c r="F367" t="s">
        <v>15</v>
      </c>
      <c r="G367">
        <v>181010</v>
      </c>
      <c r="H367" t="s">
        <v>16</v>
      </c>
      <c r="I367" t="s">
        <v>17</v>
      </c>
      <c r="J367" t="s">
        <v>18</v>
      </c>
      <c r="K367" t="s">
        <v>19</v>
      </c>
      <c r="L367" t="s">
        <v>20</v>
      </c>
      <c r="M367" s="2">
        <v>842776102461</v>
      </c>
      <c r="N367">
        <v>1</v>
      </c>
      <c r="O367">
        <f t="shared" si="5"/>
        <v>67</v>
      </c>
    </row>
    <row r="368" spans="1:15" x14ac:dyDescent="0.2">
      <c r="A368" s="1">
        <v>43296</v>
      </c>
      <c r="B368">
        <v>43864530</v>
      </c>
      <c r="C368">
        <v>842</v>
      </c>
      <c r="D368" t="s">
        <v>26</v>
      </c>
      <c r="E368">
        <v>21</v>
      </c>
      <c r="F368" t="s">
        <v>15</v>
      </c>
      <c r="G368">
        <v>181010</v>
      </c>
      <c r="H368" t="s">
        <v>16</v>
      </c>
      <c r="I368" t="s">
        <v>17</v>
      </c>
      <c r="J368" t="s">
        <v>18</v>
      </c>
      <c r="K368" t="s">
        <v>19</v>
      </c>
      <c r="L368" t="s">
        <v>20</v>
      </c>
      <c r="M368" s="2">
        <v>842776102461</v>
      </c>
      <c r="N368">
        <v>1</v>
      </c>
      <c r="O368">
        <f t="shared" si="5"/>
        <v>67</v>
      </c>
    </row>
    <row r="369" spans="1:15" x14ac:dyDescent="0.2">
      <c r="A369" s="1">
        <v>43296</v>
      </c>
      <c r="B369">
        <v>43864815</v>
      </c>
      <c r="C369">
        <v>842</v>
      </c>
      <c r="D369" t="s">
        <v>26</v>
      </c>
      <c r="E369">
        <v>21</v>
      </c>
      <c r="F369" t="s">
        <v>15</v>
      </c>
      <c r="G369">
        <v>181010</v>
      </c>
      <c r="H369" t="s">
        <v>16</v>
      </c>
      <c r="I369" t="s">
        <v>17</v>
      </c>
      <c r="J369" t="s">
        <v>18</v>
      </c>
      <c r="K369" t="s">
        <v>19</v>
      </c>
      <c r="L369" t="s">
        <v>20</v>
      </c>
      <c r="M369" s="2">
        <v>842776102461</v>
      </c>
      <c r="N369">
        <v>1</v>
      </c>
      <c r="O369">
        <f t="shared" si="5"/>
        <v>67</v>
      </c>
    </row>
    <row r="370" spans="1:15" x14ac:dyDescent="0.2">
      <c r="A370" s="1">
        <v>43296</v>
      </c>
      <c r="B370">
        <v>43865663</v>
      </c>
      <c r="C370">
        <v>842</v>
      </c>
      <c r="D370" t="s">
        <v>26</v>
      </c>
      <c r="E370">
        <v>21</v>
      </c>
      <c r="F370" t="s">
        <v>15</v>
      </c>
      <c r="G370">
        <v>181010</v>
      </c>
      <c r="H370" t="s">
        <v>16</v>
      </c>
      <c r="I370" t="s">
        <v>17</v>
      </c>
      <c r="J370" t="s">
        <v>18</v>
      </c>
      <c r="K370" t="s">
        <v>19</v>
      </c>
      <c r="L370" t="s">
        <v>20</v>
      </c>
      <c r="M370" s="2">
        <v>842776102461</v>
      </c>
      <c r="N370">
        <v>1</v>
      </c>
      <c r="O370">
        <f t="shared" si="5"/>
        <v>67</v>
      </c>
    </row>
    <row r="371" spans="1:15" x14ac:dyDescent="0.2">
      <c r="A371" s="1">
        <v>43296</v>
      </c>
      <c r="B371">
        <v>43865795</v>
      </c>
      <c r="C371">
        <v>842</v>
      </c>
      <c r="D371" t="s">
        <v>26</v>
      </c>
      <c r="E371">
        <v>21</v>
      </c>
      <c r="F371" t="s">
        <v>15</v>
      </c>
      <c r="G371">
        <v>181010</v>
      </c>
      <c r="H371" t="s">
        <v>16</v>
      </c>
      <c r="I371" t="s">
        <v>17</v>
      </c>
      <c r="J371" t="s">
        <v>18</v>
      </c>
      <c r="K371" t="s">
        <v>19</v>
      </c>
      <c r="L371" t="s">
        <v>20</v>
      </c>
      <c r="M371" s="2">
        <v>842776102461</v>
      </c>
      <c r="N371">
        <v>1</v>
      </c>
      <c r="O371">
        <f t="shared" si="5"/>
        <v>67</v>
      </c>
    </row>
    <row r="372" spans="1:15" x14ac:dyDescent="0.2">
      <c r="A372" s="1">
        <v>43296</v>
      </c>
      <c r="B372">
        <v>43865865</v>
      </c>
      <c r="C372">
        <v>842</v>
      </c>
      <c r="D372" t="s">
        <v>26</v>
      </c>
      <c r="E372">
        <v>21</v>
      </c>
      <c r="F372" t="s">
        <v>15</v>
      </c>
      <c r="G372">
        <v>181010</v>
      </c>
      <c r="H372" t="s">
        <v>16</v>
      </c>
      <c r="I372" t="s">
        <v>17</v>
      </c>
      <c r="J372" t="s">
        <v>18</v>
      </c>
      <c r="K372" t="s">
        <v>19</v>
      </c>
      <c r="L372" t="s">
        <v>20</v>
      </c>
      <c r="M372" s="2">
        <v>842776102461</v>
      </c>
      <c r="N372">
        <v>1</v>
      </c>
      <c r="O372">
        <f t="shared" si="5"/>
        <v>67</v>
      </c>
    </row>
    <row r="373" spans="1:15" x14ac:dyDescent="0.2">
      <c r="A373" s="1">
        <v>43296</v>
      </c>
      <c r="B373">
        <v>43866289</v>
      </c>
      <c r="C373">
        <v>842</v>
      </c>
      <c r="D373" t="s">
        <v>26</v>
      </c>
      <c r="E373">
        <v>21</v>
      </c>
      <c r="F373" t="s">
        <v>15</v>
      </c>
      <c r="G373">
        <v>181010</v>
      </c>
      <c r="H373" t="s">
        <v>16</v>
      </c>
      <c r="I373" t="s">
        <v>17</v>
      </c>
      <c r="J373" t="s">
        <v>18</v>
      </c>
      <c r="K373" t="s">
        <v>19</v>
      </c>
      <c r="L373" t="s">
        <v>20</v>
      </c>
      <c r="M373" s="2">
        <v>842776102461</v>
      </c>
      <c r="N373">
        <v>1</v>
      </c>
      <c r="O373">
        <f t="shared" si="5"/>
        <v>67</v>
      </c>
    </row>
    <row r="374" spans="1:15" x14ac:dyDescent="0.2">
      <c r="A374" s="1">
        <v>43296</v>
      </c>
      <c r="B374">
        <v>43866300</v>
      </c>
      <c r="C374">
        <v>842</v>
      </c>
      <c r="D374" t="s">
        <v>26</v>
      </c>
      <c r="E374">
        <v>21</v>
      </c>
      <c r="F374" t="s">
        <v>15</v>
      </c>
      <c r="G374">
        <v>181010</v>
      </c>
      <c r="H374" t="s">
        <v>16</v>
      </c>
      <c r="I374" t="s">
        <v>17</v>
      </c>
      <c r="J374" t="s">
        <v>18</v>
      </c>
      <c r="K374" t="s">
        <v>19</v>
      </c>
      <c r="L374" t="s">
        <v>20</v>
      </c>
      <c r="M374" s="2">
        <v>842776102461</v>
      </c>
      <c r="N374">
        <v>1</v>
      </c>
      <c r="O374">
        <f t="shared" si="5"/>
        <v>67</v>
      </c>
    </row>
    <row r="375" spans="1:15" x14ac:dyDescent="0.2">
      <c r="A375" s="1">
        <v>43296</v>
      </c>
      <c r="B375">
        <v>43866674</v>
      </c>
      <c r="C375">
        <v>842</v>
      </c>
      <c r="D375" t="s">
        <v>26</v>
      </c>
      <c r="E375">
        <v>21</v>
      </c>
      <c r="F375" t="s">
        <v>15</v>
      </c>
      <c r="G375">
        <v>181010</v>
      </c>
      <c r="H375" t="s">
        <v>16</v>
      </c>
      <c r="I375" t="s">
        <v>17</v>
      </c>
      <c r="J375" t="s">
        <v>18</v>
      </c>
      <c r="K375" t="s">
        <v>19</v>
      </c>
      <c r="L375" t="s">
        <v>20</v>
      </c>
      <c r="M375" s="2">
        <v>842776102461</v>
      </c>
      <c r="N375">
        <v>1</v>
      </c>
      <c r="O375">
        <f t="shared" si="5"/>
        <v>67</v>
      </c>
    </row>
    <row r="376" spans="1:15" x14ac:dyDescent="0.2">
      <c r="A376" s="1">
        <v>43296</v>
      </c>
      <c r="B376">
        <v>43867144</v>
      </c>
      <c r="C376">
        <v>842</v>
      </c>
      <c r="D376" t="s">
        <v>26</v>
      </c>
      <c r="E376">
        <v>21</v>
      </c>
      <c r="F376" t="s">
        <v>15</v>
      </c>
      <c r="G376">
        <v>181010</v>
      </c>
      <c r="H376" t="s">
        <v>16</v>
      </c>
      <c r="I376" t="s">
        <v>17</v>
      </c>
      <c r="J376" t="s">
        <v>18</v>
      </c>
      <c r="K376" t="s">
        <v>19</v>
      </c>
      <c r="L376" t="s">
        <v>20</v>
      </c>
      <c r="M376" s="2">
        <v>842776102461</v>
      </c>
      <c r="N376">
        <v>1</v>
      </c>
      <c r="O376">
        <f t="shared" si="5"/>
        <v>67</v>
      </c>
    </row>
    <row r="377" spans="1:15" x14ac:dyDescent="0.2">
      <c r="A377" s="1">
        <v>43296</v>
      </c>
      <c r="B377">
        <v>43867169</v>
      </c>
      <c r="C377">
        <v>842</v>
      </c>
      <c r="D377" t="s">
        <v>26</v>
      </c>
      <c r="E377">
        <v>21</v>
      </c>
      <c r="F377" t="s">
        <v>15</v>
      </c>
      <c r="G377">
        <v>181010</v>
      </c>
      <c r="H377" t="s">
        <v>16</v>
      </c>
      <c r="I377" t="s">
        <v>17</v>
      </c>
      <c r="J377" t="s">
        <v>18</v>
      </c>
      <c r="K377" t="s">
        <v>19</v>
      </c>
      <c r="L377" t="s">
        <v>20</v>
      </c>
      <c r="M377" s="2">
        <v>842776102461</v>
      </c>
      <c r="N377">
        <v>1</v>
      </c>
      <c r="O377">
        <f t="shared" si="5"/>
        <v>67</v>
      </c>
    </row>
    <row r="378" spans="1:15" x14ac:dyDescent="0.2">
      <c r="A378" s="1">
        <v>43296</v>
      </c>
      <c r="B378">
        <v>43867216</v>
      </c>
      <c r="C378">
        <v>842</v>
      </c>
      <c r="D378" t="s">
        <v>26</v>
      </c>
      <c r="E378">
        <v>21</v>
      </c>
      <c r="F378" t="s">
        <v>15</v>
      </c>
      <c r="G378">
        <v>181010</v>
      </c>
      <c r="H378" t="s">
        <v>16</v>
      </c>
      <c r="I378" t="s">
        <v>17</v>
      </c>
      <c r="J378" t="s">
        <v>18</v>
      </c>
      <c r="K378" t="s">
        <v>19</v>
      </c>
      <c r="L378" t="s">
        <v>20</v>
      </c>
      <c r="M378" s="2">
        <v>842776102461</v>
      </c>
      <c r="N378">
        <v>1</v>
      </c>
      <c r="O378">
        <f t="shared" si="5"/>
        <v>67</v>
      </c>
    </row>
    <row r="379" spans="1:15" x14ac:dyDescent="0.2">
      <c r="A379" s="1">
        <v>43296</v>
      </c>
      <c r="B379">
        <v>43867335</v>
      </c>
      <c r="C379">
        <v>842</v>
      </c>
      <c r="D379" t="s">
        <v>26</v>
      </c>
      <c r="E379">
        <v>21</v>
      </c>
      <c r="F379" t="s">
        <v>15</v>
      </c>
      <c r="G379">
        <v>181010</v>
      </c>
      <c r="H379" t="s">
        <v>16</v>
      </c>
      <c r="I379" t="s">
        <v>17</v>
      </c>
      <c r="J379" t="s">
        <v>18</v>
      </c>
      <c r="K379" t="s">
        <v>19</v>
      </c>
      <c r="L379" t="s">
        <v>20</v>
      </c>
      <c r="M379" s="2">
        <v>842776102461</v>
      </c>
      <c r="N379">
        <v>1</v>
      </c>
      <c r="O379">
        <f t="shared" si="5"/>
        <v>67</v>
      </c>
    </row>
    <row r="380" spans="1:15" x14ac:dyDescent="0.2">
      <c r="A380" s="1">
        <v>43296</v>
      </c>
      <c r="B380">
        <v>43867390</v>
      </c>
      <c r="C380">
        <v>842</v>
      </c>
      <c r="D380" t="s">
        <v>26</v>
      </c>
      <c r="E380">
        <v>21</v>
      </c>
      <c r="F380" t="s">
        <v>15</v>
      </c>
      <c r="G380">
        <v>181010</v>
      </c>
      <c r="H380" t="s">
        <v>16</v>
      </c>
      <c r="I380" t="s">
        <v>17</v>
      </c>
      <c r="J380" t="s">
        <v>18</v>
      </c>
      <c r="K380" t="s">
        <v>19</v>
      </c>
      <c r="L380" t="s">
        <v>20</v>
      </c>
      <c r="M380" s="2">
        <v>842776102461</v>
      </c>
      <c r="N380">
        <v>1</v>
      </c>
      <c r="O380">
        <f t="shared" si="5"/>
        <v>67</v>
      </c>
    </row>
    <row r="381" spans="1:15" x14ac:dyDescent="0.2">
      <c r="A381" s="1">
        <v>43296</v>
      </c>
      <c r="B381">
        <v>43867427</v>
      </c>
      <c r="C381">
        <v>842</v>
      </c>
      <c r="D381" t="s">
        <v>26</v>
      </c>
      <c r="E381">
        <v>21</v>
      </c>
      <c r="F381" t="s">
        <v>15</v>
      </c>
      <c r="G381">
        <v>181010</v>
      </c>
      <c r="H381" t="s">
        <v>16</v>
      </c>
      <c r="I381" t="s">
        <v>17</v>
      </c>
      <c r="J381" t="s">
        <v>18</v>
      </c>
      <c r="K381" t="s">
        <v>19</v>
      </c>
      <c r="L381" t="s">
        <v>20</v>
      </c>
      <c r="M381" s="2">
        <v>842776102461</v>
      </c>
      <c r="N381">
        <v>1</v>
      </c>
      <c r="O381">
        <f t="shared" si="5"/>
        <v>67</v>
      </c>
    </row>
    <row r="382" spans="1:15" x14ac:dyDescent="0.2">
      <c r="A382" s="1">
        <v>43296</v>
      </c>
      <c r="B382">
        <v>43867589</v>
      </c>
      <c r="C382">
        <v>842</v>
      </c>
      <c r="D382" t="s">
        <v>26</v>
      </c>
      <c r="E382">
        <v>21</v>
      </c>
      <c r="F382" t="s">
        <v>15</v>
      </c>
      <c r="G382">
        <v>181010</v>
      </c>
      <c r="H382" t="s">
        <v>16</v>
      </c>
      <c r="I382" t="s">
        <v>17</v>
      </c>
      <c r="J382" t="s">
        <v>18</v>
      </c>
      <c r="K382" t="s">
        <v>19</v>
      </c>
      <c r="L382" t="s">
        <v>20</v>
      </c>
      <c r="M382" s="2">
        <v>842776102461</v>
      </c>
      <c r="N382">
        <v>1</v>
      </c>
      <c r="O382">
        <f t="shared" si="5"/>
        <v>67</v>
      </c>
    </row>
    <row r="383" spans="1:15" x14ac:dyDescent="0.2">
      <c r="A383" s="1">
        <v>43296</v>
      </c>
      <c r="B383">
        <v>43867591</v>
      </c>
      <c r="C383">
        <v>842</v>
      </c>
      <c r="D383" t="s">
        <v>26</v>
      </c>
      <c r="E383">
        <v>21</v>
      </c>
      <c r="F383" t="s">
        <v>15</v>
      </c>
      <c r="G383">
        <v>181010</v>
      </c>
      <c r="H383" t="s">
        <v>16</v>
      </c>
      <c r="I383" t="s">
        <v>17</v>
      </c>
      <c r="J383" t="s">
        <v>18</v>
      </c>
      <c r="K383" t="s">
        <v>19</v>
      </c>
      <c r="L383" t="s">
        <v>20</v>
      </c>
      <c r="M383" s="2">
        <v>842776102461</v>
      </c>
      <c r="N383">
        <v>1</v>
      </c>
      <c r="O383">
        <f t="shared" si="5"/>
        <v>67</v>
      </c>
    </row>
    <row r="384" spans="1:15" x14ac:dyDescent="0.2">
      <c r="A384" s="1">
        <v>43296</v>
      </c>
      <c r="B384">
        <v>43867856</v>
      </c>
      <c r="C384">
        <v>842</v>
      </c>
      <c r="D384" t="s">
        <v>26</v>
      </c>
      <c r="E384">
        <v>21</v>
      </c>
      <c r="F384" t="s">
        <v>15</v>
      </c>
      <c r="G384">
        <v>181010</v>
      </c>
      <c r="H384" t="s">
        <v>16</v>
      </c>
      <c r="I384" t="s">
        <v>17</v>
      </c>
      <c r="J384" t="s">
        <v>18</v>
      </c>
      <c r="K384" t="s">
        <v>19</v>
      </c>
      <c r="L384" t="s">
        <v>20</v>
      </c>
      <c r="M384" s="2">
        <v>842776102461</v>
      </c>
      <c r="N384">
        <v>1</v>
      </c>
      <c r="O384">
        <f t="shared" si="5"/>
        <v>67</v>
      </c>
    </row>
    <row r="385" spans="1:15" x14ac:dyDescent="0.2">
      <c r="A385" s="1">
        <v>43296</v>
      </c>
      <c r="B385">
        <v>43867924</v>
      </c>
      <c r="C385">
        <v>842</v>
      </c>
      <c r="D385" t="s">
        <v>26</v>
      </c>
      <c r="E385">
        <v>21</v>
      </c>
      <c r="F385" t="s">
        <v>15</v>
      </c>
      <c r="G385">
        <v>181010</v>
      </c>
      <c r="H385" t="s">
        <v>16</v>
      </c>
      <c r="I385" t="s">
        <v>17</v>
      </c>
      <c r="J385" t="s">
        <v>18</v>
      </c>
      <c r="K385" t="s">
        <v>19</v>
      </c>
      <c r="L385" t="s">
        <v>20</v>
      </c>
      <c r="M385" s="2">
        <v>842776102461</v>
      </c>
      <c r="N385">
        <v>1</v>
      </c>
      <c r="O385">
        <f t="shared" si="5"/>
        <v>67</v>
      </c>
    </row>
    <row r="386" spans="1:15" x14ac:dyDescent="0.2">
      <c r="A386" s="1">
        <v>43296</v>
      </c>
      <c r="B386">
        <v>43868011</v>
      </c>
      <c r="C386">
        <v>842</v>
      </c>
      <c r="D386" t="s">
        <v>26</v>
      </c>
      <c r="E386">
        <v>21</v>
      </c>
      <c r="F386" t="s">
        <v>15</v>
      </c>
      <c r="G386">
        <v>181010</v>
      </c>
      <c r="H386" t="s">
        <v>16</v>
      </c>
      <c r="I386" t="s">
        <v>17</v>
      </c>
      <c r="J386" t="s">
        <v>18</v>
      </c>
      <c r="K386" t="s">
        <v>19</v>
      </c>
      <c r="L386" t="s">
        <v>20</v>
      </c>
      <c r="M386" s="2">
        <v>842776102461</v>
      </c>
      <c r="N386">
        <v>1</v>
      </c>
      <c r="O386">
        <f t="shared" si="5"/>
        <v>67</v>
      </c>
    </row>
    <row r="387" spans="1:15" x14ac:dyDescent="0.2">
      <c r="A387" s="1">
        <v>43296</v>
      </c>
      <c r="B387">
        <v>43868478</v>
      </c>
      <c r="C387">
        <v>842</v>
      </c>
      <c r="D387" t="s">
        <v>26</v>
      </c>
      <c r="E387">
        <v>21</v>
      </c>
      <c r="F387" t="s">
        <v>15</v>
      </c>
      <c r="G387">
        <v>181010</v>
      </c>
      <c r="H387" t="s">
        <v>16</v>
      </c>
      <c r="I387" t="s">
        <v>17</v>
      </c>
      <c r="J387" t="s">
        <v>18</v>
      </c>
      <c r="K387" t="s">
        <v>19</v>
      </c>
      <c r="L387" t="s">
        <v>20</v>
      </c>
      <c r="M387" s="2">
        <v>842776102461</v>
      </c>
      <c r="N387">
        <v>1</v>
      </c>
      <c r="O387">
        <f t="shared" ref="O387:O450" si="6">SUMIFS($N$2:$N$1206,$A$2:$A$1206,"="&amp;A387,$C$2:$C$1206,"="&amp;C387,$M$2:$M$1206,"="&amp;M387)</f>
        <v>67</v>
      </c>
    </row>
    <row r="388" spans="1:15" x14ac:dyDescent="0.2">
      <c r="A388" s="1">
        <v>43296</v>
      </c>
      <c r="B388">
        <v>43868652</v>
      </c>
      <c r="C388">
        <v>842</v>
      </c>
      <c r="D388" t="s">
        <v>26</v>
      </c>
      <c r="E388">
        <v>21</v>
      </c>
      <c r="F388" t="s">
        <v>15</v>
      </c>
      <c r="G388">
        <v>181010</v>
      </c>
      <c r="H388" t="s">
        <v>16</v>
      </c>
      <c r="I388" t="s">
        <v>17</v>
      </c>
      <c r="J388" t="s">
        <v>18</v>
      </c>
      <c r="K388" t="s">
        <v>19</v>
      </c>
      <c r="L388" t="s">
        <v>20</v>
      </c>
      <c r="M388" s="2">
        <v>842776102461</v>
      </c>
      <c r="N388">
        <v>1</v>
      </c>
      <c r="O388">
        <f t="shared" si="6"/>
        <v>67</v>
      </c>
    </row>
    <row r="389" spans="1:15" x14ac:dyDescent="0.2">
      <c r="A389" s="1">
        <v>43296</v>
      </c>
      <c r="B389">
        <v>43868700</v>
      </c>
      <c r="C389">
        <v>842</v>
      </c>
      <c r="D389" t="s">
        <v>26</v>
      </c>
      <c r="E389">
        <v>21</v>
      </c>
      <c r="F389" t="s">
        <v>15</v>
      </c>
      <c r="G389">
        <v>181010</v>
      </c>
      <c r="H389" t="s">
        <v>16</v>
      </c>
      <c r="I389" t="s">
        <v>17</v>
      </c>
      <c r="J389" t="s">
        <v>18</v>
      </c>
      <c r="K389" t="s">
        <v>19</v>
      </c>
      <c r="L389" t="s">
        <v>20</v>
      </c>
      <c r="M389" s="2">
        <v>842776102461</v>
      </c>
      <c r="N389">
        <v>1</v>
      </c>
      <c r="O389">
        <f t="shared" si="6"/>
        <v>67</v>
      </c>
    </row>
    <row r="390" spans="1:15" x14ac:dyDescent="0.2">
      <c r="A390" s="1">
        <v>43296</v>
      </c>
      <c r="B390">
        <v>43869108</v>
      </c>
      <c r="C390">
        <v>842</v>
      </c>
      <c r="D390" t="s">
        <v>26</v>
      </c>
      <c r="E390">
        <v>21</v>
      </c>
      <c r="F390" t="s">
        <v>15</v>
      </c>
      <c r="G390">
        <v>181010</v>
      </c>
      <c r="H390" t="s">
        <v>16</v>
      </c>
      <c r="I390" t="s">
        <v>17</v>
      </c>
      <c r="J390" t="s">
        <v>18</v>
      </c>
      <c r="K390" t="s">
        <v>19</v>
      </c>
      <c r="L390" t="s">
        <v>20</v>
      </c>
      <c r="M390" s="2">
        <v>842776102461</v>
      </c>
      <c r="N390">
        <v>1</v>
      </c>
      <c r="O390">
        <f t="shared" si="6"/>
        <v>67</v>
      </c>
    </row>
    <row r="391" spans="1:15" x14ac:dyDescent="0.2">
      <c r="A391" s="1">
        <v>43296</v>
      </c>
      <c r="B391">
        <v>43869514</v>
      </c>
      <c r="C391">
        <v>842</v>
      </c>
      <c r="D391" t="s">
        <v>26</v>
      </c>
      <c r="E391">
        <v>21</v>
      </c>
      <c r="F391" t="s">
        <v>15</v>
      </c>
      <c r="G391">
        <v>181010</v>
      </c>
      <c r="H391" t="s">
        <v>16</v>
      </c>
      <c r="I391" t="s">
        <v>17</v>
      </c>
      <c r="J391" t="s">
        <v>18</v>
      </c>
      <c r="K391" t="s">
        <v>19</v>
      </c>
      <c r="L391" t="s">
        <v>20</v>
      </c>
      <c r="M391" s="2">
        <v>842776102461</v>
      </c>
      <c r="N391">
        <v>1</v>
      </c>
      <c r="O391">
        <f t="shared" si="6"/>
        <v>67</v>
      </c>
    </row>
    <row r="392" spans="1:15" x14ac:dyDescent="0.2">
      <c r="A392" s="1">
        <v>43296</v>
      </c>
      <c r="B392">
        <v>43869960</v>
      </c>
      <c r="C392">
        <v>842</v>
      </c>
      <c r="D392" t="s">
        <v>26</v>
      </c>
      <c r="E392">
        <v>21</v>
      </c>
      <c r="F392" t="s">
        <v>15</v>
      </c>
      <c r="G392">
        <v>181010</v>
      </c>
      <c r="H392" t="s">
        <v>16</v>
      </c>
      <c r="I392" t="s">
        <v>17</v>
      </c>
      <c r="J392" t="s">
        <v>18</v>
      </c>
      <c r="K392" t="s">
        <v>19</v>
      </c>
      <c r="L392" t="s">
        <v>20</v>
      </c>
      <c r="M392" s="2">
        <v>842776102461</v>
      </c>
      <c r="N392">
        <v>1</v>
      </c>
      <c r="O392">
        <f t="shared" si="6"/>
        <v>67</v>
      </c>
    </row>
    <row r="393" spans="1:15" x14ac:dyDescent="0.2">
      <c r="A393" s="1">
        <v>43296</v>
      </c>
      <c r="B393">
        <v>43870031</v>
      </c>
      <c r="C393">
        <v>842</v>
      </c>
      <c r="D393" t="s">
        <v>26</v>
      </c>
      <c r="E393">
        <v>21</v>
      </c>
      <c r="F393" t="s">
        <v>15</v>
      </c>
      <c r="G393">
        <v>181010</v>
      </c>
      <c r="H393" t="s">
        <v>16</v>
      </c>
      <c r="I393" t="s">
        <v>17</v>
      </c>
      <c r="J393" t="s">
        <v>18</v>
      </c>
      <c r="K393" t="s">
        <v>19</v>
      </c>
      <c r="L393" t="s">
        <v>20</v>
      </c>
      <c r="M393" s="2">
        <v>842776102461</v>
      </c>
      <c r="N393">
        <v>1</v>
      </c>
      <c r="O393">
        <f t="shared" si="6"/>
        <v>67</v>
      </c>
    </row>
    <row r="394" spans="1:15" x14ac:dyDescent="0.2">
      <c r="A394" s="1">
        <v>43296</v>
      </c>
      <c r="B394">
        <v>43870132</v>
      </c>
      <c r="C394">
        <v>842</v>
      </c>
      <c r="D394" t="s">
        <v>26</v>
      </c>
      <c r="E394">
        <v>21</v>
      </c>
      <c r="F394" t="s">
        <v>15</v>
      </c>
      <c r="G394">
        <v>181010</v>
      </c>
      <c r="H394" t="s">
        <v>16</v>
      </c>
      <c r="I394" t="s">
        <v>17</v>
      </c>
      <c r="J394" t="s">
        <v>18</v>
      </c>
      <c r="K394" t="s">
        <v>19</v>
      </c>
      <c r="L394" t="s">
        <v>20</v>
      </c>
      <c r="M394" s="2">
        <v>842776102461</v>
      </c>
      <c r="N394">
        <v>1</v>
      </c>
      <c r="O394">
        <f t="shared" si="6"/>
        <v>67</v>
      </c>
    </row>
    <row r="395" spans="1:15" x14ac:dyDescent="0.2">
      <c r="A395" s="1">
        <v>43296</v>
      </c>
      <c r="B395">
        <v>43870250</v>
      </c>
      <c r="C395">
        <v>842</v>
      </c>
      <c r="D395" t="s">
        <v>26</v>
      </c>
      <c r="E395">
        <v>21</v>
      </c>
      <c r="F395" t="s">
        <v>15</v>
      </c>
      <c r="G395">
        <v>181010</v>
      </c>
      <c r="H395" t="s">
        <v>16</v>
      </c>
      <c r="I395" t="s">
        <v>17</v>
      </c>
      <c r="J395" t="s">
        <v>18</v>
      </c>
      <c r="K395" t="s">
        <v>19</v>
      </c>
      <c r="L395" t="s">
        <v>20</v>
      </c>
      <c r="M395" s="2">
        <v>842776102461</v>
      </c>
      <c r="N395">
        <v>1</v>
      </c>
      <c r="O395">
        <f t="shared" si="6"/>
        <v>67</v>
      </c>
    </row>
    <row r="396" spans="1:15" x14ac:dyDescent="0.2">
      <c r="A396" s="1">
        <v>43296</v>
      </c>
      <c r="B396">
        <v>43870460</v>
      </c>
      <c r="C396">
        <v>842</v>
      </c>
      <c r="D396" t="s">
        <v>26</v>
      </c>
      <c r="E396">
        <v>21</v>
      </c>
      <c r="F396" t="s">
        <v>15</v>
      </c>
      <c r="G396">
        <v>181010</v>
      </c>
      <c r="H396" t="s">
        <v>16</v>
      </c>
      <c r="I396" t="s">
        <v>17</v>
      </c>
      <c r="J396" t="s">
        <v>18</v>
      </c>
      <c r="K396" t="s">
        <v>19</v>
      </c>
      <c r="L396" t="s">
        <v>20</v>
      </c>
      <c r="M396" s="2">
        <v>842776102461</v>
      </c>
      <c r="N396">
        <v>1</v>
      </c>
      <c r="O396">
        <f t="shared" si="6"/>
        <v>67</v>
      </c>
    </row>
    <row r="397" spans="1:15" x14ac:dyDescent="0.2">
      <c r="A397" s="1">
        <v>43296</v>
      </c>
      <c r="B397">
        <v>43870729</v>
      </c>
      <c r="C397">
        <v>842</v>
      </c>
      <c r="D397" t="s">
        <v>26</v>
      </c>
      <c r="E397">
        <v>12</v>
      </c>
      <c r="F397" t="s">
        <v>27</v>
      </c>
      <c r="G397">
        <v>77120</v>
      </c>
      <c r="H397" t="s">
        <v>28</v>
      </c>
      <c r="I397" t="s">
        <v>29</v>
      </c>
      <c r="J397" t="s">
        <v>30</v>
      </c>
      <c r="L397" t="s">
        <v>31</v>
      </c>
      <c r="M397" s="2">
        <v>4549980046388</v>
      </c>
      <c r="N397">
        <v>1</v>
      </c>
      <c r="O397">
        <f t="shared" si="6"/>
        <v>1</v>
      </c>
    </row>
    <row r="398" spans="1:15" x14ac:dyDescent="0.2">
      <c r="A398" s="1">
        <v>43296</v>
      </c>
      <c r="B398">
        <v>43871582</v>
      </c>
      <c r="C398">
        <v>842</v>
      </c>
      <c r="D398" t="s">
        <v>26</v>
      </c>
      <c r="E398">
        <v>21</v>
      </c>
      <c r="F398" t="s">
        <v>15</v>
      </c>
      <c r="G398">
        <v>181010</v>
      </c>
      <c r="H398" t="s">
        <v>16</v>
      </c>
      <c r="I398" t="s">
        <v>17</v>
      </c>
      <c r="J398" t="s">
        <v>18</v>
      </c>
      <c r="K398" t="s">
        <v>19</v>
      </c>
      <c r="L398" t="s">
        <v>20</v>
      </c>
      <c r="M398" s="2">
        <v>842776102461</v>
      </c>
      <c r="N398">
        <v>1</v>
      </c>
      <c r="O398">
        <f t="shared" si="6"/>
        <v>67</v>
      </c>
    </row>
    <row r="399" spans="1:15" x14ac:dyDescent="0.2">
      <c r="A399" s="1">
        <v>43296</v>
      </c>
      <c r="B399">
        <v>43871676</v>
      </c>
      <c r="C399">
        <v>842</v>
      </c>
      <c r="D399" t="s">
        <v>26</v>
      </c>
      <c r="E399">
        <v>21</v>
      </c>
      <c r="F399" t="s">
        <v>15</v>
      </c>
      <c r="G399">
        <v>181010</v>
      </c>
      <c r="H399" t="s">
        <v>16</v>
      </c>
      <c r="I399" t="s">
        <v>17</v>
      </c>
      <c r="J399" t="s">
        <v>18</v>
      </c>
      <c r="K399" t="s">
        <v>19</v>
      </c>
      <c r="L399" t="s">
        <v>20</v>
      </c>
      <c r="M399" s="2">
        <v>842776102461</v>
      </c>
      <c r="N399">
        <v>1</v>
      </c>
      <c r="O399">
        <f t="shared" si="6"/>
        <v>67</v>
      </c>
    </row>
    <row r="400" spans="1:15" x14ac:dyDescent="0.2">
      <c r="A400" s="1">
        <v>43296</v>
      </c>
      <c r="B400">
        <v>43871867</v>
      </c>
      <c r="C400">
        <v>842</v>
      </c>
      <c r="D400" t="s">
        <v>26</v>
      </c>
      <c r="E400">
        <v>21</v>
      </c>
      <c r="F400" t="s">
        <v>15</v>
      </c>
      <c r="G400">
        <v>181010</v>
      </c>
      <c r="H400" t="s">
        <v>16</v>
      </c>
      <c r="I400" t="s">
        <v>17</v>
      </c>
      <c r="J400" t="s">
        <v>18</v>
      </c>
      <c r="K400" t="s">
        <v>19</v>
      </c>
      <c r="L400" t="s">
        <v>20</v>
      </c>
      <c r="M400" s="2">
        <v>842776102461</v>
      </c>
      <c r="N400">
        <v>1</v>
      </c>
      <c r="O400">
        <f t="shared" si="6"/>
        <v>67</v>
      </c>
    </row>
    <row r="401" spans="1:15" x14ac:dyDescent="0.2">
      <c r="A401" s="1">
        <v>43296</v>
      </c>
      <c r="B401">
        <v>43871891</v>
      </c>
      <c r="C401">
        <v>842</v>
      </c>
      <c r="D401" t="s">
        <v>26</v>
      </c>
      <c r="E401">
        <v>21</v>
      </c>
      <c r="F401" t="s">
        <v>15</v>
      </c>
      <c r="G401">
        <v>181010</v>
      </c>
      <c r="H401" t="s">
        <v>16</v>
      </c>
      <c r="I401" t="s">
        <v>17</v>
      </c>
      <c r="J401" t="s">
        <v>18</v>
      </c>
      <c r="K401" t="s">
        <v>19</v>
      </c>
      <c r="L401" t="s">
        <v>20</v>
      </c>
      <c r="M401" s="2">
        <v>842776102461</v>
      </c>
      <c r="N401">
        <v>1</v>
      </c>
      <c r="O401">
        <f t="shared" si="6"/>
        <v>67</v>
      </c>
    </row>
    <row r="402" spans="1:15" x14ac:dyDescent="0.2">
      <c r="A402" s="1">
        <v>43296</v>
      </c>
      <c r="B402">
        <v>43872438</v>
      </c>
      <c r="C402">
        <v>842</v>
      </c>
      <c r="D402" t="s">
        <v>26</v>
      </c>
      <c r="E402">
        <v>21</v>
      </c>
      <c r="F402" t="s">
        <v>15</v>
      </c>
      <c r="G402">
        <v>181010</v>
      </c>
      <c r="H402" t="s">
        <v>16</v>
      </c>
      <c r="I402" t="s">
        <v>17</v>
      </c>
      <c r="J402" t="s">
        <v>18</v>
      </c>
      <c r="K402" t="s">
        <v>19</v>
      </c>
      <c r="L402" t="s">
        <v>20</v>
      </c>
      <c r="M402" s="2">
        <v>842776102461</v>
      </c>
      <c r="N402">
        <v>1</v>
      </c>
      <c r="O402">
        <f t="shared" si="6"/>
        <v>67</v>
      </c>
    </row>
    <row r="403" spans="1:15" x14ac:dyDescent="0.2">
      <c r="A403" s="1">
        <v>43296</v>
      </c>
      <c r="B403">
        <v>43872618</v>
      </c>
      <c r="C403">
        <v>842</v>
      </c>
      <c r="D403" t="s">
        <v>26</v>
      </c>
      <c r="E403">
        <v>21</v>
      </c>
      <c r="F403" t="s">
        <v>15</v>
      </c>
      <c r="G403">
        <v>181010</v>
      </c>
      <c r="H403" t="s">
        <v>16</v>
      </c>
      <c r="I403" t="s">
        <v>17</v>
      </c>
      <c r="J403" t="s">
        <v>18</v>
      </c>
      <c r="K403" t="s">
        <v>19</v>
      </c>
      <c r="L403" t="s">
        <v>20</v>
      </c>
      <c r="M403" s="2">
        <v>842776102461</v>
      </c>
      <c r="N403">
        <v>1</v>
      </c>
      <c r="O403">
        <f t="shared" si="6"/>
        <v>67</v>
      </c>
    </row>
    <row r="404" spans="1:15" x14ac:dyDescent="0.2">
      <c r="A404" s="1">
        <v>43296</v>
      </c>
      <c r="B404">
        <v>43873007</v>
      </c>
      <c r="C404">
        <v>842</v>
      </c>
      <c r="D404" t="s">
        <v>26</v>
      </c>
      <c r="E404">
        <v>21</v>
      </c>
      <c r="F404" t="s">
        <v>15</v>
      </c>
      <c r="G404">
        <v>181010</v>
      </c>
      <c r="H404" t="s">
        <v>16</v>
      </c>
      <c r="I404" t="s">
        <v>17</v>
      </c>
      <c r="J404" t="s">
        <v>18</v>
      </c>
      <c r="K404" t="s">
        <v>19</v>
      </c>
      <c r="L404" t="s">
        <v>20</v>
      </c>
      <c r="M404" s="2">
        <v>842776102461</v>
      </c>
      <c r="N404">
        <v>1</v>
      </c>
      <c r="O404">
        <f t="shared" si="6"/>
        <v>67</v>
      </c>
    </row>
    <row r="405" spans="1:15" x14ac:dyDescent="0.2">
      <c r="A405" s="1">
        <v>43296</v>
      </c>
      <c r="B405">
        <v>43873572</v>
      </c>
      <c r="C405">
        <v>842</v>
      </c>
      <c r="D405" t="s">
        <v>26</v>
      </c>
      <c r="E405">
        <v>21</v>
      </c>
      <c r="F405" t="s">
        <v>15</v>
      </c>
      <c r="G405">
        <v>181010</v>
      </c>
      <c r="H405" t="s">
        <v>16</v>
      </c>
      <c r="I405" t="s">
        <v>17</v>
      </c>
      <c r="J405" t="s">
        <v>18</v>
      </c>
      <c r="K405" t="s">
        <v>19</v>
      </c>
      <c r="L405" t="s">
        <v>20</v>
      </c>
      <c r="M405" s="2">
        <v>842776102461</v>
      </c>
      <c r="N405">
        <v>1</v>
      </c>
      <c r="O405">
        <f t="shared" si="6"/>
        <v>67</v>
      </c>
    </row>
    <row r="406" spans="1:15" x14ac:dyDescent="0.2">
      <c r="A406" s="1">
        <v>43296</v>
      </c>
      <c r="B406">
        <v>43873611</v>
      </c>
      <c r="C406">
        <v>842</v>
      </c>
      <c r="D406" t="s">
        <v>26</v>
      </c>
      <c r="E406">
        <v>21</v>
      </c>
      <c r="F406" t="s">
        <v>15</v>
      </c>
      <c r="G406">
        <v>181010</v>
      </c>
      <c r="H406" t="s">
        <v>16</v>
      </c>
      <c r="I406" t="s">
        <v>17</v>
      </c>
      <c r="J406" t="s">
        <v>18</v>
      </c>
      <c r="K406" t="s">
        <v>19</v>
      </c>
      <c r="L406" t="s">
        <v>20</v>
      </c>
      <c r="M406" s="2">
        <v>842776102461</v>
      </c>
      <c r="N406">
        <v>1</v>
      </c>
      <c r="O406">
        <f t="shared" si="6"/>
        <v>67</v>
      </c>
    </row>
    <row r="407" spans="1:15" x14ac:dyDescent="0.2">
      <c r="A407" s="1">
        <v>43296</v>
      </c>
      <c r="B407">
        <v>43873648</v>
      </c>
      <c r="C407">
        <v>842</v>
      </c>
      <c r="D407" t="s">
        <v>26</v>
      </c>
      <c r="E407">
        <v>21</v>
      </c>
      <c r="F407" t="s">
        <v>15</v>
      </c>
      <c r="G407">
        <v>181010</v>
      </c>
      <c r="H407" t="s">
        <v>16</v>
      </c>
      <c r="I407" t="s">
        <v>17</v>
      </c>
      <c r="J407" t="s">
        <v>18</v>
      </c>
      <c r="K407" t="s">
        <v>19</v>
      </c>
      <c r="L407" t="s">
        <v>20</v>
      </c>
      <c r="M407" s="2">
        <v>842776102461</v>
      </c>
      <c r="N407">
        <v>1</v>
      </c>
      <c r="O407">
        <f t="shared" si="6"/>
        <v>67</v>
      </c>
    </row>
    <row r="408" spans="1:15" x14ac:dyDescent="0.2">
      <c r="A408" s="1">
        <v>43296</v>
      </c>
      <c r="B408">
        <v>43873966</v>
      </c>
      <c r="C408">
        <v>842</v>
      </c>
      <c r="D408" t="s">
        <v>26</v>
      </c>
      <c r="E408">
        <v>21</v>
      </c>
      <c r="F408" t="s">
        <v>15</v>
      </c>
      <c r="G408">
        <v>181010</v>
      </c>
      <c r="H408" t="s">
        <v>16</v>
      </c>
      <c r="I408" t="s">
        <v>17</v>
      </c>
      <c r="J408" t="s">
        <v>18</v>
      </c>
      <c r="K408" t="s">
        <v>19</v>
      </c>
      <c r="L408" t="s">
        <v>20</v>
      </c>
      <c r="M408" s="2">
        <v>842776102461</v>
      </c>
      <c r="N408">
        <v>1</v>
      </c>
      <c r="O408">
        <f t="shared" si="6"/>
        <v>67</v>
      </c>
    </row>
    <row r="409" spans="1:15" x14ac:dyDescent="0.2">
      <c r="A409" s="1">
        <v>43296</v>
      </c>
      <c r="B409">
        <v>43874306</v>
      </c>
      <c r="C409">
        <v>842</v>
      </c>
      <c r="D409" t="s">
        <v>26</v>
      </c>
      <c r="E409">
        <v>21</v>
      </c>
      <c r="F409" t="s">
        <v>15</v>
      </c>
      <c r="G409">
        <v>181010</v>
      </c>
      <c r="H409" t="s">
        <v>16</v>
      </c>
      <c r="I409" t="s">
        <v>17</v>
      </c>
      <c r="J409" t="s">
        <v>18</v>
      </c>
      <c r="K409" t="s">
        <v>19</v>
      </c>
      <c r="L409" t="s">
        <v>20</v>
      </c>
      <c r="M409" s="2">
        <v>842776102461</v>
      </c>
      <c r="N409">
        <v>1</v>
      </c>
      <c r="O409">
        <f t="shared" si="6"/>
        <v>67</v>
      </c>
    </row>
    <row r="410" spans="1:15" x14ac:dyDescent="0.2">
      <c r="A410" s="1">
        <v>43296</v>
      </c>
      <c r="B410">
        <v>43874473</v>
      </c>
      <c r="C410">
        <v>842</v>
      </c>
      <c r="D410" t="s">
        <v>26</v>
      </c>
      <c r="E410">
        <v>21</v>
      </c>
      <c r="F410" t="s">
        <v>15</v>
      </c>
      <c r="G410">
        <v>181010</v>
      </c>
      <c r="H410" t="s">
        <v>16</v>
      </c>
      <c r="I410" t="s">
        <v>17</v>
      </c>
      <c r="J410" t="s">
        <v>18</v>
      </c>
      <c r="K410" t="s">
        <v>19</v>
      </c>
      <c r="L410" t="s">
        <v>20</v>
      </c>
      <c r="M410" s="2">
        <v>842776102461</v>
      </c>
      <c r="N410">
        <v>1</v>
      </c>
      <c r="O410">
        <f t="shared" si="6"/>
        <v>67</v>
      </c>
    </row>
    <row r="411" spans="1:15" x14ac:dyDescent="0.2">
      <c r="A411" s="1">
        <v>43296</v>
      </c>
      <c r="B411">
        <v>43874633</v>
      </c>
      <c r="C411">
        <v>842</v>
      </c>
      <c r="D411" t="s">
        <v>26</v>
      </c>
      <c r="E411">
        <v>21</v>
      </c>
      <c r="F411" t="s">
        <v>15</v>
      </c>
      <c r="G411">
        <v>181010</v>
      </c>
      <c r="H411" t="s">
        <v>16</v>
      </c>
      <c r="I411" t="s">
        <v>17</v>
      </c>
      <c r="J411" t="s">
        <v>18</v>
      </c>
      <c r="K411" t="s">
        <v>19</v>
      </c>
      <c r="L411" t="s">
        <v>20</v>
      </c>
      <c r="M411" s="2">
        <v>842776102461</v>
      </c>
      <c r="N411">
        <v>1</v>
      </c>
      <c r="O411">
        <f t="shared" si="6"/>
        <v>67</v>
      </c>
    </row>
    <row r="412" spans="1:15" x14ac:dyDescent="0.2">
      <c r="A412" s="1">
        <v>43296</v>
      </c>
      <c r="B412">
        <v>43875666</v>
      </c>
      <c r="C412">
        <v>842</v>
      </c>
      <c r="D412" t="s">
        <v>26</v>
      </c>
      <c r="E412">
        <v>21</v>
      </c>
      <c r="F412" t="s">
        <v>15</v>
      </c>
      <c r="G412">
        <v>181010</v>
      </c>
      <c r="H412" t="s">
        <v>16</v>
      </c>
      <c r="I412" t="s">
        <v>17</v>
      </c>
      <c r="J412" t="s">
        <v>18</v>
      </c>
      <c r="K412" t="s">
        <v>19</v>
      </c>
      <c r="L412" t="s">
        <v>20</v>
      </c>
      <c r="M412" s="2">
        <v>842776102461</v>
      </c>
      <c r="N412">
        <v>1</v>
      </c>
      <c r="O412">
        <f t="shared" si="6"/>
        <v>67</v>
      </c>
    </row>
    <row r="413" spans="1:15" x14ac:dyDescent="0.2">
      <c r="A413" s="1">
        <v>43296</v>
      </c>
      <c r="B413">
        <v>43875840</v>
      </c>
      <c r="C413">
        <v>842</v>
      </c>
      <c r="D413" t="s">
        <v>26</v>
      </c>
      <c r="E413">
        <v>21</v>
      </c>
      <c r="F413" t="s">
        <v>15</v>
      </c>
      <c r="G413">
        <v>181010</v>
      </c>
      <c r="H413" t="s">
        <v>16</v>
      </c>
      <c r="I413" t="s">
        <v>17</v>
      </c>
      <c r="J413" t="s">
        <v>18</v>
      </c>
      <c r="K413" t="s">
        <v>19</v>
      </c>
      <c r="L413" t="s">
        <v>20</v>
      </c>
      <c r="M413" s="2">
        <v>842776102461</v>
      </c>
      <c r="N413">
        <v>1</v>
      </c>
      <c r="O413">
        <f t="shared" si="6"/>
        <v>67</v>
      </c>
    </row>
    <row r="414" spans="1:15" x14ac:dyDescent="0.2">
      <c r="A414" s="1">
        <v>43296</v>
      </c>
      <c r="B414">
        <v>43876724</v>
      </c>
      <c r="C414">
        <v>842</v>
      </c>
      <c r="D414" t="s">
        <v>26</v>
      </c>
      <c r="E414">
        <v>21</v>
      </c>
      <c r="F414" t="s">
        <v>15</v>
      </c>
      <c r="G414">
        <v>181010</v>
      </c>
      <c r="H414" t="s">
        <v>16</v>
      </c>
      <c r="I414" t="s">
        <v>17</v>
      </c>
      <c r="J414" t="s">
        <v>18</v>
      </c>
      <c r="K414" t="s">
        <v>19</v>
      </c>
      <c r="L414" t="s">
        <v>20</v>
      </c>
      <c r="M414" s="2">
        <v>842776102461</v>
      </c>
      <c r="N414">
        <v>1</v>
      </c>
      <c r="O414">
        <f t="shared" si="6"/>
        <v>67</v>
      </c>
    </row>
    <row r="415" spans="1:15" x14ac:dyDescent="0.2">
      <c r="A415" s="1">
        <v>43296</v>
      </c>
      <c r="B415">
        <v>43876801</v>
      </c>
      <c r="C415">
        <v>842</v>
      </c>
      <c r="D415" t="s">
        <v>26</v>
      </c>
      <c r="E415">
        <v>21</v>
      </c>
      <c r="F415" t="s">
        <v>15</v>
      </c>
      <c r="G415">
        <v>181010</v>
      </c>
      <c r="H415" t="s">
        <v>16</v>
      </c>
      <c r="I415" t="s">
        <v>17</v>
      </c>
      <c r="J415" t="s">
        <v>18</v>
      </c>
      <c r="K415" t="s">
        <v>19</v>
      </c>
      <c r="L415" t="s">
        <v>20</v>
      </c>
      <c r="M415" s="2">
        <v>842776102461</v>
      </c>
      <c r="N415">
        <v>1</v>
      </c>
      <c r="O415">
        <f t="shared" si="6"/>
        <v>67</v>
      </c>
    </row>
    <row r="416" spans="1:15" x14ac:dyDescent="0.2">
      <c r="A416" s="1">
        <v>43296</v>
      </c>
      <c r="B416">
        <v>43877134</v>
      </c>
      <c r="C416">
        <v>842</v>
      </c>
      <c r="D416" t="s">
        <v>26</v>
      </c>
      <c r="E416">
        <v>21</v>
      </c>
      <c r="F416" t="s">
        <v>15</v>
      </c>
      <c r="G416">
        <v>181010</v>
      </c>
      <c r="H416" t="s">
        <v>16</v>
      </c>
      <c r="I416" t="s">
        <v>17</v>
      </c>
      <c r="J416" t="s">
        <v>18</v>
      </c>
      <c r="K416" t="s">
        <v>19</v>
      </c>
      <c r="L416" t="s">
        <v>20</v>
      </c>
      <c r="M416" s="2">
        <v>842776102461</v>
      </c>
      <c r="N416">
        <v>1</v>
      </c>
      <c r="O416">
        <f t="shared" si="6"/>
        <v>67</v>
      </c>
    </row>
    <row r="417" spans="1:15" x14ac:dyDescent="0.2">
      <c r="A417" s="1">
        <v>43296</v>
      </c>
      <c r="B417">
        <v>43877630</v>
      </c>
      <c r="C417">
        <v>842</v>
      </c>
      <c r="D417" t="s">
        <v>26</v>
      </c>
      <c r="E417">
        <v>21</v>
      </c>
      <c r="F417" t="s">
        <v>15</v>
      </c>
      <c r="G417">
        <v>181010</v>
      </c>
      <c r="H417" t="s">
        <v>16</v>
      </c>
      <c r="I417" t="s">
        <v>17</v>
      </c>
      <c r="J417" t="s">
        <v>18</v>
      </c>
      <c r="K417" t="s">
        <v>19</v>
      </c>
      <c r="L417" t="s">
        <v>20</v>
      </c>
      <c r="M417" s="2">
        <v>842776102461</v>
      </c>
      <c r="N417">
        <v>1</v>
      </c>
      <c r="O417">
        <f t="shared" si="6"/>
        <v>67</v>
      </c>
    </row>
    <row r="418" spans="1:15" x14ac:dyDescent="0.2">
      <c r="A418" s="1">
        <v>43296</v>
      </c>
      <c r="B418">
        <v>43877857</v>
      </c>
      <c r="C418">
        <v>842</v>
      </c>
      <c r="D418" t="s">
        <v>26</v>
      </c>
      <c r="E418">
        <v>21</v>
      </c>
      <c r="F418" t="s">
        <v>15</v>
      </c>
      <c r="G418">
        <v>181010</v>
      </c>
      <c r="H418" t="s">
        <v>16</v>
      </c>
      <c r="I418" t="s">
        <v>17</v>
      </c>
      <c r="J418" t="s">
        <v>18</v>
      </c>
      <c r="K418" t="s">
        <v>19</v>
      </c>
      <c r="L418" t="s">
        <v>20</v>
      </c>
      <c r="M418" s="2">
        <v>842776102461</v>
      </c>
      <c r="N418">
        <v>1</v>
      </c>
      <c r="O418">
        <f t="shared" si="6"/>
        <v>67</v>
      </c>
    </row>
    <row r="419" spans="1:15" x14ac:dyDescent="0.2">
      <c r="A419" s="1">
        <v>43296</v>
      </c>
      <c r="B419">
        <v>65665643</v>
      </c>
      <c r="C419">
        <v>842</v>
      </c>
      <c r="D419" t="s">
        <v>26</v>
      </c>
      <c r="E419">
        <v>32</v>
      </c>
      <c r="F419" t="s">
        <v>21</v>
      </c>
      <c r="G419">
        <v>253230</v>
      </c>
      <c r="H419" t="s">
        <v>22</v>
      </c>
      <c r="I419" t="s">
        <v>23</v>
      </c>
      <c r="J419" t="s">
        <v>24</v>
      </c>
      <c r="L419" t="s">
        <v>25</v>
      </c>
      <c r="M419" s="2">
        <v>4550084118970</v>
      </c>
      <c r="N419">
        <v>1</v>
      </c>
      <c r="O419">
        <f t="shared" si="6"/>
        <v>1</v>
      </c>
    </row>
    <row r="420" spans="1:15" x14ac:dyDescent="0.2">
      <c r="A420" s="1">
        <v>43297</v>
      </c>
      <c r="B420">
        <v>43864493</v>
      </c>
      <c r="C420">
        <v>94</v>
      </c>
      <c r="D420" t="s">
        <v>14</v>
      </c>
      <c r="E420">
        <v>21</v>
      </c>
      <c r="F420" t="s">
        <v>15</v>
      </c>
      <c r="G420">
        <v>181010</v>
      </c>
      <c r="H420" t="s">
        <v>16</v>
      </c>
      <c r="I420" t="s">
        <v>17</v>
      </c>
      <c r="J420" t="s">
        <v>18</v>
      </c>
      <c r="K420" t="s">
        <v>19</v>
      </c>
      <c r="L420" t="s">
        <v>20</v>
      </c>
      <c r="M420" s="2">
        <v>842776102461</v>
      </c>
      <c r="N420">
        <v>1</v>
      </c>
      <c r="O420">
        <f t="shared" si="6"/>
        <v>108</v>
      </c>
    </row>
    <row r="421" spans="1:15" x14ac:dyDescent="0.2">
      <c r="A421" s="1">
        <v>43297</v>
      </c>
      <c r="B421">
        <v>43868309</v>
      </c>
      <c r="C421">
        <v>94</v>
      </c>
      <c r="D421" t="s">
        <v>14</v>
      </c>
      <c r="E421">
        <v>21</v>
      </c>
      <c r="F421" t="s">
        <v>15</v>
      </c>
      <c r="G421">
        <v>181010</v>
      </c>
      <c r="H421" t="s">
        <v>16</v>
      </c>
      <c r="I421" t="s">
        <v>17</v>
      </c>
      <c r="J421" t="s">
        <v>18</v>
      </c>
      <c r="K421" t="s">
        <v>19</v>
      </c>
      <c r="L421" t="s">
        <v>20</v>
      </c>
      <c r="M421" s="2">
        <v>842776102461</v>
      </c>
      <c r="N421">
        <v>1</v>
      </c>
      <c r="O421">
        <f t="shared" si="6"/>
        <v>108</v>
      </c>
    </row>
    <row r="422" spans="1:15" x14ac:dyDescent="0.2">
      <c r="A422" s="1">
        <v>43297</v>
      </c>
      <c r="B422">
        <v>43870154</v>
      </c>
      <c r="C422">
        <v>94</v>
      </c>
      <c r="D422" t="s">
        <v>14</v>
      </c>
      <c r="E422">
        <v>21</v>
      </c>
      <c r="F422" t="s">
        <v>15</v>
      </c>
      <c r="G422">
        <v>181010</v>
      </c>
      <c r="H422" t="s">
        <v>16</v>
      </c>
      <c r="I422" t="s">
        <v>17</v>
      </c>
      <c r="J422" t="s">
        <v>18</v>
      </c>
      <c r="K422" t="s">
        <v>19</v>
      </c>
      <c r="L422" t="s">
        <v>20</v>
      </c>
      <c r="M422" s="2">
        <v>842776102461</v>
      </c>
      <c r="N422">
        <v>1</v>
      </c>
      <c r="O422">
        <f t="shared" si="6"/>
        <v>108</v>
      </c>
    </row>
    <row r="423" spans="1:15" x14ac:dyDescent="0.2">
      <c r="A423" s="1">
        <v>43297</v>
      </c>
      <c r="B423">
        <v>43874583</v>
      </c>
      <c r="C423">
        <v>94</v>
      </c>
      <c r="D423" t="s">
        <v>14</v>
      </c>
      <c r="E423">
        <v>21</v>
      </c>
      <c r="F423" t="s">
        <v>15</v>
      </c>
      <c r="G423">
        <v>181010</v>
      </c>
      <c r="H423" t="s">
        <v>16</v>
      </c>
      <c r="I423" t="s">
        <v>17</v>
      </c>
      <c r="J423" t="s">
        <v>18</v>
      </c>
      <c r="K423" t="s">
        <v>19</v>
      </c>
      <c r="L423" t="s">
        <v>20</v>
      </c>
      <c r="M423" s="2">
        <v>842776102461</v>
      </c>
      <c r="N423">
        <v>1</v>
      </c>
      <c r="O423">
        <f t="shared" si="6"/>
        <v>108</v>
      </c>
    </row>
    <row r="424" spans="1:15" x14ac:dyDescent="0.2">
      <c r="A424" s="1">
        <v>43297</v>
      </c>
      <c r="B424">
        <v>43875864</v>
      </c>
      <c r="C424">
        <v>94</v>
      </c>
      <c r="D424" t="s">
        <v>14</v>
      </c>
      <c r="E424">
        <v>21</v>
      </c>
      <c r="F424" t="s">
        <v>15</v>
      </c>
      <c r="G424">
        <v>181010</v>
      </c>
      <c r="H424" t="s">
        <v>16</v>
      </c>
      <c r="I424" t="s">
        <v>17</v>
      </c>
      <c r="J424" t="s">
        <v>18</v>
      </c>
      <c r="K424" t="s">
        <v>19</v>
      </c>
      <c r="L424" t="s">
        <v>20</v>
      </c>
      <c r="M424" s="2">
        <v>842776102461</v>
      </c>
      <c r="N424">
        <v>1</v>
      </c>
      <c r="O424">
        <f t="shared" si="6"/>
        <v>108</v>
      </c>
    </row>
    <row r="425" spans="1:15" x14ac:dyDescent="0.2">
      <c r="A425" s="1">
        <v>43297</v>
      </c>
      <c r="B425">
        <v>43876951</v>
      </c>
      <c r="C425">
        <v>94</v>
      </c>
      <c r="D425" t="s">
        <v>14</v>
      </c>
      <c r="E425">
        <v>21</v>
      </c>
      <c r="F425" t="s">
        <v>15</v>
      </c>
      <c r="G425">
        <v>181010</v>
      </c>
      <c r="H425" t="s">
        <v>16</v>
      </c>
      <c r="I425" t="s">
        <v>17</v>
      </c>
      <c r="J425" t="s">
        <v>18</v>
      </c>
      <c r="K425" t="s">
        <v>19</v>
      </c>
      <c r="L425" t="s">
        <v>20</v>
      </c>
      <c r="M425" s="2">
        <v>842776102461</v>
      </c>
      <c r="N425">
        <v>1</v>
      </c>
      <c r="O425">
        <f t="shared" si="6"/>
        <v>108</v>
      </c>
    </row>
    <row r="426" spans="1:15" x14ac:dyDescent="0.2">
      <c r="A426" s="1">
        <v>43297</v>
      </c>
      <c r="B426">
        <v>43877978</v>
      </c>
      <c r="C426">
        <v>94</v>
      </c>
      <c r="D426" t="s">
        <v>14</v>
      </c>
      <c r="E426">
        <v>21</v>
      </c>
      <c r="F426" t="s">
        <v>15</v>
      </c>
      <c r="G426">
        <v>181010</v>
      </c>
      <c r="H426" t="s">
        <v>16</v>
      </c>
      <c r="I426" t="s">
        <v>17</v>
      </c>
      <c r="J426" t="s">
        <v>18</v>
      </c>
      <c r="K426" t="s">
        <v>19</v>
      </c>
      <c r="L426" t="s">
        <v>20</v>
      </c>
      <c r="M426" s="2">
        <v>842776102461</v>
      </c>
      <c r="N426">
        <v>1</v>
      </c>
      <c r="O426">
        <f t="shared" si="6"/>
        <v>108</v>
      </c>
    </row>
    <row r="427" spans="1:15" x14ac:dyDescent="0.2">
      <c r="A427" s="1">
        <v>43297</v>
      </c>
      <c r="B427">
        <v>43878073</v>
      </c>
      <c r="C427">
        <v>94</v>
      </c>
      <c r="D427" t="s">
        <v>14</v>
      </c>
      <c r="E427">
        <v>21</v>
      </c>
      <c r="F427" t="s">
        <v>15</v>
      </c>
      <c r="G427">
        <v>181010</v>
      </c>
      <c r="H427" t="s">
        <v>16</v>
      </c>
      <c r="I427" t="s">
        <v>17</v>
      </c>
      <c r="J427" t="s">
        <v>18</v>
      </c>
      <c r="K427" t="s">
        <v>19</v>
      </c>
      <c r="L427" t="s">
        <v>20</v>
      </c>
      <c r="M427" s="2">
        <v>842776102461</v>
      </c>
      <c r="N427">
        <v>1</v>
      </c>
      <c r="O427">
        <f t="shared" si="6"/>
        <v>108</v>
      </c>
    </row>
    <row r="428" spans="1:15" x14ac:dyDescent="0.2">
      <c r="A428" s="1">
        <v>43297</v>
      </c>
      <c r="B428">
        <v>43878639</v>
      </c>
      <c r="C428">
        <v>94</v>
      </c>
      <c r="D428" t="s">
        <v>14</v>
      </c>
      <c r="E428">
        <v>21</v>
      </c>
      <c r="F428" t="s">
        <v>15</v>
      </c>
      <c r="G428">
        <v>181010</v>
      </c>
      <c r="H428" t="s">
        <v>16</v>
      </c>
      <c r="I428" t="s">
        <v>17</v>
      </c>
      <c r="J428" t="s">
        <v>18</v>
      </c>
      <c r="K428" t="s">
        <v>19</v>
      </c>
      <c r="L428" t="s">
        <v>20</v>
      </c>
      <c r="M428" s="2">
        <v>842776102461</v>
      </c>
      <c r="N428">
        <v>1</v>
      </c>
      <c r="O428">
        <f t="shared" si="6"/>
        <v>108</v>
      </c>
    </row>
    <row r="429" spans="1:15" x14ac:dyDescent="0.2">
      <c r="A429" s="1">
        <v>43297</v>
      </c>
      <c r="B429">
        <v>43878852</v>
      </c>
      <c r="C429">
        <v>94</v>
      </c>
      <c r="D429" t="s">
        <v>14</v>
      </c>
      <c r="E429">
        <v>21</v>
      </c>
      <c r="F429" t="s">
        <v>15</v>
      </c>
      <c r="G429">
        <v>181010</v>
      </c>
      <c r="H429" t="s">
        <v>16</v>
      </c>
      <c r="I429" t="s">
        <v>17</v>
      </c>
      <c r="J429" t="s">
        <v>18</v>
      </c>
      <c r="K429" t="s">
        <v>19</v>
      </c>
      <c r="L429" t="s">
        <v>20</v>
      </c>
      <c r="M429" s="2">
        <v>842776102461</v>
      </c>
      <c r="N429">
        <v>1</v>
      </c>
      <c r="O429">
        <f t="shared" si="6"/>
        <v>108</v>
      </c>
    </row>
    <row r="430" spans="1:15" x14ac:dyDescent="0.2">
      <c r="A430" s="1">
        <v>43297</v>
      </c>
      <c r="B430">
        <v>43878909</v>
      </c>
      <c r="C430">
        <v>94</v>
      </c>
      <c r="D430" t="s">
        <v>14</v>
      </c>
      <c r="E430">
        <v>21</v>
      </c>
      <c r="F430" t="s">
        <v>15</v>
      </c>
      <c r="G430">
        <v>181010</v>
      </c>
      <c r="H430" t="s">
        <v>16</v>
      </c>
      <c r="I430" t="s">
        <v>17</v>
      </c>
      <c r="J430" t="s">
        <v>18</v>
      </c>
      <c r="K430" t="s">
        <v>19</v>
      </c>
      <c r="L430" t="s">
        <v>20</v>
      </c>
      <c r="M430" s="2">
        <v>842776102461</v>
      </c>
      <c r="N430">
        <v>1</v>
      </c>
      <c r="O430">
        <f t="shared" si="6"/>
        <v>108</v>
      </c>
    </row>
    <row r="431" spans="1:15" x14ac:dyDescent="0.2">
      <c r="A431" s="1">
        <v>43297</v>
      </c>
      <c r="B431">
        <v>43879029</v>
      </c>
      <c r="C431">
        <v>94</v>
      </c>
      <c r="D431" t="s">
        <v>14</v>
      </c>
      <c r="E431">
        <v>21</v>
      </c>
      <c r="F431" t="s">
        <v>15</v>
      </c>
      <c r="G431">
        <v>181010</v>
      </c>
      <c r="H431" t="s">
        <v>16</v>
      </c>
      <c r="I431" t="s">
        <v>17</v>
      </c>
      <c r="J431" t="s">
        <v>18</v>
      </c>
      <c r="K431" t="s">
        <v>19</v>
      </c>
      <c r="L431" t="s">
        <v>20</v>
      </c>
      <c r="M431" s="2">
        <v>842776102461</v>
      </c>
      <c r="N431">
        <v>1</v>
      </c>
      <c r="O431">
        <f t="shared" si="6"/>
        <v>108</v>
      </c>
    </row>
    <row r="432" spans="1:15" x14ac:dyDescent="0.2">
      <c r="A432" s="1">
        <v>43297</v>
      </c>
      <c r="B432">
        <v>43879047</v>
      </c>
      <c r="C432">
        <v>94</v>
      </c>
      <c r="D432" t="s">
        <v>14</v>
      </c>
      <c r="E432">
        <v>21</v>
      </c>
      <c r="F432" t="s">
        <v>15</v>
      </c>
      <c r="G432">
        <v>181010</v>
      </c>
      <c r="H432" t="s">
        <v>16</v>
      </c>
      <c r="I432" t="s">
        <v>17</v>
      </c>
      <c r="J432" t="s">
        <v>18</v>
      </c>
      <c r="K432" t="s">
        <v>19</v>
      </c>
      <c r="L432" t="s">
        <v>20</v>
      </c>
      <c r="M432" s="2">
        <v>842776102461</v>
      </c>
      <c r="N432">
        <v>1</v>
      </c>
      <c r="O432">
        <f t="shared" si="6"/>
        <v>108</v>
      </c>
    </row>
    <row r="433" spans="1:15" x14ac:dyDescent="0.2">
      <c r="A433" s="1">
        <v>43297</v>
      </c>
      <c r="B433">
        <v>43879754</v>
      </c>
      <c r="C433">
        <v>94</v>
      </c>
      <c r="D433" t="s">
        <v>14</v>
      </c>
      <c r="E433">
        <v>21</v>
      </c>
      <c r="F433" t="s">
        <v>15</v>
      </c>
      <c r="G433">
        <v>181010</v>
      </c>
      <c r="H433" t="s">
        <v>16</v>
      </c>
      <c r="I433" t="s">
        <v>17</v>
      </c>
      <c r="J433" t="s">
        <v>18</v>
      </c>
      <c r="K433" t="s">
        <v>19</v>
      </c>
      <c r="L433" t="s">
        <v>20</v>
      </c>
      <c r="M433" s="2">
        <v>842776102461</v>
      </c>
      <c r="N433">
        <v>1</v>
      </c>
      <c r="O433">
        <f t="shared" si="6"/>
        <v>108</v>
      </c>
    </row>
    <row r="434" spans="1:15" x14ac:dyDescent="0.2">
      <c r="A434" s="1">
        <v>43297</v>
      </c>
      <c r="B434">
        <v>43879994</v>
      </c>
      <c r="C434">
        <v>94</v>
      </c>
      <c r="D434" t="s">
        <v>14</v>
      </c>
      <c r="E434">
        <v>21</v>
      </c>
      <c r="F434" t="s">
        <v>15</v>
      </c>
      <c r="G434">
        <v>181010</v>
      </c>
      <c r="H434" t="s">
        <v>16</v>
      </c>
      <c r="I434" t="s">
        <v>17</v>
      </c>
      <c r="J434" t="s">
        <v>18</v>
      </c>
      <c r="K434" t="s">
        <v>19</v>
      </c>
      <c r="L434" t="s">
        <v>20</v>
      </c>
      <c r="M434" s="2">
        <v>842776102461</v>
      </c>
      <c r="N434">
        <v>1</v>
      </c>
      <c r="O434">
        <f t="shared" si="6"/>
        <v>108</v>
      </c>
    </row>
    <row r="435" spans="1:15" x14ac:dyDescent="0.2">
      <c r="A435" s="1">
        <v>43297</v>
      </c>
      <c r="B435">
        <v>43880258</v>
      </c>
      <c r="C435">
        <v>94</v>
      </c>
      <c r="D435" t="s">
        <v>14</v>
      </c>
      <c r="E435">
        <v>21</v>
      </c>
      <c r="F435" t="s">
        <v>15</v>
      </c>
      <c r="G435">
        <v>181010</v>
      </c>
      <c r="H435" t="s">
        <v>16</v>
      </c>
      <c r="I435" t="s">
        <v>17</v>
      </c>
      <c r="J435" t="s">
        <v>18</v>
      </c>
      <c r="K435" t="s">
        <v>19</v>
      </c>
      <c r="L435" t="s">
        <v>20</v>
      </c>
      <c r="M435" s="2">
        <v>842776102461</v>
      </c>
      <c r="N435">
        <v>1</v>
      </c>
      <c r="O435">
        <f t="shared" si="6"/>
        <v>108</v>
      </c>
    </row>
    <row r="436" spans="1:15" x14ac:dyDescent="0.2">
      <c r="A436" s="1">
        <v>43297</v>
      </c>
      <c r="B436">
        <v>43880410</v>
      </c>
      <c r="C436">
        <v>94</v>
      </c>
      <c r="D436" t="s">
        <v>14</v>
      </c>
      <c r="E436">
        <v>21</v>
      </c>
      <c r="F436" t="s">
        <v>15</v>
      </c>
      <c r="G436">
        <v>181010</v>
      </c>
      <c r="H436" t="s">
        <v>16</v>
      </c>
      <c r="I436" t="s">
        <v>17</v>
      </c>
      <c r="J436" t="s">
        <v>18</v>
      </c>
      <c r="K436" t="s">
        <v>19</v>
      </c>
      <c r="L436" t="s">
        <v>20</v>
      </c>
      <c r="M436" s="2">
        <v>842776102461</v>
      </c>
      <c r="N436">
        <v>1</v>
      </c>
      <c r="O436">
        <f t="shared" si="6"/>
        <v>108</v>
      </c>
    </row>
    <row r="437" spans="1:15" x14ac:dyDescent="0.2">
      <c r="A437" s="1">
        <v>43297</v>
      </c>
      <c r="B437">
        <v>43880413</v>
      </c>
      <c r="C437">
        <v>94</v>
      </c>
      <c r="D437" t="s">
        <v>14</v>
      </c>
      <c r="E437">
        <v>21</v>
      </c>
      <c r="F437" t="s">
        <v>15</v>
      </c>
      <c r="G437">
        <v>181010</v>
      </c>
      <c r="H437" t="s">
        <v>16</v>
      </c>
      <c r="I437" t="s">
        <v>17</v>
      </c>
      <c r="J437" t="s">
        <v>18</v>
      </c>
      <c r="K437" t="s">
        <v>19</v>
      </c>
      <c r="L437" t="s">
        <v>20</v>
      </c>
      <c r="M437" s="2">
        <v>842776102461</v>
      </c>
      <c r="N437">
        <v>1</v>
      </c>
      <c r="O437">
        <f t="shared" si="6"/>
        <v>108</v>
      </c>
    </row>
    <row r="438" spans="1:15" x14ac:dyDescent="0.2">
      <c r="A438" s="1">
        <v>43297</v>
      </c>
      <c r="B438">
        <v>43880596</v>
      </c>
      <c r="C438">
        <v>94</v>
      </c>
      <c r="D438" t="s">
        <v>14</v>
      </c>
      <c r="E438">
        <v>21</v>
      </c>
      <c r="F438" t="s">
        <v>15</v>
      </c>
      <c r="G438">
        <v>181010</v>
      </c>
      <c r="H438" t="s">
        <v>16</v>
      </c>
      <c r="I438" t="s">
        <v>17</v>
      </c>
      <c r="J438" t="s">
        <v>18</v>
      </c>
      <c r="K438" t="s">
        <v>19</v>
      </c>
      <c r="L438" t="s">
        <v>20</v>
      </c>
      <c r="M438" s="2">
        <v>842776102461</v>
      </c>
      <c r="N438">
        <v>1</v>
      </c>
      <c r="O438">
        <f t="shared" si="6"/>
        <v>108</v>
      </c>
    </row>
    <row r="439" spans="1:15" x14ac:dyDescent="0.2">
      <c r="A439" s="1">
        <v>43297</v>
      </c>
      <c r="B439">
        <v>43880596</v>
      </c>
      <c r="C439">
        <v>94</v>
      </c>
      <c r="D439" t="s">
        <v>14</v>
      </c>
      <c r="E439">
        <v>32</v>
      </c>
      <c r="F439" t="s">
        <v>21</v>
      </c>
      <c r="G439">
        <v>253230</v>
      </c>
      <c r="H439" t="s">
        <v>22</v>
      </c>
      <c r="I439" t="s">
        <v>23</v>
      </c>
      <c r="J439" t="s">
        <v>24</v>
      </c>
      <c r="L439" t="s">
        <v>25</v>
      </c>
      <c r="M439" s="2">
        <v>4550084118970</v>
      </c>
      <c r="N439">
        <v>1</v>
      </c>
      <c r="O439">
        <f t="shared" si="6"/>
        <v>3</v>
      </c>
    </row>
    <row r="440" spans="1:15" x14ac:dyDescent="0.2">
      <c r="A440" s="1">
        <v>43297</v>
      </c>
      <c r="B440">
        <v>43880716</v>
      </c>
      <c r="C440">
        <v>94</v>
      </c>
      <c r="D440" t="s">
        <v>14</v>
      </c>
      <c r="E440">
        <v>21</v>
      </c>
      <c r="F440" t="s">
        <v>15</v>
      </c>
      <c r="G440">
        <v>181010</v>
      </c>
      <c r="H440" t="s">
        <v>16</v>
      </c>
      <c r="I440" t="s">
        <v>17</v>
      </c>
      <c r="J440" t="s">
        <v>18</v>
      </c>
      <c r="K440" t="s">
        <v>19</v>
      </c>
      <c r="L440" t="s">
        <v>20</v>
      </c>
      <c r="M440" s="2">
        <v>842776102461</v>
      </c>
      <c r="N440">
        <v>1</v>
      </c>
      <c r="O440">
        <f t="shared" si="6"/>
        <v>108</v>
      </c>
    </row>
    <row r="441" spans="1:15" x14ac:dyDescent="0.2">
      <c r="A441" s="1">
        <v>43297</v>
      </c>
      <c r="B441">
        <v>43880838</v>
      </c>
      <c r="C441">
        <v>94</v>
      </c>
      <c r="D441" t="s">
        <v>14</v>
      </c>
      <c r="E441">
        <v>21</v>
      </c>
      <c r="F441" t="s">
        <v>15</v>
      </c>
      <c r="G441">
        <v>181010</v>
      </c>
      <c r="H441" t="s">
        <v>16</v>
      </c>
      <c r="I441" t="s">
        <v>17</v>
      </c>
      <c r="J441" t="s">
        <v>18</v>
      </c>
      <c r="K441" t="s">
        <v>19</v>
      </c>
      <c r="L441" t="s">
        <v>20</v>
      </c>
      <c r="M441" s="2">
        <v>842776102461</v>
      </c>
      <c r="N441">
        <v>1</v>
      </c>
      <c r="O441">
        <f t="shared" si="6"/>
        <v>108</v>
      </c>
    </row>
    <row r="442" spans="1:15" x14ac:dyDescent="0.2">
      <c r="A442" s="1">
        <v>43297</v>
      </c>
      <c r="B442">
        <v>43880839</v>
      </c>
      <c r="C442">
        <v>94</v>
      </c>
      <c r="D442" t="s">
        <v>14</v>
      </c>
      <c r="E442">
        <v>21</v>
      </c>
      <c r="F442" t="s">
        <v>15</v>
      </c>
      <c r="G442">
        <v>181010</v>
      </c>
      <c r="H442" t="s">
        <v>16</v>
      </c>
      <c r="I442" t="s">
        <v>17</v>
      </c>
      <c r="J442" t="s">
        <v>18</v>
      </c>
      <c r="K442" t="s">
        <v>19</v>
      </c>
      <c r="L442" t="s">
        <v>20</v>
      </c>
      <c r="M442" s="2">
        <v>842776102461</v>
      </c>
      <c r="N442">
        <v>1</v>
      </c>
      <c r="O442">
        <f t="shared" si="6"/>
        <v>108</v>
      </c>
    </row>
    <row r="443" spans="1:15" x14ac:dyDescent="0.2">
      <c r="A443" s="1">
        <v>43297</v>
      </c>
      <c r="B443">
        <v>43880946</v>
      </c>
      <c r="C443">
        <v>94</v>
      </c>
      <c r="D443" t="s">
        <v>14</v>
      </c>
      <c r="E443">
        <v>21</v>
      </c>
      <c r="F443" t="s">
        <v>15</v>
      </c>
      <c r="G443">
        <v>181010</v>
      </c>
      <c r="H443" t="s">
        <v>16</v>
      </c>
      <c r="I443" t="s">
        <v>17</v>
      </c>
      <c r="J443" t="s">
        <v>18</v>
      </c>
      <c r="K443" t="s">
        <v>19</v>
      </c>
      <c r="L443" t="s">
        <v>20</v>
      </c>
      <c r="M443" s="2">
        <v>842776102461</v>
      </c>
      <c r="N443">
        <v>1</v>
      </c>
      <c r="O443">
        <f t="shared" si="6"/>
        <v>108</v>
      </c>
    </row>
    <row r="444" spans="1:15" x14ac:dyDescent="0.2">
      <c r="A444" s="1">
        <v>43297</v>
      </c>
      <c r="B444">
        <v>43880953</v>
      </c>
      <c r="C444">
        <v>94</v>
      </c>
      <c r="D444" t="s">
        <v>14</v>
      </c>
      <c r="E444">
        <v>21</v>
      </c>
      <c r="F444" t="s">
        <v>15</v>
      </c>
      <c r="G444">
        <v>181010</v>
      </c>
      <c r="H444" t="s">
        <v>16</v>
      </c>
      <c r="I444" t="s">
        <v>17</v>
      </c>
      <c r="J444" t="s">
        <v>18</v>
      </c>
      <c r="K444" t="s">
        <v>19</v>
      </c>
      <c r="L444" t="s">
        <v>20</v>
      </c>
      <c r="M444" s="2">
        <v>842776102461</v>
      </c>
      <c r="N444">
        <v>1</v>
      </c>
      <c r="O444">
        <f t="shared" si="6"/>
        <v>108</v>
      </c>
    </row>
    <row r="445" spans="1:15" x14ac:dyDescent="0.2">
      <c r="A445" s="1">
        <v>43297</v>
      </c>
      <c r="B445">
        <v>43881048</v>
      </c>
      <c r="C445">
        <v>94</v>
      </c>
      <c r="D445" t="s">
        <v>14</v>
      </c>
      <c r="E445">
        <v>21</v>
      </c>
      <c r="F445" t="s">
        <v>15</v>
      </c>
      <c r="G445">
        <v>181010</v>
      </c>
      <c r="H445" t="s">
        <v>16</v>
      </c>
      <c r="I445" t="s">
        <v>17</v>
      </c>
      <c r="J445" t="s">
        <v>18</v>
      </c>
      <c r="K445" t="s">
        <v>19</v>
      </c>
      <c r="L445" t="s">
        <v>20</v>
      </c>
      <c r="M445" s="2">
        <v>842776102461</v>
      </c>
      <c r="N445">
        <v>1</v>
      </c>
      <c r="O445">
        <f t="shared" si="6"/>
        <v>108</v>
      </c>
    </row>
    <row r="446" spans="1:15" x14ac:dyDescent="0.2">
      <c r="A446" s="1">
        <v>43297</v>
      </c>
      <c r="B446">
        <v>43881187</v>
      </c>
      <c r="C446">
        <v>94</v>
      </c>
      <c r="D446" t="s">
        <v>14</v>
      </c>
      <c r="E446">
        <v>21</v>
      </c>
      <c r="F446" t="s">
        <v>15</v>
      </c>
      <c r="G446">
        <v>181010</v>
      </c>
      <c r="H446" t="s">
        <v>16</v>
      </c>
      <c r="I446" t="s">
        <v>17</v>
      </c>
      <c r="J446" t="s">
        <v>18</v>
      </c>
      <c r="K446" t="s">
        <v>19</v>
      </c>
      <c r="L446" t="s">
        <v>20</v>
      </c>
      <c r="M446" s="2">
        <v>842776102461</v>
      </c>
      <c r="N446">
        <v>1</v>
      </c>
      <c r="O446">
        <f t="shared" si="6"/>
        <v>108</v>
      </c>
    </row>
    <row r="447" spans="1:15" x14ac:dyDescent="0.2">
      <c r="A447" s="1">
        <v>43297</v>
      </c>
      <c r="B447">
        <v>43881360</v>
      </c>
      <c r="C447">
        <v>94</v>
      </c>
      <c r="D447" t="s">
        <v>14</v>
      </c>
      <c r="E447">
        <v>21</v>
      </c>
      <c r="F447" t="s">
        <v>15</v>
      </c>
      <c r="G447">
        <v>181010</v>
      </c>
      <c r="H447" t="s">
        <v>16</v>
      </c>
      <c r="I447" t="s">
        <v>17</v>
      </c>
      <c r="J447" t="s">
        <v>18</v>
      </c>
      <c r="K447" t="s">
        <v>19</v>
      </c>
      <c r="L447" t="s">
        <v>20</v>
      </c>
      <c r="M447" s="2">
        <v>842776102461</v>
      </c>
      <c r="N447">
        <v>1</v>
      </c>
      <c r="O447">
        <f t="shared" si="6"/>
        <v>108</v>
      </c>
    </row>
    <row r="448" spans="1:15" x14ac:dyDescent="0.2">
      <c r="A448" s="1">
        <v>43297</v>
      </c>
      <c r="B448">
        <v>43881630</v>
      </c>
      <c r="C448">
        <v>94</v>
      </c>
      <c r="D448" t="s">
        <v>14</v>
      </c>
      <c r="E448">
        <v>21</v>
      </c>
      <c r="F448" t="s">
        <v>15</v>
      </c>
      <c r="G448">
        <v>181010</v>
      </c>
      <c r="H448" t="s">
        <v>16</v>
      </c>
      <c r="I448" t="s">
        <v>17</v>
      </c>
      <c r="J448" t="s">
        <v>18</v>
      </c>
      <c r="K448" t="s">
        <v>19</v>
      </c>
      <c r="L448" t="s">
        <v>20</v>
      </c>
      <c r="M448" s="2">
        <v>842776102461</v>
      </c>
      <c r="N448">
        <v>1</v>
      </c>
      <c r="O448">
        <f t="shared" si="6"/>
        <v>108</v>
      </c>
    </row>
    <row r="449" spans="1:15" x14ac:dyDescent="0.2">
      <c r="A449" s="1">
        <v>43297</v>
      </c>
      <c r="B449">
        <v>43881644</v>
      </c>
      <c r="C449">
        <v>94</v>
      </c>
      <c r="D449" t="s">
        <v>14</v>
      </c>
      <c r="E449">
        <v>21</v>
      </c>
      <c r="F449" t="s">
        <v>15</v>
      </c>
      <c r="G449">
        <v>181010</v>
      </c>
      <c r="H449" t="s">
        <v>16</v>
      </c>
      <c r="I449" t="s">
        <v>17</v>
      </c>
      <c r="J449" t="s">
        <v>18</v>
      </c>
      <c r="K449" t="s">
        <v>19</v>
      </c>
      <c r="L449" t="s">
        <v>20</v>
      </c>
      <c r="M449" s="2">
        <v>842776102461</v>
      </c>
      <c r="N449">
        <v>1</v>
      </c>
      <c r="O449">
        <f t="shared" si="6"/>
        <v>108</v>
      </c>
    </row>
    <row r="450" spans="1:15" x14ac:dyDescent="0.2">
      <c r="A450" s="1">
        <v>43297</v>
      </c>
      <c r="B450">
        <v>43881693</v>
      </c>
      <c r="C450">
        <v>94</v>
      </c>
      <c r="D450" t="s">
        <v>14</v>
      </c>
      <c r="E450">
        <v>21</v>
      </c>
      <c r="F450" t="s">
        <v>15</v>
      </c>
      <c r="G450">
        <v>181010</v>
      </c>
      <c r="H450" t="s">
        <v>16</v>
      </c>
      <c r="I450" t="s">
        <v>17</v>
      </c>
      <c r="J450" t="s">
        <v>18</v>
      </c>
      <c r="K450" t="s">
        <v>19</v>
      </c>
      <c r="L450" t="s">
        <v>20</v>
      </c>
      <c r="M450" s="2">
        <v>842776102461</v>
      </c>
      <c r="N450">
        <v>1</v>
      </c>
      <c r="O450">
        <f t="shared" si="6"/>
        <v>108</v>
      </c>
    </row>
    <row r="451" spans="1:15" x14ac:dyDescent="0.2">
      <c r="A451" s="1">
        <v>43297</v>
      </c>
      <c r="B451">
        <v>43881748</v>
      </c>
      <c r="C451">
        <v>94</v>
      </c>
      <c r="D451" t="s">
        <v>14</v>
      </c>
      <c r="E451">
        <v>21</v>
      </c>
      <c r="F451" t="s">
        <v>15</v>
      </c>
      <c r="G451">
        <v>181010</v>
      </c>
      <c r="H451" t="s">
        <v>16</v>
      </c>
      <c r="I451" t="s">
        <v>17</v>
      </c>
      <c r="J451" t="s">
        <v>18</v>
      </c>
      <c r="K451" t="s">
        <v>19</v>
      </c>
      <c r="L451" t="s">
        <v>20</v>
      </c>
      <c r="M451" s="2">
        <v>842776102461</v>
      </c>
      <c r="N451">
        <v>1</v>
      </c>
      <c r="O451">
        <f t="shared" ref="O451:O514" si="7">SUMIFS($N$2:$N$1206,$A$2:$A$1206,"="&amp;A451,$C$2:$C$1206,"="&amp;C451,$M$2:$M$1206,"="&amp;M451)</f>
        <v>108</v>
      </c>
    </row>
    <row r="452" spans="1:15" x14ac:dyDescent="0.2">
      <c r="A452" s="1">
        <v>43297</v>
      </c>
      <c r="B452">
        <v>43881920</v>
      </c>
      <c r="C452">
        <v>94</v>
      </c>
      <c r="D452" t="s">
        <v>14</v>
      </c>
      <c r="E452">
        <v>21</v>
      </c>
      <c r="F452" t="s">
        <v>15</v>
      </c>
      <c r="G452">
        <v>181010</v>
      </c>
      <c r="H452" t="s">
        <v>16</v>
      </c>
      <c r="I452" t="s">
        <v>17</v>
      </c>
      <c r="J452" t="s">
        <v>18</v>
      </c>
      <c r="K452" t="s">
        <v>19</v>
      </c>
      <c r="L452" t="s">
        <v>20</v>
      </c>
      <c r="M452" s="2">
        <v>842776102461</v>
      </c>
      <c r="N452">
        <v>1</v>
      </c>
      <c r="O452">
        <f t="shared" si="7"/>
        <v>108</v>
      </c>
    </row>
    <row r="453" spans="1:15" x14ac:dyDescent="0.2">
      <c r="A453" s="1">
        <v>43297</v>
      </c>
      <c r="B453">
        <v>43882265</v>
      </c>
      <c r="C453">
        <v>94</v>
      </c>
      <c r="D453" t="s">
        <v>14</v>
      </c>
      <c r="E453">
        <v>21</v>
      </c>
      <c r="F453" t="s">
        <v>15</v>
      </c>
      <c r="G453">
        <v>181010</v>
      </c>
      <c r="H453" t="s">
        <v>16</v>
      </c>
      <c r="I453" t="s">
        <v>17</v>
      </c>
      <c r="J453" t="s">
        <v>18</v>
      </c>
      <c r="K453" t="s">
        <v>19</v>
      </c>
      <c r="L453" t="s">
        <v>20</v>
      </c>
      <c r="M453" s="2">
        <v>842776102461</v>
      </c>
      <c r="N453">
        <v>1</v>
      </c>
      <c r="O453">
        <f t="shared" si="7"/>
        <v>108</v>
      </c>
    </row>
    <row r="454" spans="1:15" x14ac:dyDescent="0.2">
      <c r="A454" s="1">
        <v>43297</v>
      </c>
      <c r="B454">
        <v>43882377</v>
      </c>
      <c r="C454">
        <v>94</v>
      </c>
      <c r="D454" t="s">
        <v>14</v>
      </c>
      <c r="E454">
        <v>21</v>
      </c>
      <c r="F454" t="s">
        <v>15</v>
      </c>
      <c r="G454">
        <v>181010</v>
      </c>
      <c r="H454" t="s">
        <v>16</v>
      </c>
      <c r="I454" t="s">
        <v>17</v>
      </c>
      <c r="J454" t="s">
        <v>18</v>
      </c>
      <c r="K454" t="s">
        <v>19</v>
      </c>
      <c r="L454" t="s">
        <v>20</v>
      </c>
      <c r="M454" s="2">
        <v>842776102461</v>
      </c>
      <c r="N454">
        <v>1</v>
      </c>
      <c r="O454">
        <f t="shared" si="7"/>
        <v>108</v>
      </c>
    </row>
    <row r="455" spans="1:15" x14ac:dyDescent="0.2">
      <c r="A455" s="1">
        <v>43297</v>
      </c>
      <c r="B455">
        <v>43882402</v>
      </c>
      <c r="C455">
        <v>94</v>
      </c>
      <c r="D455" t="s">
        <v>14</v>
      </c>
      <c r="E455">
        <v>32</v>
      </c>
      <c r="F455" t="s">
        <v>21</v>
      </c>
      <c r="G455">
        <v>253230</v>
      </c>
      <c r="H455" t="s">
        <v>22</v>
      </c>
      <c r="I455" t="s">
        <v>23</v>
      </c>
      <c r="J455" t="s">
        <v>24</v>
      </c>
      <c r="L455" t="s">
        <v>25</v>
      </c>
      <c r="M455" s="2">
        <v>4550084118970</v>
      </c>
      <c r="N455">
        <v>1</v>
      </c>
      <c r="O455">
        <f t="shared" si="7"/>
        <v>3</v>
      </c>
    </row>
    <row r="456" spans="1:15" x14ac:dyDescent="0.2">
      <c r="A456" s="1">
        <v>43297</v>
      </c>
      <c r="B456">
        <v>43882528</v>
      </c>
      <c r="C456">
        <v>94</v>
      </c>
      <c r="D456" t="s">
        <v>14</v>
      </c>
      <c r="E456">
        <v>21</v>
      </c>
      <c r="F456" t="s">
        <v>15</v>
      </c>
      <c r="G456">
        <v>181010</v>
      </c>
      <c r="H456" t="s">
        <v>16</v>
      </c>
      <c r="I456" t="s">
        <v>17</v>
      </c>
      <c r="J456" t="s">
        <v>18</v>
      </c>
      <c r="K456" t="s">
        <v>19</v>
      </c>
      <c r="L456" t="s">
        <v>20</v>
      </c>
      <c r="M456" s="2">
        <v>842776102461</v>
      </c>
      <c r="N456">
        <v>1</v>
      </c>
      <c r="O456">
        <f t="shared" si="7"/>
        <v>108</v>
      </c>
    </row>
    <row r="457" spans="1:15" x14ac:dyDescent="0.2">
      <c r="A457" s="1">
        <v>43297</v>
      </c>
      <c r="B457">
        <v>43882672</v>
      </c>
      <c r="C457">
        <v>94</v>
      </c>
      <c r="D457" t="s">
        <v>14</v>
      </c>
      <c r="E457">
        <v>21</v>
      </c>
      <c r="F457" t="s">
        <v>15</v>
      </c>
      <c r="G457">
        <v>181010</v>
      </c>
      <c r="H457" t="s">
        <v>16</v>
      </c>
      <c r="I457" t="s">
        <v>17</v>
      </c>
      <c r="J457" t="s">
        <v>18</v>
      </c>
      <c r="K457" t="s">
        <v>19</v>
      </c>
      <c r="L457" t="s">
        <v>20</v>
      </c>
      <c r="M457" s="2">
        <v>842776102461</v>
      </c>
      <c r="N457">
        <v>1</v>
      </c>
      <c r="O457">
        <f t="shared" si="7"/>
        <v>108</v>
      </c>
    </row>
    <row r="458" spans="1:15" x14ac:dyDescent="0.2">
      <c r="A458" s="1">
        <v>43297</v>
      </c>
      <c r="B458">
        <v>43882819</v>
      </c>
      <c r="C458">
        <v>94</v>
      </c>
      <c r="D458" t="s">
        <v>14</v>
      </c>
      <c r="E458">
        <v>21</v>
      </c>
      <c r="F458" t="s">
        <v>15</v>
      </c>
      <c r="G458">
        <v>181010</v>
      </c>
      <c r="H458" t="s">
        <v>16</v>
      </c>
      <c r="I458" t="s">
        <v>17</v>
      </c>
      <c r="J458" t="s">
        <v>18</v>
      </c>
      <c r="K458" t="s">
        <v>19</v>
      </c>
      <c r="L458" t="s">
        <v>20</v>
      </c>
      <c r="M458" s="2">
        <v>842776102461</v>
      </c>
      <c r="N458">
        <v>1</v>
      </c>
      <c r="O458">
        <f t="shared" si="7"/>
        <v>108</v>
      </c>
    </row>
    <row r="459" spans="1:15" x14ac:dyDescent="0.2">
      <c r="A459" s="1">
        <v>43297</v>
      </c>
      <c r="B459">
        <v>43882915</v>
      </c>
      <c r="C459">
        <v>94</v>
      </c>
      <c r="D459" t="s">
        <v>14</v>
      </c>
      <c r="E459">
        <v>21</v>
      </c>
      <c r="F459" t="s">
        <v>15</v>
      </c>
      <c r="G459">
        <v>181010</v>
      </c>
      <c r="H459" t="s">
        <v>16</v>
      </c>
      <c r="I459" t="s">
        <v>17</v>
      </c>
      <c r="J459" t="s">
        <v>18</v>
      </c>
      <c r="K459" t="s">
        <v>19</v>
      </c>
      <c r="L459" t="s">
        <v>20</v>
      </c>
      <c r="M459" s="2">
        <v>842776102461</v>
      </c>
      <c r="N459">
        <v>1</v>
      </c>
      <c r="O459">
        <f t="shared" si="7"/>
        <v>108</v>
      </c>
    </row>
    <row r="460" spans="1:15" x14ac:dyDescent="0.2">
      <c r="A460" s="1">
        <v>43297</v>
      </c>
      <c r="B460">
        <v>43883061</v>
      </c>
      <c r="C460">
        <v>94</v>
      </c>
      <c r="D460" t="s">
        <v>14</v>
      </c>
      <c r="E460">
        <v>21</v>
      </c>
      <c r="F460" t="s">
        <v>15</v>
      </c>
      <c r="G460">
        <v>181010</v>
      </c>
      <c r="H460" t="s">
        <v>16</v>
      </c>
      <c r="I460" t="s">
        <v>17</v>
      </c>
      <c r="J460" t="s">
        <v>18</v>
      </c>
      <c r="K460" t="s">
        <v>19</v>
      </c>
      <c r="L460" t="s">
        <v>20</v>
      </c>
      <c r="M460" s="2">
        <v>842776102461</v>
      </c>
      <c r="N460">
        <v>-1</v>
      </c>
      <c r="O460">
        <f t="shared" si="7"/>
        <v>108</v>
      </c>
    </row>
    <row r="461" spans="1:15" x14ac:dyDescent="0.2">
      <c r="A461" s="1">
        <v>43297</v>
      </c>
      <c r="B461">
        <v>43883061</v>
      </c>
      <c r="C461">
        <v>94</v>
      </c>
      <c r="D461" t="s">
        <v>14</v>
      </c>
      <c r="E461">
        <v>21</v>
      </c>
      <c r="F461" t="s">
        <v>15</v>
      </c>
      <c r="G461">
        <v>181010</v>
      </c>
      <c r="H461" t="s">
        <v>16</v>
      </c>
      <c r="I461" t="s">
        <v>17</v>
      </c>
      <c r="J461" t="s">
        <v>18</v>
      </c>
      <c r="K461" t="s">
        <v>19</v>
      </c>
      <c r="L461" t="s">
        <v>20</v>
      </c>
      <c r="M461" s="2">
        <v>842776102461</v>
      </c>
      <c r="N461">
        <v>1</v>
      </c>
      <c r="O461">
        <f t="shared" si="7"/>
        <v>108</v>
      </c>
    </row>
    <row r="462" spans="1:15" x14ac:dyDescent="0.2">
      <c r="A462" s="1">
        <v>43297</v>
      </c>
      <c r="B462">
        <v>43883096</v>
      </c>
      <c r="C462">
        <v>94</v>
      </c>
      <c r="D462" t="s">
        <v>14</v>
      </c>
      <c r="E462">
        <v>12</v>
      </c>
      <c r="F462" t="s">
        <v>27</v>
      </c>
      <c r="G462">
        <v>77120</v>
      </c>
      <c r="H462" t="s">
        <v>28</v>
      </c>
      <c r="I462" t="s">
        <v>29</v>
      </c>
      <c r="J462" t="s">
        <v>30</v>
      </c>
      <c r="L462" t="s">
        <v>31</v>
      </c>
      <c r="M462" s="2">
        <v>4549980046388</v>
      </c>
      <c r="N462">
        <v>1</v>
      </c>
      <c r="O462">
        <f t="shared" si="7"/>
        <v>2</v>
      </c>
    </row>
    <row r="463" spans="1:15" x14ac:dyDescent="0.2">
      <c r="A463" s="1">
        <v>43297</v>
      </c>
      <c r="B463">
        <v>43883303</v>
      </c>
      <c r="C463">
        <v>94</v>
      </c>
      <c r="D463" t="s">
        <v>14</v>
      </c>
      <c r="E463">
        <v>21</v>
      </c>
      <c r="F463" t="s">
        <v>15</v>
      </c>
      <c r="G463">
        <v>181010</v>
      </c>
      <c r="H463" t="s">
        <v>16</v>
      </c>
      <c r="I463" t="s">
        <v>17</v>
      </c>
      <c r="J463" t="s">
        <v>18</v>
      </c>
      <c r="K463" t="s">
        <v>19</v>
      </c>
      <c r="L463" t="s">
        <v>20</v>
      </c>
      <c r="M463" s="2">
        <v>842776102461</v>
      </c>
      <c r="N463">
        <v>1</v>
      </c>
      <c r="O463">
        <f t="shared" si="7"/>
        <v>108</v>
      </c>
    </row>
    <row r="464" spans="1:15" x14ac:dyDescent="0.2">
      <c r="A464" s="1">
        <v>43297</v>
      </c>
      <c r="B464">
        <v>43883576</v>
      </c>
      <c r="C464">
        <v>94</v>
      </c>
      <c r="D464" t="s">
        <v>14</v>
      </c>
      <c r="E464">
        <v>21</v>
      </c>
      <c r="F464" t="s">
        <v>15</v>
      </c>
      <c r="G464">
        <v>181010</v>
      </c>
      <c r="H464" t="s">
        <v>16</v>
      </c>
      <c r="I464" t="s">
        <v>17</v>
      </c>
      <c r="J464" t="s">
        <v>18</v>
      </c>
      <c r="K464" t="s">
        <v>19</v>
      </c>
      <c r="L464" t="s">
        <v>20</v>
      </c>
      <c r="M464" s="2">
        <v>842776102461</v>
      </c>
      <c r="N464">
        <v>1</v>
      </c>
      <c r="O464">
        <f t="shared" si="7"/>
        <v>108</v>
      </c>
    </row>
    <row r="465" spans="1:15" x14ac:dyDescent="0.2">
      <c r="A465" s="1">
        <v>43297</v>
      </c>
      <c r="B465">
        <v>43883842</v>
      </c>
      <c r="C465">
        <v>94</v>
      </c>
      <c r="D465" t="s">
        <v>14</v>
      </c>
      <c r="E465">
        <v>21</v>
      </c>
      <c r="F465" t="s">
        <v>15</v>
      </c>
      <c r="G465">
        <v>181010</v>
      </c>
      <c r="H465" t="s">
        <v>16</v>
      </c>
      <c r="I465" t="s">
        <v>17</v>
      </c>
      <c r="J465" t="s">
        <v>18</v>
      </c>
      <c r="K465" t="s">
        <v>19</v>
      </c>
      <c r="L465" t="s">
        <v>20</v>
      </c>
      <c r="M465" s="2">
        <v>842776102461</v>
      </c>
      <c r="N465">
        <v>1</v>
      </c>
      <c r="O465">
        <f t="shared" si="7"/>
        <v>108</v>
      </c>
    </row>
    <row r="466" spans="1:15" x14ac:dyDescent="0.2">
      <c r="A466" s="1">
        <v>43297</v>
      </c>
      <c r="B466">
        <v>43884383</v>
      </c>
      <c r="C466">
        <v>94</v>
      </c>
      <c r="D466" t="s">
        <v>14</v>
      </c>
      <c r="E466">
        <v>21</v>
      </c>
      <c r="F466" t="s">
        <v>15</v>
      </c>
      <c r="G466">
        <v>181010</v>
      </c>
      <c r="H466" t="s">
        <v>16</v>
      </c>
      <c r="I466" t="s">
        <v>17</v>
      </c>
      <c r="J466" t="s">
        <v>18</v>
      </c>
      <c r="K466" t="s">
        <v>19</v>
      </c>
      <c r="L466" t="s">
        <v>20</v>
      </c>
      <c r="M466" s="2">
        <v>842776102461</v>
      </c>
      <c r="N466">
        <v>1</v>
      </c>
      <c r="O466">
        <f t="shared" si="7"/>
        <v>108</v>
      </c>
    </row>
    <row r="467" spans="1:15" x14ac:dyDescent="0.2">
      <c r="A467" s="1">
        <v>43297</v>
      </c>
      <c r="B467">
        <v>43884570</v>
      </c>
      <c r="C467">
        <v>94</v>
      </c>
      <c r="D467" t="s">
        <v>14</v>
      </c>
      <c r="E467">
        <v>21</v>
      </c>
      <c r="F467" t="s">
        <v>15</v>
      </c>
      <c r="G467">
        <v>181010</v>
      </c>
      <c r="H467" t="s">
        <v>16</v>
      </c>
      <c r="I467" t="s">
        <v>17</v>
      </c>
      <c r="J467" t="s">
        <v>18</v>
      </c>
      <c r="K467" t="s">
        <v>19</v>
      </c>
      <c r="L467" t="s">
        <v>20</v>
      </c>
      <c r="M467" s="2">
        <v>842776102461</v>
      </c>
      <c r="N467">
        <v>1</v>
      </c>
      <c r="O467">
        <f t="shared" si="7"/>
        <v>108</v>
      </c>
    </row>
    <row r="468" spans="1:15" x14ac:dyDescent="0.2">
      <c r="A468" s="1">
        <v>43297</v>
      </c>
      <c r="B468">
        <v>43885087</v>
      </c>
      <c r="C468">
        <v>94</v>
      </c>
      <c r="D468" t="s">
        <v>14</v>
      </c>
      <c r="E468">
        <v>21</v>
      </c>
      <c r="F468" t="s">
        <v>15</v>
      </c>
      <c r="G468">
        <v>181010</v>
      </c>
      <c r="H468" t="s">
        <v>16</v>
      </c>
      <c r="I468" t="s">
        <v>17</v>
      </c>
      <c r="J468" t="s">
        <v>18</v>
      </c>
      <c r="K468" t="s">
        <v>19</v>
      </c>
      <c r="L468" t="s">
        <v>20</v>
      </c>
      <c r="M468" s="2">
        <v>842776102461</v>
      </c>
      <c r="N468">
        <v>1</v>
      </c>
      <c r="O468">
        <f t="shared" si="7"/>
        <v>108</v>
      </c>
    </row>
    <row r="469" spans="1:15" x14ac:dyDescent="0.2">
      <c r="A469" s="1">
        <v>43297</v>
      </c>
      <c r="B469">
        <v>43885109</v>
      </c>
      <c r="C469">
        <v>94</v>
      </c>
      <c r="D469" t="s">
        <v>14</v>
      </c>
      <c r="E469">
        <v>21</v>
      </c>
      <c r="F469" t="s">
        <v>15</v>
      </c>
      <c r="G469">
        <v>181010</v>
      </c>
      <c r="H469" t="s">
        <v>16</v>
      </c>
      <c r="I469" t="s">
        <v>17</v>
      </c>
      <c r="J469" t="s">
        <v>18</v>
      </c>
      <c r="K469" t="s">
        <v>19</v>
      </c>
      <c r="L469" t="s">
        <v>20</v>
      </c>
      <c r="M469" s="2">
        <v>842776102461</v>
      </c>
      <c r="N469">
        <v>1</v>
      </c>
      <c r="O469">
        <f t="shared" si="7"/>
        <v>108</v>
      </c>
    </row>
    <row r="470" spans="1:15" x14ac:dyDescent="0.2">
      <c r="A470" s="1">
        <v>43297</v>
      </c>
      <c r="B470">
        <v>43885187</v>
      </c>
      <c r="C470">
        <v>94</v>
      </c>
      <c r="D470" t="s">
        <v>14</v>
      </c>
      <c r="E470">
        <v>21</v>
      </c>
      <c r="F470" t="s">
        <v>15</v>
      </c>
      <c r="G470">
        <v>181010</v>
      </c>
      <c r="H470" t="s">
        <v>16</v>
      </c>
      <c r="I470" t="s">
        <v>17</v>
      </c>
      <c r="J470" t="s">
        <v>18</v>
      </c>
      <c r="K470" t="s">
        <v>19</v>
      </c>
      <c r="L470" t="s">
        <v>20</v>
      </c>
      <c r="M470" s="2">
        <v>842776102461</v>
      </c>
      <c r="N470">
        <v>1</v>
      </c>
      <c r="O470">
        <f t="shared" si="7"/>
        <v>108</v>
      </c>
    </row>
    <row r="471" spans="1:15" x14ac:dyDescent="0.2">
      <c r="A471" s="1">
        <v>43297</v>
      </c>
      <c r="B471">
        <v>43885283</v>
      </c>
      <c r="C471">
        <v>94</v>
      </c>
      <c r="D471" t="s">
        <v>14</v>
      </c>
      <c r="E471">
        <v>21</v>
      </c>
      <c r="F471" t="s">
        <v>15</v>
      </c>
      <c r="G471">
        <v>181010</v>
      </c>
      <c r="H471" t="s">
        <v>16</v>
      </c>
      <c r="I471" t="s">
        <v>17</v>
      </c>
      <c r="J471" t="s">
        <v>18</v>
      </c>
      <c r="K471" t="s">
        <v>19</v>
      </c>
      <c r="L471" t="s">
        <v>20</v>
      </c>
      <c r="M471" s="2">
        <v>842776102461</v>
      </c>
      <c r="N471">
        <v>1</v>
      </c>
      <c r="O471">
        <f t="shared" si="7"/>
        <v>108</v>
      </c>
    </row>
    <row r="472" spans="1:15" x14ac:dyDescent="0.2">
      <c r="A472" s="1">
        <v>43297</v>
      </c>
      <c r="B472">
        <v>43885400</v>
      </c>
      <c r="C472">
        <v>94</v>
      </c>
      <c r="D472" t="s">
        <v>14</v>
      </c>
      <c r="E472">
        <v>21</v>
      </c>
      <c r="F472" t="s">
        <v>15</v>
      </c>
      <c r="G472">
        <v>181010</v>
      </c>
      <c r="H472" t="s">
        <v>16</v>
      </c>
      <c r="I472" t="s">
        <v>17</v>
      </c>
      <c r="J472" t="s">
        <v>18</v>
      </c>
      <c r="K472" t="s">
        <v>19</v>
      </c>
      <c r="L472" t="s">
        <v>20</v>
      </c>
      <c r="M472" s="2">
        <v>842776102461</v>
      </c>
      <c r="N472">
        <v>1</v>
      </c>
      <c r="O472">
        <f t="shared" si="7"/>
        <v>108</v>
      </c>
    </row>
    <row r="473" spans="1:15" x14ac:dyDescent="0.2">
      <c r="A473" s="1">
        <v>43297</v>
      </c>
      <c r="B473">
        <v>43885756</v>
      </c>
      <c r="C473">
        <v>94</v>
      </c>
      <c r="D473" t="s">
        <v>14</v>
      </c>
      <c r="E473">
        <v>21</v>
      </c>
      <c r="F473" t="s">
        <v>15</v>
      </c>
      <c r="G473">
        <v>181010</v>
      </c>
      <c r="H473" t="s">
        <v>16</v>
      </c>
      <c r="I473" t="s">
        <v>17</v>
      </c>
      <c r="J473" t="s">
        <v>18</v>
      </c>
      <c r="K473" t="s">
        <v>19</v>
      </c>
      <c r="L473" t="s">
        <v>20</v>
      </c>
      <c r="M473" s="2">
        <v>842776102461</v>
      </c>
      <c r="N473">
        <v>1</v>
      </c>
      <c r="O473">
        <f t="shared" si="7"/>
        <v>108</v>
      </c>
    </row>
    <row r="474" spans="1:15" x14ac:dyDescent="0.2">
      <c r="A474" s="1">
        <v>43297</v>
      </c>
      <c r="B474">
        <v>43885762</v>
      </c>
      <c r="C474">
        <v>94</v>
      </c>
      <c r="D474" t="s">
        <v>14</v>
      </c>
      <c r="E474">
        <v>21</v>
      </c>
      <c r="F474" t="s">
        <v>15</v>
      </c>
      <c r="G474">
        <v>181010</v>
      </c>
      <c r="H474" t="s">
        <v>16</v>
      </c>
      <c r="I474" t="s">
        <v>17</v>
      </c>
      <c r="J474" t="s">
        <v>18</v>
      </c>
      <c r="K474" t="s">
        <v>19</v>
      </c>
      <c r="L474" t="s">
        <v>20</v>
      </c>
      <c r="M474" s="2">
        <v>842776102461</v>
      </c>
      <c r="N474">
        <v>1</v>
      </c>
      <c r="O474">
        <f t="shared" si="7"/>
        <v>108</v>
      </c>
    </row>
    <row r="475" spans="1:15" x14ac:dyDescent="0.2">
      <c r="A475" s="1">
        <v>43297</v>
      </c>
      <c r="B475">
        <v>43885923</v>
      </c>
      <c r="C475">
        <v>94</v>
      </c>
      <c r="D475" t="s">
        <v>14</v>
      </c>
      <c r="E475">
        <v>21</v>
      </c>
      <c r="F475" t="s">
        <v>15</v>
      </c>
      <c r="G475">
        <v>181010</v>
      </c>
      <c r="H475" t="s">
        <v>16</v>
      </c>
      <c r="I475" t="s">
        <v>17</v>
      </c>
      <c r="J475" t="s">
        <v>18</v>
      </c>
      <c r="K475" t="s">
        <v>19</v>
      </c>
      <c r="L475" t="s">
        <v>20</v>
      </c>
      <c r="M475" s="2">
        <v>842776102461</v>
      </c>
      <c r="N475">
        <v>-1</v>
      </c>
      <c r="O475">
        <f t="shared" si="7"/>
        <v>108</v>
      </c>
    </row>
    <row r="476" spans="1:15" x14ac:dyDescent="0.2">
      <c r="A476" s="1">
        <v>43297</v>
      </c>
      <c r="B476">
        <v>43885923</v>
      </c>
      <c r="C476">
        <v>94</v>
      </c>
      <c r="D476" t="s">
        <v>14</v>
      </c>
      <c r="E476">
        <v>21</v>
      </c>
      <c r="F476" t="s">
        <v>15</v>
      </c>
      <c r="G476">
        <v>181010</v>
      </c>
      <c r="H476" t="s">
        <v>16</v>
      </c>
      <c r="I476" t="s">
        <v>17</v>
      </c>
      <c r="J476" t="s">
        <v>18</v>
      </c>
      <c r="K476" t="s">
        <v>19</v>
      </c>
      <c r="L476" t="s">
        <v>20</v>
      </c>
      <c r="M476" s="2">
        <v>842776102461</v>
      </c>
      <c r="N476">
        <v>1</v>
      </c>
      <c r="O476">
        <f t="shared" si="7"/>
        <v>108</v>
      </c>
    </row>
    <row r="477" spans="1:15" x14ac:dyDescent="0.2">
      <c r="A477" s="1">
        <v>43297</v>
      </c>
      <c r="B477">
        <v>43886033</v>
      </c>
      <c r="C477">
        <v>94</v>
      </c>
      <c r="D477" t="s">
        <v>14</v>
      </c>
      <c r="E477">
        <v>21</v>
      </c>
      <c r="F477" t="s">
        <v>15</v>
      </c>
      <c r="G477">
        <v>181010</v>
      </c>
      <c r="H477" t="s">
        <v>16</v>
      </c>
      <c r="I477" t="s">
        <v>17</v>
      </c>
      <c r="J477" t="s">
        <v>18</v>
      </c>
      <c r="K477" t="s">
        <v>19</v>
      </c>
      <c r="L477" t="s">
        <v>20</v>
      </c>
      <c r="M477" s="2">
        <v>842776102461</v>
      </c>
      <c r="N477">
        <v>1</v>
      </c>
      <c r="O477">
        <f t="shared" si="7"/>
        <v>108</v>
      </c>
    </row>
    <row r="478" spans="1:15" x14ac:dyDescent="0.2">
      <c r="A478" s="1">
        <v>43297</v>
      </c>
      <c r="B478">
        <v>43886060</v>
      </c>
      <c r="C478">
        <v>94</v>
      </c>
      <c r="D478" t="s">
        <v>14</v>
      </c>
      <c r="E478">
        <v>21</v>
      </c>
      <c r="F478" t="s">
        <v>15</v>
      </c>
      <c r="G478">
        <v>181010</v>
      </c>
      <c r="H478" t="s">
        <v>16</v>
      </c>
      <c r="I478" t="s">
        <v>17</v>
      </c>
      <c r="J478" t="s">
        <v>18</v>
      </c>
      <c r="K478" t="s">
        <v>19</v>
      </c>
      <c r="L478" t="s">
        <v>20</v>
      </c>
      <c r="M478" s="2">
        <v>842776102461</v>
      </c>
      <c r="N478">
        <v>1</v>
      </c>
      <c r="O478">
        <f t="shared" si="7"/>
        <v>108</v>
      </c>
    </row>
    <row r="479" spans="1:15" x14ac:dyDescent="0.2">
      <c r="A479" s="1">
        <v>43297</v>
      </c>
      <c r="B479">
        <v>43886122</v>
      </c>
      <c r="C479">
        <v>94</v>
      </c>
      <c r="D479" t="s">
        <v>14</v>
      </c>
      <c r="E479">
        <v>21</v>
      </c>
      <c r="F479" t="s">
        <v>15</v>
      </c>
      <c r="G479">
        <v>181010</v>
      </c>
      <c r="H479" t="s">
        <v>16</v>
      </c>
      <c r="I479" t="s">
        <v>17</v>
      </c>
      <c r="J479" t="s">
        <v>18</v>
      </c>
      <c r="K479" t="s">
        <v>19</v>
      </c>
      <c r="L479" t="s">
        <v>20</v>
      </c>
      <c r="M479" s="2">
        <v>842776102461</v>
      </c>
      <c r="N479">
        <v>1</v>
      </c>
      <c r="O479">
        <f t="shared" si="7"/>
        <v>108</v>
      </c>
    </row>
    <row r="480" spans="1:15" x14ac:dyDescent="0.2">
      <c r="A480" s="1">
        <v>43297</v>
      </c>
      <c r="B480">
        <v>43886166</v>
      </c>
      <c r="C480">
        <v>94</v>
      </c>
      <c r="D480" t="s">
        <v>14</v>
      </c>
      <c r="E480">
        <v>21</v>
      </c>
      <c r="F480" t="s">
        <v>15</v>
      </c>
      <c r="G480">
        <v>181010</v>
      </c>
      <c r="H480" t="s">
        <v>16</v>
      </c>
      <c r="I480" t="s">
        <v>17</v>
      </c>
      <c r="J480" t="s">
        <v>18</v>
      </c>
      <c r="K480" t="s">
        <v>19</v>
      </c>
      <c r="L480" t="s">
        <v>20</v>
      </c>
      <c r="M480" s="2">
        <v>842776102461</v>
      </c>
      <c r="N480">
        <v>1</v>
      </c>
      <c r="O480">
        <f t="shared" si="7"/>
        <v>108</v>
      </c>
    </row>
    <row r="481" spans="1:15" x14ac:dyDescent="0.2">
      <c r="A481" s="1">
        <v>43297</v>
      </c>
      <c r="B481">
        <v>43886578</v>
      </c>
      <c r="C481">
        <v>94</v>
      </c>
      <c r="D481" t="s">
        <v>14</v>
      </c>
      <c r="E481">
        <v>21</v>
      </c>
      <c r="F481" t="s">
        <v>15</v>
      </c>
      <c r="G481">
        <v>181010</v>
      </c>
      <c r="H481" t="s">
        <v>16</v>
      </c>
      <c r="I481" t="s">
        <v>17</v>
      </c>
      <c r="J481" t="s">
        <v>18</v>
      </c>
      <c r="K481" t="s">
        <v>19</v>
      </c>
      <c r="L481" t="s">
        <v>20</v>
      </c>
      <c r="M481" s="2">
        <v>842776102461</v>
      </c>
      <c r="N481">
        <v>1</v>
      </c>
      <c r="O481">
        <f t="shared" si="7"/>
        <v>108</v>
      </c>
    </row>
    <row r="482" spans="1:15" x14ac:dyDescent="0.2">
      <c r="A482" s="1">
        <v>43297</v>
      </c>
      <c r="B482">
        <v>43886612</v>
      </c>
      <c r="C482">
        <v>94</v>
      </c>
      <c r="D482" t="s">
        <v>14</v>
      </c>
      <c r="E482">
        <v>21</v>
      </c>
      <c r="F482" t="s">
        <v>15</v>
      </c>
      <c r="G482">
        <v>181010</v>
      </c>
      <c r="H482" t="s">
        <v>16</v>
      </c>
      <c r="I482" t="s">
        <v>17</v>
      </c>
      <c r="J482" t="s">
        <v>18</v>
      </c>
      <c r="K482" t="s">
        <v>19</v>
      </c>
      <c r="L482" t="s">
        <v>20</v>
      </c>
      <c r="M482" s="2">
        <v>842776102461</v>
      </c>
      <c r="N482">
        <v>1</v>
      </c>
      <c r="O482">
        <f t="shared" si="7"/>
        <v>108</v>
      </c>
    </row>
    <row r="483" spans="1:15" x14ac:dyDescent="0.2">
      <c r="A483" s="1">
        <v>43297</v>
      </c>
      <c r="B483">
        <v>43886650</v>
      </c>
      <c r="C483">
        <v>94</v>
      </c>
      <c r="D483" t="s">
        <v>14</v>
      </c>
      <c r="E483">
        <v>21</v>
      </c>
      <c r="F483" t="s">
        <v>15</v>
      </c>
      <c r="G483">
        <v>181010</v>
      </c>
      <c r="H483" t="s">
        <v>16</v>
      </c>
      <c r="I483" t="s">
        <v>17</v>
      </c>
      <c r="J483" t="s">
        <v>18</v>
      </c>
      <c r="K483" t="s">
        <v>19</v>
      </c>
      <c r="L483" t="s">
        <v>20</v>
      </c>
      <c r="M483" s="2">
        <v>842776102461</v>
      </c>
      <c r="N483">
        <v>1</v>
      </c>
      <c r="O483">
        <f t="shared" si="7"/>
        <v>108</v>
      </c>
    </row>
    <row r="484" spans="1:15" x14ac:dyDescent="0.2">
      <c r="A484" s="1">
        <v>43297</v>
      </c>
      <c r="B484">
        <v>43886865</v>
      </c>
      <c r="C484">
        <v>94</v>
      </c>
      <c r="D484" t="s">
        <v>14</v>
      </c>
      <c r="E484">
        <v>21</v>
      </c>
      <c r="F484" t="s">
        <v>15</v>
      </c>
      <c r="G484">
        <v>181010</v>
      </c>
      <c r="H484" t="s">
        <v>16</v>
      </c>
      <c r="I484" t="s">
        <v>17</v>
      </c>
      <c r="J484" t="s">
        <v>18</v>
      </c>
      <c r="K484" t="s">
        <v>19</v>
      </c>
      <c r="L484" t="s">
        <v>20</v>
      </c>
      <c r="M484" s="2">
        <v>842776102461</v>
      </c>
      <c r="N484">
        <v>1</v>
      </c>
      <c r="O484">
        <f t="shared" si="7"/>
        <v>108</v>
      </c>
    </row>
    <row r="485" spans="1:15" x14ac:dyDescent="0.2">
      <c r="A485" s="1">
        <v>43297</v>
      </c>
      <c r="B485">
        <v>43886888</v>
      </c>
      <c r="C485">
        <v>94</v>
      </c>
      <c r="D485" t="s">
        <v>14</v>
      </c>
      <c r="E485">
        <v>21</v>
      </c>
      <c r="F485" t="s">
        <v>15</v>
      </c>
      <c r="G485">
        <v>181010</v>
      </c>
      <c r="H485" t="s">
        <v>16</v>
      </c>
      <c r="I485" t="s">
        <v>17</v>
      </c>
      <c r="J485" t="s">
        <v>18</v>
      </c>
      <c r="K485" t="s">
        <v>19</v>
      </c>
      <c r="L485" t="s">
        <v>20</v>
      </c>
      <c r="M485" s="2">
        <v>842776102461</v>
      </c>
      <c r="N485">
        <v>1</v>
      </c>
      <c r="O485">
        <f t="shared" si="7"/>
        <v>108</v>
      </c>
    </row>
    <row r="486" spans="1:15" x14ac:dyDescent="0.2">
      <c r="A486" s="1">
        <v>43297</v>
      </c>
      <c r="B486">
        <v>43887040</v>
      </c>
      <c r="C486">
        <v>94</v>
      </c>
      <c r="D486" t="s">
        <v>14</v>
      </c>
      <c r="E486">
        <v>21</v>
      </c>
      <c r="F486" t="s">
        <v>15</v>
      </c>
      <c r="G486">
        <v>181010</v>
      </c>
      <c r="H486" t="s">
        <v>16</v>
      </c>
      <c r="I486" t="s">
        <v>17</v>
      </c>
      <c r="J486" t="s">
        <v>18</v>
      </c>
      <c r="K486" t="s">
        <v>19</v>
      </c>
      <c r="L486" t="s">
        <v>20</v>
      </c>
      <c r="M486" s="2">
        <v>842776102461</v>
      </c>
      <c r="N486">
        <v>1</v>
      </c>
      <c r="O486">
        <f t="shared" si="7"/>
        <v>108</v>
      </c>
    </row>
    <row r="487" spans="1:15" x14ac:dyDescent="0.2">
      <c r="A487" s="1">
        <v>43297</v>
      </c>
      <c r="B487">
        <v>43887172</v>
      </c>
      <c r="C487">
        <v>94</v>
      </c>
      <c r="D487" t="s">
        <v>14</v>
      </c>
      <c r="E487">
        <v>21</v>
      </c>
      <c r="F487" t="s">
        <v>15</v>
      </c>
      <c r="G487">
        <v>181010</v>
      </c>
      <c r="H487" t="s">
        <v>16</v>
      </c>
      <c r="I487" t="s">
        <v>17</v>
      </c>
      <c r="J487" t="s">
        <v>18</v>
      </c>
      <c r="K487" t="s">
        <v>19</v>
      </c>
      <c r="L487" t="s">
        <v>20</v>
      </c>
      <c r="M487" s="2">
        <v>842776102461</v>
      </c>
      <c r="N487">
        <v>1</v>
      </c>
      <c r="O487">
        <f t="shared" si="7"/>
        <v>108</v>
      </c>
    </row>
    <row r="488" spans="1:15" x14ac:dyDescent="0.2">
      <c r="A488" s="1">
        <v>43297</v>
      </c>
      <c r="B488">
        <v>43887259</v>
      </c>
      <c r="C488">
        <v>94</v>
      </c>
      <c r="D488" t="s">
        <v>14</v>
      </c>
      <c r="E488">
        <v>32</v>
      </c>
      <c r="F488" t="s">
        <v>21</v>
      </c>
      <c r="G488">
        <v>253230</v>
      </c>
      <c r="H488" t="s">
        <v>22</v>
      </c>
      <c r="I488" t="s">
        <v>23</v>
      </c>
      <c r="J488" t="s">
        <v>24</v>
      </c>
      <c r="L488" t="s">
        <v>25</v>
      </c>
      <c r="M488" s="2">
        <v>4550084118970</v>
      </c>
      <c r="N488">
        <v>1</v>
      </c>
      <c r="O488">
        <f t="shared" si="7"/>
        <v>3</v>
      </c>
    </row>
    <row r="489" spans="1:15" x14ac:dyDescent="0.2">
      <c r="A489" s="1">
        <v>43297</v>
      </c>
      <c r="B489">
        <v>43887342</v>
      </c>
      <c r="C489">
        <v>94</v>
      </c>
      <c r="D489" t="s">
        <v>14</v>
      </c>
      <c r="E489">
        <v>21</v>
      </c>
      <c r="F489" t="s">
        <v>15</v>
      </c>
      <c r="G489">
        <v>181010</v>
      </c>
      <c r="H489" t="s">
        <v>16</v>
      </c>
      <c r="I489" t="s">
        <v>17</v>
      </c>
      <c r="J489" t="s">
        <v>18</v>
      </c>
      <c r="K489" t="s">
        <v>19</v>
      </c>
      <c r="L489" t="s">
        <v>20</v>
      </c>
      <c r="M489" s="2">
        <v>842776102461</v>
      </c>
      <c r="N489">
        <v>1</v>
      </c>
      <c r="O489">
        <f t="shared" si="7"/>
        <v>108</v>
      </c>
    </row>
    <row r="490" spans="1:15" x14ac:dyDescent="0.2">
      <c r="A490" s="1">
        <v>43297</v>
      </c>
      <c r="B490">
        <v>43887472</v>
      </c>
      <c r="C490">
        <v>94</v>
      </c>
      <c r="D490" t="s">
        <v>14</v>
      </c>
      <c r="E490">
        <v>21</v>
      </c>
      <c r="F490" t="s">
        <v>15</v>
      </c>
      <c r="G490">
        <v>181010</v>
      </c>
      <c r="H490" t="s">
        <v>16</v>
      </c>
      <c r="I490" t="s">
        <v>17</v>
      </c>
      <c r="J490" t="s">
        <v>18</v>
      </c>
      <c r="K490" t="s">
        <v>19</v>
      </c>
      <c r="L490" t="s">
        <v>20</v>
      </c>
      <c r="M490" s="2">
        <v>842776102461</v>
      </c>
      <c r="N490">
        <v>1</v>
      </c>
      <c r="O490">
        <f t="shared" si="7"/>
        <v>108</v>
      </c>
    </row>
    <row r="491" spans="1:15" x14ac:dyDescent="0.2">
      <c r="A491" s="1">
        <v>43297</v>
      </c>
      <c r="B491">
        <v>43887549</v>
      </c>
      <c r="C491">
        <v>94</v>
      </c>
      <c r="D491" t="s">
        <v>14</v>
      </c>
      <c r="E491">
        <v>21</v>
      </c>
      <c r="F491" t="s">
        <v>15</v>
      </c>
      <c r="G491">
        <v>181010</v>
      </c>
      <c r="H491" t="s">
        <v>16</v>
      </c>
      <c r="I491" t="s">
        <v>17</v>
      </c>
      <c r="J491" t="s">
        <v>18</v>
      </c>
      <c r="K491" t="s">
        <v>19</v>
      </c>
      <c r="L491" t="s">
        <v>20</v>
      </c>
      <c r="M491" s="2">
        <v>842776102461</v>
      </c>
      <c r="N491">
        <v>1</v>
      </c>
      <c r="O491">
        <f t="shared" si="7"/>
        <v>108</v>
      </c>
    </row>
    <row r="492" spans="1:15" x14ac:dyDescent="0.2">
      <c r="A492" s="1">
        <v>43297</v>
      </c>
      <c r="B492">
        <v>43887727</v>
      </c>
      <c r="C492">
        <v>94</v>
      </c>
      <c r="D492" t="s">
        <v>14</v>
      </c>
      <c r="E492">
        <v>21</v>
      </c>
      <c r="F492" t="s">
        <v>15</v>
      </c>
      <c r="G492">
        <v>181010</v>
      </c>
      <c r="H492" t="s">
        <v>16</v>
      </c>
      <c r="I492" t="s">
        <v>17</v>
      </c>
      <c r="J492" t="s">
        <v>18</v>
      </c>
      <c r="K492" t="s">
        <v>19</v>
      </c>
      <c r="L492" t="s">
        <v>20</v>
      </c>
      <c r="M492" s="2">
        <v>842776102461</v>
      </c>
      <c r="N492">
        <v>1</v>
      </c>
      <c r="O492">
        <f t="shared" si="7"/>
        <v>108</v>
      </c>
    </row>
    <row r="493" spans="1:15" x14ac:dyDescent="0.2">
      <c r="A493" s="1">
        <v>43297</v>
      </c>
      <c r="B493">
        <v>43887904</v>
      </c>
      <c r="C493">
        <v>94</v>
      </c>
      <c r="D493" t="s">
        <v>14</v>
      </c>
      <c r="E493">
        <v>21</v>
      </c>
      <c r="F493" t="s">
        <v>15</v>
      </c>
      <c r="G493">
        <v>181010</v>
      </c>
      <c r="H493" t="s">
        <v>16</v>
      </c>
      <c r="I493" t="s">
        <v>17</v>
      </c>
      <c r="J493" t="s">
        <v>18</v>
      </c>
      <c r="K493" t="s">
        <v>19</v>
      </c>
      <c r="L493" t="s">
        <v>20</v>
      </c>
      <c r="M493" s="2">
        <v>842776102461</v>
      </c>
      <c r="N493">
        <v>1</v>
      </c>
      <c r="O493">
        <f t="shared" si="7"/>
        <v>108</v>
      </c>
    </row>
    <row r="494" spans="1:15" x14ac:dyDescent="0.2">
      <c r="A494" s="1">
        <v>43297</v>
      </c>
      <c r="B494">
        <v>43887968</v>
      </c>
      <c r="C494">
        <v>94</v>
      </c>
      <c r="D494" t="s">
        <v>14</v>
      </c>
      <c r="E494">
        <v>21</v>
      </c>
      <c r="F494" t="s">
        <v>15</v>
      </c>
      <c r="G494">
        <v>181010</v>
      </c>
      <c r="H494" t="s">
        <v>16</v>
      </c>
      <c r="I494" t="s">
        <v>17</v>
      </c>
      <c r="J494" t="s">
        <v>18</v>
      </c>
      <c r="K494" t="s">
        <v>19</v>
      </c>
      <c r="L494" t="s">
        <v>20</v>
      </c>
      <c r="M494" s="2">
        <v>842776102461</v>
      </c>
      <c r="N494">
        <v>1</v>
      </c>
      <c r="O494">
        <f t="shared" si="7"/>
        <v>108</v>
      </c>
    </row>
    <row r="495" spans="1:15" x14ac:dyDescent="0.2">
      <c r="A495" s="1">
        <v>43297</v>
      </c>
      <c r="B495">
        <v>43888197</v>
      </c>
      <c r="C495">
        <v>94</v>
      </c>
      <c r="D495" t="s">
        <v>14</v>
      </c>
      <c r="E495">
        <v>21</v>
      </c>
      <c r="F495" t="s">
        <v>15</v>
      </c>
      <c r="G495">
        <v>181010</v>
      </c>
      <c r="H495" t="s">
        <v>16</v>
      </c>
      <c r="I495" t="s">
        <v>17</v>
      </c>
      <c r="J495" t="s">
        <v>18</v>
      </c>
      <c r="K495" t="s">
        <v>19</v>
      </c>
      <c r="L495" t="s">
        <v>20</v>
      </c>
      <c r="M495" s="2">
        <v>842776102461</v>
      </c>
      <c r="N495">
        <v>1</v>
      </c>
      <c r="O495">
        <f t="shared" si="7"/>
        <v>108</v>
      </c>
    </row>
    <row r="496" spans="1:15" x14ac:dyDescent="0.2">
      <c r="A496" s="1">
        <v>43297</v>
      </c>
      <c r="B496">
        <v>43888335</v>
      </c>
      <c r="C496">
        <v>94</v>
      </c>
      <c r="D496" t="s">
        <v>14</v>
      </c>
      <c r="E496">
        <v>21</v>
      </c>
      <c r="F496" t="s">
        <v>15</v>
      </c>
      <c r="G496">
        <v>181010</v>
      </c>
      <c r="H496" t="s">
        <v>16</v>
      </c>
      <c r="I496" t="s">
        <v>17</v>
      </c>
      <c r="J496" t="s">
        <v>18</v>
      </c>
      <c r="K496" t="s">
        <v>19</v>
      </c>
      <c r="L496" t="s">
        <v>20</v>
      </c>
      <c r="M496" s="2">
        <v>842776102461</v>
      </c>
      <c r="N496">
        <v>1</v>
      </c>
      <c r="O496">
        <f t="shared" si="7"/>
        <v>108</v>
      </c>
    </row>
    <row r="497" spans="1:15" x14ac:dyDescent="0.2">
      <c r="A497" s="1">
        <v>43297</v>
      </c>
      <c r="B497">
        <v>43888452</v>
      </c>
      <c r="C497">
        <v>94</v>
      </c>
      <c r="D497" t="s">
        <v>14</v>
      </c>
      <c r="E497">
        <v>21</v>
      </c>
      <c r="F497" t="s">
        <v>15</v>
      </c>
      <c r="G497">
        <v>181010</v>
      </c>
      <c r="H497" t="s">
        <v>16</v>
      </c>
      <c r="I497" t="s">
        <v>17</v>
      </c>
      <c r="J497" t="s">
        <v>18</v>
      </c>
      <c r="K497" t="s">
        <v>19</v>
      </c>
      <c r="L497" t="s">
        <v>20</v>
      </c>
      <c r="M497" s="2">
        <v>842776102461</v>
      </c>
      <c r="N497">
        <v>1</v>
      </c>
      <c r="O497">
        <f t="shared" si="7"/>
        <v>108</v>
      </c>
    </row>
    <row r="498" spans="1:15" x14ac:dyDescent="0.2">
      <c r="A498" s="1">
        <v>43297</v>
      </c>
      <c r="B498">
        <v>43888609</v>
      </c>
      <c r="C498">
        <v>94</v>
      </c>
      <c r="D498" t="s">
        <v>14</v>
      </c>
      <c r="E498">
        <v>21</v>
      </c>
      <c r="F498" t="s">
        <v>15</v>
      </c>
      <c r="G498">
        <v>181010</v>
      </c>
      <c r="H498" t="s">
        <v>16</v>
      </c>
      <c r="I498" t="s">
        <v>17</v>
      </c>
      <c r="J498" t="s">
        <v>18</v>
      </c>
      <c r="K498" t="s">
        <v>19</v>
      </c>
      <c r="L498" t="s">
        <v>20</v>
      </c>
      <c r="M498" s="2">
        <v>842776102461</v>
      </c>
      <c r="N498">
        <v>1</v>
      </c>
      <c r="O498">
        <f t="shared" si="7"/>
        <v>108</v>
      </c>
    </row>
    <row r="499" spans="1:15" x14ac:dyDescent="0.2">
      <c r="A499" s="1">
        <v>43297</v>
      </c>
      <c r="B499">
        <v>43888663</v>
      </c>
      <c r="C499">
        <v>94</v>
      </c>
      <c r="D499" t="s">
        <v>14</v>
      </c>
      <c r="E499">
        <v>21</v>
      </c>
      <c r="F499" t="s">
        <v>15</v>
      </c>
      <c r="G499">
        <v>181010</v>
      </c>
      <c r="H499" t="s">
        <v>16</v>
      </c>
      <c r="I499" t="s">
        <v>17</v>
      </c>
      <c r="J499" t="s">
        <v>18</v>
      </c>
      <c r="K499" t="s">
        <v>19</v>
      </c>
      <c r="L499" t="s">
        <v>20</v>
      </c>
      <c r="M499" s="2">
        <v>842776102461</v>
      </c>
      <c r="N499">
        <v>1</v>
      </c>
      <c r="O499">
        <f t="shared" si="7"/>
        <v>108</v>
      </c>
    </row>
    <row r="500" spans="1:15" x14ac:dyDescent="0.2">
      <c r="A500" s="1">
        <v>43297</v>
      </c>
      <c r="B500">
        <v>43888964</v>
      </c>
      <c r="C500">
        <v>94</v>
      </c>
      <c r="D500" t="s">
        <v>14</v>
      </c>
      <c r="E500">
        <v>21</v>
      </c>
      <c r="F500" t="s">
        <v>15</v>
      </c>
      <c r="G500">
        <v>181010</v>
      </c>
      <c r="H500" t="s">
        <v>16</v>
      </c>
      <c r="I500" t="s">
        <v>17</v>
      </c>
      <c r="J500" t="s">
        <v>18</v>
      </c>
      <c r="K500" t="s">
        <v>19</v>
      </c>
      <c r="L500" t="s">
        <v>20</v>
      </c>
      <c r="M500" s="2">
        <v>842776102461</v>
      </c>
      <c r="N500">
        <v>1</v>
      </c>
      <c r="O500">
        <f t="shared" si="7"/>
        <v>108</v>
      </c>
    </row>
    <row r="501" spans="1:15" x14ac:dyDescent="0.2">
      <c r="A501" s="1">
        <v>43297</v>
      </c>
      <c r="B501">
        <v>43889079</v>
      </c>
      <c r="C501">
        <v>94</v>
      </c>
      <c r="D501" t="s">
        <v>14</v>
      </c>
      <c r="E501">
        <v>21</v>
      </c>
      <c r="F501" t="s">
        <v>15</v>
      </c>
      <c r="G501">
        <v>181010</v>
      </c>
      <c r="H501" t="s">
        <v>16</v>
      </c>
      <c r="I501" t="s">
        <v>17</v>
      </c>
      <c r="J501" t="s">
        <v>18</v>
      </c>
      <c r="K501" t="s">
        <v>19</v>
      </c>
      <c r="L501" t="s">
        <v>20</v>
      </c>
      <c r="M501" s="2">
        <v>842776102461</v>
      </c>
      <c r="N501">
        <v>1</v>
      </c>
      <c r="O501">
        <f t="shared" si="7"/>
        <v>108</v>
      </c>
    </row>
    <row r="502" spans="1:15" x14ac:dyDescent="0.2">
      <c r="A502" s="1">
        <v>43297</v>
      </c>
      <c r="B502">
        <v>43889158</v>
      </c>
      <c r="C502">
        <v>94</v>
      </c>
      <c r="D502" t="s">
        <v>14</v>
      </c>
      <c r="E502">
        <v>21</v>
      </c>
      <c r="F502" t="s">
        <v>15</v>
      </c>
      <c r="G502">
        <v>181010</v>
      </c>
      <c r="H502" t="s">
        <v>16</v>
      </c>
      <c r="I502" t="s">
        <v>17</v>
      </c>
      <c r="J502" t="s">
        <v>18</v>
      </c>
      <c r="K502" t="s">
        <v>19</v>
      </c>
      <c r="L502" t="s">
        <v>20</v>
      </c>
      <c r="M502" s="2">
        <v>842776102461</v>
      </c>
      <c r="N502">
        <v>1</v>
      </c>
      <c r="O502">
        <f t="shared" si="7"/>
        <v>108</v>
      </c>
    </row>
    <row r="503" spans="1:15" x14ac:dyDescent="0.2">
      <c r="A503" s="1">
        <v>43297</v>
      </c>
      <c r="B503">
        <v>43889527</v>
      </c>
      <c r="C503">
        <v>94</v>
      </c>
      <c r="D503" t="s">
        <v>14</v>
      </c>
      <c r="E503">
        <v>21</v>
      </c>
      <c r="F503" t="s">
        <v>15</v>
      </c>
      <c r="G503">
        <v>181010</v>
      </c>
      <c r="H503" t="s">
        <v>16</v>
      </c>
      <c r="I503" t="s">
        <v>17</v>
      </c>
      <c r="J503" t="s">
        <v>18</v>
      </c>
      <c r="K503" t="s">
        <v>19</v>
      </c>
      <c r="L503" t="s">
        <v>20</v>
      </c>
      <c r="M503" s="2">
        <v>842776102461</v>
      </c>
      <c r="N503">
        <v>1</v>
      </c>
      <c r="O503">
        <f t="shared" si="7"/>
        <v>108</v>
      </c>
    </row>
    <row r="504" spans="1:15" x14ac:dyDescent="0.2">
      <c r="A504" s="1">
        <v>43297</v>
      </c>
      <c r="B504">
        <v>43889657</v>
      </c>
      <c r="C504">
        <v>94</v>
      </c>
      <c r="D504" t="s">
        <v>14</v>
      </c>
      <c r="E504">
        <v>21</v>
      </c>
      <c r="F504" t="s">
        <v>15</v>
      </c>
      <c r="G504">
        <v>181010</v>
      </c>
      <c r="H504" t="s">
        <v>16</v>
      </c>
      <c r="I504" t="s">
        <v>17</v>
      </c>
      <c r="J504" t="s">
        <v>18</v>
      </c>
      <c r="K504" t="s">
        <v>19</v>
      </c>
      <c r="L504" t="s">
        <v>20</v>
      </c>
      <c r="M504" s="2">
        <v>842776102461</v>
      </c>
      <c r="N504">
        <v>1</v>
      </c>
      <c r="O504">
        <f t="shared" si="7"/>
        <v>108</v>
      </c>
    </row>
    <row r="505" spans="1:15" x14ac:dyDescent="0.2">
      <c r="A505" s="1">
        <v>43297</v>
      </c>
      <c r="B505">
        <v>43889681</v>
      </c>
      <c r="C505">
        <v>94</v>
      </c>
      <c r="D505" t="s">
        <v>14</v>
      </c>
      <c r="E505">
        <v>21</v>
      </c>
      <c r="F505" t="s">
        <v>15</v>
      </c>
      <c r="G505">
        <v>181010</v>
      </c>
      <c r="H505" t="s">
        <v>16</v>
      </c>
      <c r="I505" t="s">
        <v>17</v>
      </c>
      <c r="J505" t="s">
        <v>18</v>
      </c>
      <c r="K505" t="s">
        <v>19</v>
      </c>
      <c r="L505" t="s">
        <v>20</v>
      </c>
      <c r="M505" s="2">
        <v>842776102461</v>
      </c>
      <c r="N505">
        <v>1</v>
      </c>
      <c r="O505">
        <f t="shared" si="7"/>
        <v>108</v>
      </c>
    </row>
    <row r="506" spans="1:15" x14ac:dyDescent="0.2">
      <c r="A506" s="1">
        <v>43297</v>
      </c>
      <c r="B506">
        <v>43889683</v>
      </c>
      <c r="C506">
        <v>94</v>
      </c>
      <c r="D506" t="s">
        <v>14</v>
      </c>
      <c r="E506">
        <v>21</v>
      </c>
      <c r="F506" t="s">
        <v>15</v>
      </c>
      <c r="G506">
        <v>181010</v>
      </c>
      <c r="H506" t="s">
        <v>16</v>
      </c>
      <c r="I506" t="s">
        <v>17</v>
      </c>
      <c r="J506" t="s">
        <v>18</v>
      </c>
      <c r="K506" t="s">
        <v>19</v>
      </c>
      <c r="L506" t="s">
        <v>20</v>
      </c>
      <c r="M506" s="2">
        <v>842776102461</v>
      </c>
      <c r="N506">
        <v>1</v>
      </c>
      <c r="O506">
        <f t="shared" si="7"/>
        <v>108</v>
      </c>
    </row>
    <row r="507" spans="1:15" x14ac:dyDescent="0.2">
      <c r="A507" s="1">
        <v>43297</v>
      </c>
      <c r="B507">
        <v>43889774</v>
      </c>
      <c r="C507">
        <v>94</v>
      </c>
      <c r="D507" t="s">
        <v>14</v>
      </c>
      <c r="E507">
        <v>21</v>
      </c>
      <c r="F507" t="s">
        <v>15</v>
      </c>
      <c r="G507">
        <v>181010</v>
      </c>
      <c r="H507" t="s">
        <v>16</v>
      </c>
      <c r="I507" t="s">
        <v>17</v>
      </c>
      <c r="J507" t="s">
        <v>18</v>
      </c>
      <c r="K507" t="s">
        <v>19</v>
      </c>
      <c r="L507" t="s">
        <v>20</v>
      </c>
      <c r="M507" s="2">
        <v>842776102461</v>
      </c>
      <c r="N507">
        <v>1</v>
      </c>
      <c r="O507">
        <f t="shared" si="7"/>
        <v>108</v>
      </c>
    </row>
    <row r="508" spans="1:15" x14ac:dyDescent="0.2">
      <c r="A508" s="1">
        <v>43297</v>
      </c>
      <c r="B508">
        <v>43889803</v>
      </c>
      <c r="C508">
        <v>94</v>
      </c>
      <c r="D508" t="s">
        <v>14</v>
      </c>
      <c r="E508">
        <v>21</v>
      </c>
      <c r="F508" t="s">
        <v>15</v>
      </c>
      <c r="G508">
        <v>181010</v>
      </c>
      <c r="H508" t="s">
        <v>16</v>
      </c>
      <c r="I508" t="s">
        <v>17</v>
      </c>
      <c r="J508" t="s">
        <v>18</v>
      </c>
      <c r="K508" t="s">
        <v>19</v>
      </c>
      <c r="L508" t="s">
        <v>20</v>
      </c>
      <c r="M508" s="2">
        <v>842776102461</v>
      </c>
      <c r="N508">
        <v>1</v>
      </c>
      <c r="O508">
        <f t="shared" si="7"/>
        <v>108</v>
      </c>
    </row>
    <row r="509" spans="1:15" x14ac:dyDescent="0.2">
      <c r="A509" s="1">
        <v>43297</v>
      </c>
      <c r="B509">
        <v>43889812</v>
      </c>
      <c r="C509">
        <v>94</v>
      </c>
      <c r="D509" t="s">
        <v>14</v>
      </c>
      <c r="E509">
        <v>21</v>
      </c>
      <c r="F509" t="s">
        <v>15</v>
      </c>
      <c r="G509">
        <v>181010</v>
      </c>
      <c r="H509" t="s">
        <v>16</v>
      </c>
      <c r="I509" t="s">
        <v>17</v>
      </c>
      <c r="J509" t="s">
        <v>18</v>
      </c>
      <c r="K509" t="s">
        <v>19</v>
      </c>
      <c r="L509" t="s">
        <v>20</v>
      </c>
      <c r="M509" s="2">
        <v>842776102461</v>
      </c>
      <c r="N509">
        <v>1</v>
      </c>
      <c r="O509">
        <f t="shared" si="7"/>
        <v>108</v>
      </c>
    </row>
    <row r="510" spans="1:15" x14ac:dyDescent="0.2">
      <c r="A510" s="1">
        <v>43297</v>
      </c>
      <c r="B510">
        <v>43890211</v>
      </c>
      <c r="C510">
        <v>94</v>
      </c>
      <c r="D510" t="s">
        <v>14</v>
      </c>
      <c r="E510">
        <v>21</v>
      </c>
      <c r="F510" t="s">
        <v>15</v>
      </c>
      <c r="G510">
        <v>181010</v>
      </c>
      <c r="H510" t="s">
        <v>16</v>
      </c>
      <c r="I510" t="s">
        <v>17</v>
      </c>
      <c r="J510" t="s">
        <v>18</v>
      </c>
      <c r="K510" t="s">
        <v>19</v>
      </c>
      <c r="L510" t="s">
        <v>20</v>
      </c>
      <c r="M510" s="2">
        <v>842776102461</v>
      </c>
      <c r="N510">
        <v>1</v>
      </c>
      <c r="O510">
        <f t="shared" si="7"/>
        <v>108</v>
      </c>
    </row>
    <row r="511" spans="1:15" x14ac:dyDescent="0.2">
      <c r="A511" s="1">
        <v>43297</v>
      </c>
      <c r="B511">
        <v>43890447</v>
      </c>
      <c r="C511">
        <v>94</v>
      </c>
      <c r="D511" t="s">
        <v>14</v>
      </c>
      <c r="E511">
        <v>21</v>
      </c>
      <c r="F511" t="s">
        <v>15</v>
      </c>
      <c r="G511">
        <v>181010</v>
      </c>
      <c r="H511" t="s">
        <v>16</v>
      </c>
      <c r="I511" t="s">
        <v>17</v>
      </c>
      <c r="J511" t="s">
        <v>18</v>
      </c>
      <c r="K511" t="s">
        <v>19</v>
      </c>
      <c r="L511" t="s">
        <v>20</v>
      </c>
      <c r="M511" s="2">
        <v>842776102461</v>
      </c>
      <c r="N511">
        <v>1</v>
      </c>
      <c r="O511">
        <f t="shared" si="7"/>
        <v>108</v>
      </c>
    </row>
    <row r="512" spans="1:15" x14ac:dyDescent="0.2">
      <c r="A512" s="1">
        <v>43297</v>
      </c>
      <c r="B512">
        <v>43890555</v>
      </c>
      <c r="C512">
        <v>94</v>
      </c>
      <c r="D512" t="s">
        <v>14</v>
      </c>
      <c r="E512">
        <v>21</v>
      </c>
      <c r="F512" t="s">
        <v>15</v>
      </c>
      <c r="G512">
        <v>181010</v>
      </c>
      <c r="H512" t="s">
        <v>16</v>
      </c>
      <c r="I512" t="s">
        <v>17</v>
      </c>
      <c r="J512" t="s">
        <v>18</v>
      </c>
      <c r="K512" t="s">
        <v>19</v>
      </c>
      <c r="L512" t="s">
        <v>20</v>
      </c>
      <c r="M512" s="2">
        <v>842776102461</v>
      </c>
      <c r="N512">
        <v>1</v>
      </c>
      <c r="O512">
        <f t="shared" si="7"/>
        <v>108</v>
      </c>
    </row>
    <row r="513" spans="1:15" x14ac:dyDescent="0.2">
      <c r="A513" s="1">
        <v>43297</v>
      </c>
      <c r="B513">
        <v>43890605</v>
      </c>
      <c r="C513">
        <v>94</v>
      </c>
      <c r="D513" t="s">
        <v>14</v>
      </c>
      <c r="E513">
        <v>21</v>
      </c>
      <c r="F513" t="s">
        <v>15</v>
      </c>
      <c r="G513">
        <v>181010</v>
      </c>
      <c r="H513" t="s">
        <v>16</v>
      </c>
      <c r="I513" t="s">
        <v>17</v>
      </c>
      <c r="J513" t="s">
        <v>18</v>
      </c>
      <c r="K513" t="s">
        <v>19</v>
      </c>
      <c r="L513" t="s">
        <v>20</v>
      </c>
      <c r="M513" s="2">
        <v>842776102461</v>
      </c>
      <c r="N513">
        <v>1</v>
      </c>
      <c r="O513">
        <f t="shared" si="7"/>
        <v>108</v>
      </c>
    </row>
    <row r="514" spans="1:15" x14ac:dyDescent="0.2">
      <c r="A514" s="1">
        <v>43297</v>
      </c>
      <c r="B514">
        <v>43890866</v>
      </c>
      <c r="C514">
        <v>94</v>
      </c>
      <c r="D514" t="s">
        <v>14</v>
      </c>
      <c r="E514">
        <v>21</v>
      </c>
      <c r="F514" t="s">
        <v>15</v>
      </c>
      <c r="G514">
        <v>181010</v>
      </c>
      <c r="H514" t="s">
        <v>16</v>
      </c>
      <c r="I514" t="s">
        <v>17</v>
      </c>
      <c r="J514" t="s">
        <v>18</v>
      </c>
      <c r="K514" t="s">
        <v>19</v>
      </c>
      <c r="L514" t="s">
        <v>20</v>
      </c>
      <c r="M514" s="2">
        <v>842776102461</v>
      </c>
      <c r="N514">
        <v>1</v>
      </c>
      <c r="O514">
        <f t="shared" si="7"/>
        <v>108</v>
      </c>
    </row>
    <row r="515" spans="1:15" x14ac:dyDescent="0.2">
      <c r="A515" s="1">
        <v>43297</v>
      </c>
      <c r="B515">
        <v>43890936</v>
      </c>
      <c r="C515">
        <v>94</v>
      </c>
      <c r="D515" t="s">
        <v>14</v>
      </c>
      <c r="E515">
        <v>1</v>
      </c>
      <c r="F515" t="s">
        <v>32</v>
      </c>
      <c r="G515">
        <v>32010</v>
      </c>
      <c r="H515" t="s">
        <v>33</v>
      </c>
      <c r="I515" t="s">
        <v>34</v>
      </c>
      <c r="J515" t="s">
        <v>35</v>
      </c>
      <c r="L515" t="s">
        <v>36</v>
      </c>
      <c r="M515" s="2">
        <v>4549292037708</v>
      </c>
      <c r="N515">
        <v>1</v>
      </c>
      <c r="O515">
        <f t="shared" ref="O515:O578" si="8">SUMIFS($N$2:$N$1206,$A$2:$A$1206,"="&amp;A515,$C$2:$C$1206,"="&amp;C515,$M$2:$M$1206,"="&amp;M515)</f>
        <v>1</v>
      </c>
    </row>
    <row r="516" spans="1:15" x14ac:dyDescent="0.2">
      <c r="A516" s="1">
        <v>43297</v>
      </c>
      <c r="B516">
        <v>43891197</v>
      </c>
      <c r="C516">
        <v>94</v>
      </c>
      <c r="D516" t="s">
        <v>14</v>
      </c>
      <c r="E516">
        <v>21</v>
      </c>
      <c r="F516" t="s">
        <v>15</v>
      </c>
      <c r="G516">
        <v>181010</v>
      </c>
      <c r="H516" t="s">
        <v>16</v>
      </c>
      <c r="I516" t="s">
        <v>17</v>
      </c>
      <c r="J516" t="s">
        <v>18</v>
      </c>
      <c r="K516" t="s">
        <v>19</v>
      </c>
      <c r="L516" t="s">
        <v>20</v>
      </c>
      <c r="M516" s="2">
        <v>842776102461</v>
      </c>
      <c r="N516">
        <v>1</v>
      </c>
      <c r="O516">
        <f t="shared" si="8"/>
        <v>108</v>
      </c>
    </row>
    <row r="517" spans="1:15" x14ac:dyDescent="0.2">
      <c r="A517" s="1">
        <v>43297</v>
      </c>
      <c r="B517">
        <v>43891451</v>
      </c>
      <c r="C517">
        <v>94</v>
      </c>
      <c r="D517" t="s">
        <v>14</v>
      </c>
      <c r="E517">
        <v>21</v>
      </c>
      <c r="F517" t="s">
        <v>15</v>
      </c>
      <c r="G517">
        <v>181010</v>
      </c>
      <c r="H517" t="s">
        <v>16</v>
      </c>
      <c r="I517" t="s">
        <v>17</v>
      </c>
      <c r="J517" t="s">
        <v>18</v>
      </c>
      <c r="K517" t="s">
        <v>19</v>
      </c>
      <c r="L517" t="s">
        <v>20</v>
      </c>
      <c r="M517" s="2">
        <v>842776102461</v>
      </c>
      <c r="N517">
        <v>1</v>
      </c>
      <c r="O517">
        <f t="shared" si="8"/>
        <v>108</v>
      </c>
    </row>
    <row r="518" spans="1:15" x14ac:dyDescent="0.2">
      <c r="A518" s="1">
        <v>43297</v>
      </c>
      <c r="B518">
        <v>43891798</v>
      </c>
      <c r="C518">
        <v>94</v>
      </c>
      <c r="D518" t="s">
        <v>14</v>
      </c>
      <c r="E518">
        <v>21</v>
      </c>
      <c r="F518" t="s">
        <v>15</v>
      </c>
      <c r="G518">
        <v>181010</v>
      </c>
      <c r="H518" t="s">
        <v>16</v>
      </c>
      <c r="I518" t="s">
        <v>17</v>
      </c>
      <c r="J518" t="s">
        <v>18</v>
      </c>
      <c r="K518" t="s">
        <v>19</v>
      </c>
      <c r="L518" t="s">
        <v>20</v>
      </c>
      <c r="M518" s="2">
        <v>842776102461</v>
      </c>
      <c r="N518">
        <v>1</v>
      </c>
      <c r="O518">
        <f t="shared" si="8"/>
        <v>108</v>
      </c>
    </row>
    <row r="519" spans="1:15" x14ac:dyDescent="0.2">
      <c r="A519" s="1">
        <v>43297</v>
      </c>
      <c r="B519">
        <v>43891821</v>
      </c>
      <c r="C519">
        <v>94</v>
      </c>
      <c r="D519" t="s">
        <v>14</v>
      </c>
      <c r="E519">
        <v>21</v>
      </c>
      <c r="F519" t="s">
        <v>15</v>
      </c>
      <c r="G519">
        <v>181010</v>
      </c>
      <c r="H519" t="s">
        <v>16</v>
      </c>
      <c r="I519" t="s">
        <v>17</v>
      </c>
      <c r="J519" t="s">
        <v>18</v>
      </c>
      <c r="K519" t="s">
        <v>19</v>
      </c>
      <c r="L519" t="s">
        <v>20</v>
      </c>
      <c r="M519" s="2">
        <v>842776102461</v>
      </c>
      <c r="N519">
        <v>1</v>
      </c>
      <c r="O519">
        <f t="shared" si="8"/>
        <v>108</v>
      </c>
    </row>
    <row r="520" spans="1:15" x14ac:dyDescent="0.2">
      <c r="A520" s="1">
        <v>43297</v>
      </c>
      <c r="B520">
        <v>43891911</v>
      </c>
      <c r="C520">
        <v>94</v>
      </c>
      <c r="D520" t="s">
        <v>14</v>
      </c>
      <c r="E520">
        <v>21</v>
      </c>
      <c r="F520" t="s">
        <v>15</v>
      </c>
      <c r="G520">
        <v>181010</v>
      </c>
      <c r="H520" t="s">
        <v>16</v>
      </c>
      <c r="I520" t="s">
        <v>17</v>
      </c>
      <c r="J520" t="s">
        <v>18</v>
      </c>
      <c r="K520" t="s">
        <v>19</v>
      </c>
      <c r="L520" t="s">
        <v>20</v>
      </c>
      <c r="M520" s="2">
        <v>842776102461</v>
      </c>
      <c r="N520">
        <v>1</v>
      </c>
      <c r="O520">
        <f t="shared" si="8"/>
        <v>108</v>
      </c>
    </row>
    <row r="521" spans="1:15" x14ac:dyDescent="0.2">
      <c r="A521" s="1">
        <v>43297</v>
      </c>
      <c r="B521">
        <v>43892026</v>
      </c>
      <c r="C521">
        <v>94</v>
      </c>
      <c r="D521" t="s">
        <v>14</v>
      </c>
      <c r="E521">
        <v>21</v>
      </c>
      <c r="F521" t="s">
        <v>15</v>
      </c>
      <c r="G521">
        <v>181010</v>
      </c>
      <c r="H521" t="s">
        <v>16</v>
      </c>
      <c r="I521" t="s">
        <v>17</v>
      </c>
      <c r="J521" t="s">
        <v>18</v>
      </c>
      <c r="K521" t="s">
        <v>19</v>
      </c>
      <c r="L521" t="s">
        <v>20</v>
      </c>
      <c r="M521" s="2">
        <v>842776102461</v>
      </c>
      <c r="N521">
        <v>1</v>
      </c>
      <c r="O521">
        <f t="shared" si="8"/>
        <v>108</v>
      </c>
    </row>
    <row r="522" spans="1:15" x14ac:dyDescent="0.2">
      <c r="A522" s="1">
        <v>43297</v>
      </c>
      <c r="B522">
        <v>43892111</v>
      </c>
      <c r="C522">
        <v>94</v>
      </c>
      <c r="D522" t="s">
        <v>14</v>
      </c>
      <c r="E522">
        <v>21</v>
      </c>
      <c r="F522" t="s">
        <v>15</v>
      </c>
      <c r="G522">
        <v>181010</v>
      </c>
      <c r="H522" t="s">
        <v>16</v>
      </c>
      <c r="I522" t="s">
        <v>17</v>
      </c>
      <c r="J522" t="s">
        <v>18</v>
      </c>
      <c r="K522" t="s">
        <v>19</v>
      </c>
      <c r="L522" t="s">
        <v>20</v>
      </c>
      <c r="M522" s="2">
        <v>842776102461</v>
      </c>
      <c r="N522">
        <v>1</v>
      </c>
      <c r="O522">
        <f t="shared" si="8"/>
        <v>108</v>
      </c>
    </row>
    <row r="523" spans="1:15" x14ac:dyDescent="0.2">
      <c r="A523" s="1">
        <v>43297</v>
      </c>
      <c r="B523">
        <v>43892159</v>
      </c>
      <c r="C523">
        <v>94</v>
      </c>
      <c r="D523" t="s">
        <v>14</v>
      </c>
      <c r="E523">
        <v>21</v>
      </c>
      <c r="F523" t="s">
        <v>15</v>
      </c>
      <c r="G523">
        <v>181010</v>
      </c>
      <c r="H523" t="s">
        <v>16</v>
      </c>
      <c r="I523" t="s">
        <v>17</v>
      </c>
      <c r="J523" t="s">
        <v>18</v>
      </c>
      <c r="K523" t="s">
        <v>19</v>
      </c>
      <c r="L523" t="s">
        <v>20</v>
      </c>
      <c r="M523" s="2">
        <v>842776102461</v>
      </c>
      <c r="N523">
        <v>1</v>
      </c>
      <c r="O523">
        <f t="shared" si="8"/>
        <v>108</v>
      </c>
    </row>
    <row r="524" spans="1:15" x14ac:dyDescent="0.2">
      <c r="A524" s="1">
        <v>43297</v>
      </c>
      <c r="B524">
        <v>43892214</v>
      </c>
      <c r="C524">
        <v>94</v>
      </c>
      <c r="D524" t="s">
        <v>14</v>
      </c>
      <c r="E524">
        <v>21</v>
      </c>
      <c r="F524" t="s">
        <v>15</v>
      </c>
      <c r="G524">
        <v>181010</v>
      </c>
      <c r="H524" t="s">
        <v>16</v>
      </c>
      <c r="I524" t="s">
        <v>17</v>
      </c>
      <c r="J524" t="s">
        <v>18</v>
      </c>
      <c r="K524" t="s">
        <v>19</v>
      </c>
      <c r="L524" t="s">
        <v>20</v>
      </c>
      <c r="M524" s="2">
        <v>842776102461</v>
      </c>
      <c r="N524">
        <v>1</v>
      </c>
      <c r="O524">
        <f t="shared" si="8"/>
        <v>108</v>
      </c>
    </row>
    <row r="525" spans="1:15" x14ac:dyDescent="0.2">
      <c r="A525" s="1">
        <v>43297</v>
      </c>
      <c r="B525">
        <v>43892228</v>
      </c>
      <c r="C525">
        <v>94</v>
      </c>
      <c r="D525" t="s">
        <v>14</v>
      </c>
      <c r="E525">
        <v>21</v>
      </c>
      <c r="F525" t="s">
        <v>15</v>
      </c>
      <c r="G525">
        <v>181010</v>
      </c>
      <c r="H525" t="s">
        <v>16</v>
      </c>
      <c r="I525" t="s">
        <v>17</v>
      </c>
      <c r="J525" t="s">
        <v>18</v>
      </c>
      <c r="K525" t="s">
        <v>19</v>
      </c>
      <c r="L525" t="s">
        <v>20</v>
      </c>
      <c r="M525" s="2">
        <v>842776102461</v>
      </c>
      <c r="N525">
        <v>1</v>
      </c>
      <c r="O525">
        <f t="shared" si="8"/>
        <v>108</v>
      </c>
    </row>
    <row r="526" spans="1:15" x14ac:dyDescent="0.2">
      <c r="A526" s="1">
        <v>43297</v>
      </c>
      <c r="B526">
        <v>43892327</v>
      </c>
      <c r="C526">
        <v>94</v>
      </c>
      <c r="D526" t="s">
        <v>14</v>
      </c>
      <c r="E526">
        <v>21</v>
      </c>
      <c r="F526" t="s">
        <v>15</v>
      </c>
      <c r="G526">
        <v>181010</v>
      </c>
      <c r="H526" t="s">
        <v>16</v>
      </c>
      <c r="I526" t="s">
        <v>17</v>
      </c>
      <c r="J526" t="s">
        <v>18</v>
      </c>
      <c r="K526" t="s">
        <v>19</v>
      </c>
      <c r="L526" t="s">
        <v>20</v>
      </c>
      <c r="M526" s="2">
        <v>842776102461</v>
      </c>
      <c r="N526">
        <v>1</v>
      </c>
      <c r="O526">
        <f t="shared" si="8"/>
        <v>108</v>
      </c>
    </row>
    <row r="527" spans="1:15" x14ac:dyDescent="0.2">
      <c r="A527" s="1">
        <v>43297</v>
      </c>
      <c r="B527">
        <v>43892356</v>
      </c>
      <c r="C527">
        <v>94</v>
      </c>
      <c r="D527" t="s">
        <v>14</v>
      </c>
      <c r="E527">
        <v>21</v>
      </c>
      <c r="F527" t="s">
        <v>15</v>
      </c>
      <c r="G527">
        <v>181010</v>
      </c>
      <c r="H527" t="s">
        <v>16</v>
      </c>
      <c r="I527" t="s">
        <v>17</v>
      </c>
      <c r="J527" t="s">
        <v>18</v>
      </c>
      <c r="K527" t="s">
        <v>19</v>
      </c>
      <c r="L527" t="s">
        <v>20</v>
      </c>
      <c r="M527" s="2">
        <v>842776102461</v>
      </c>
      <c r="N527">
        <v>1</v>
      </c>
      <c r="O527">
        <f t="shared" si="8"/>
        <v>108</v>
      </c>
    </row>
    <row r="528" spans="1:15" x14ac:dyDescent="0.2">
      <c r="A528" s="1">
        <v>43297</v>
      </c>
      <c r="B528">
        <v>43892373</v>
      </c>
      <c r="C528">
        <v>94</v>
      </c>
      <c r="D528" t="s">
        <v>14</v>
      </c>
      <c r="E528">
        <v>21</v>
      </c>
      <c r="F528" t="s">
        <v>15</v>
      </c>
      <c r="G528">
        <v>181010</v>
      </c>
      <c r="H528" t="s">
        <v>16</v>
      </c>
      <c r="I528" t="s">
        <v>17</v>
      </c>
      <c r="J528" t="s">
        <v>18</v>
      </c>
      <c r="K528" t="s">
        <v>19</v>
      </c>
      <c r="L528" t="s">
        <v>20</v>
      </c>
      <c r="M528" s="2">
        <v>842776102461</v>
      </c>
      <c r="N528">
        <v>1</v>
      </c>
      <c r="O528">
        <f t="shared" si="8"/>
        <v>108</v>
      </c>
    </row>
    <row r="529" spans="1:15" x14ac:dyDescent="0.2">
      <c r="A529" s="1">
        <v>43297</v>
      </c>
      <c r="B529">
        <v>43892654</v>
      </c>
      <c r="C529">
        <v>94</v>
      </c>
      <c r="D529" t="s">
        <v>14</v>
      </c>
      <c r="E529">
        <v>21</v>
      </c>
      <c r="F529" t="s">
        <v>15</v>
      </c>
      <c r="G529">
        <v>181010</v>
      </c>
      <c r="H529" t="s">
        <v>16</v>
      </c>
      <c r="I529" t="s">
        <v>17</v>
      </c>
      <c r="J529" t="s">
        <v>18</v>
      </c>
      <c r="K529" t="s">
        <v>19</v>
      </c>
      <c r="L529" t="s">
        <v>20</v>
      </c>
      <c r="M529" s="2">
        <v>842776102461</v>
      </c>
      <c r="N529">
        <v>1</v>
      </c>
      <c r="O529">
        <f t="shared" si="8"/>
        <v>108</v>
      </c>
    </row>
    <row r="530" spans="1:15" x14ac:dyDescent="0.2">
      <c r="A530" s="1">
        <v>43297</v>
      </c>
      <c r="B530">
        <v>43892821</v>
      </c>
      <c r="C530">
        <v>94</v>
      </c>
      <c r="D530" t="s">
        <v>14</v>
      </c>
      <c r="E530">
        <v>21</v>
      </c>
      <c r="F530" t="s">
        <v>15</v>
      </c>
      <c r="G530">
        <v>181010</v>
      </c>
      <c r="H530" t="s">
        <v>16</v>
      </c>
      <c r="I530" t="s">
        <v>17</v>
      </c>
      <c r="J530" t="s">
        <v>18</v>
      </c>
      <c r="K530" t="s">
        <v>19</v>
      </c>
      <c r="L530" t="s">
        <v>20</v>
      </c>
      <c r="M530" s="2">
        <v>842776102461</v>
      </c>
      <c r="N530">
        <v>1</v>
      </c>
      <c r="O530">
        <f t="shared" si="8"/>
        <v>108</v>
      </c>
    </row>
    <row r="531" spans="1:15" x14ac:dyDescent="0.2">
      <c r="A531" s="1">
        <v>43297</v>
      </c>
      <c r="B531">
        <v>43892845</v>
      </c>
      <c r="C531">
        <v>94</v>
      </c>
      <c r="D531" t="s">
        <v>14</v>
      </c>
      <c r="E531">
        <v>21</v>
      </c>
      <c r="F531" t="s">
        <v>15</v>
      </c>
      <c r="G531">
        <v>181010</v>
      </c>
      <c r="H531" t="s">
        <v>16</v>
      </c>
      <c r="I531" t="s">
        <v>17</v>
      </c>
      <c r="J531" t="s">
        <v>18</v>
      </c>
      <c r="K531" t="s">
        <v>19</v>
      </c>
      <c r="L531" t="s">
        <v>20</v>
      </c>
      <c r="M531" s="2">
        <v>842776102461</v>
      </c>
      <c r="N531">
        <v>1</v>
      </c>
      <c r="O531">
        <f t="shared" si="8"/>
        <v>108</v>
      </c>
    </row>
    <row r="532" spans="1:15" x14ac:dyDescent="0.2">
      <c r="A532" s="1">
        <v>43297</v>
      </c>
      <c r="B532">
        <v>43893041</v>
      </c>
      <c r="C532">
        <v>94</v>
      </c>
      <c r="D532" t="s">
        <v>14</v>
      </c>
      <c r="E532">
        <v>21</v>
      </c>
      <c r="F532" t="s">
        <v>15</v>
      </c>
      <c r="G532">
        <v>181010</v>
      </c>
      <c r="H532" t="s">
        <v>16</v>
      </c>
      <c r="I532" t="s">
        <v>17</v>
      </c>
      <c r="J532" t="s">
        <v>18</v>
      </c>
      <c r="K532" t="s">
        <v>19</v>
      </c>
      <c r="L532" t="s">
        <v>20</v>
      </c>
      <c r="M532" s="2">
        <v>842776102461</v>
      </c>
      <c r="N532">
        <v>1</v>
      </c>
      <c r="O532">
        <f t="shared" si="8"/>
        <v>108</v>
      </c>
    </row>
    <row r="533" spans="1:15" x14ac:dyDescent="0.2">
      <c r="A533" s="1">
        <v>43297</v>
      </c>
      <c r="B533">
        <v>43893086</v>
      </c>
      <c r="C533">
        <v>94</v>
      </c>
      <c r="D533" t="s">
        <v>14</v>
      </c>
      <c r="E533">
        <v>21</v>
      </c>
      <c r="F533" t="s">
        <v>15</v>
      </c>
      <c r="G533">
        <v>181010</v>
      </c>
      <c r="H533" t="s">
        <v>16</v>
      </c>
      <c r="I533" t="s">
        <v>17</v>
      </c>
      <c r="J533" t="s">
        <v>18</v>
      </c>
      <c r="K533" t="s">
        <v>19</v>
      </c>
      <c r="L533" t="s">
        <v>20</v>
      </c>
      <c r="M533" s="2">
        <v>842776102461</v>
      </c>
      <c r="N533">
        <v>1</v>
      </c>
      <c r="O533">
        <f t="shared" si="8"/>
        <v>108</v>
      </c>
    </row>
    <row r="534" spans="1:15" x14ac:dyDescent="0.2">
      <c r="A534" s="1">
        <v>43297</v>
      </c>
      <c r="B534">
        <v>43893130</v>
      </c>
      <c r="C534">
        <v>94</v>
      </c>
      <c r="D534" t="s">
        <v>14</v>
      </c>
      <c r="E534">
        <v>21</v>
      </c>
      <c r="F534" t="s">
        <v>15</v>
      </c>
      <c r="G534">
        <v>181010</v>
      </c>
      <c r="H534" t="s">
        <v>16</v>
      </c>
      <c r="I534" t="s">
        <v>17</v>
      </c>
      <c r="J534" t="s">
        <v>18</v>
      </c>
      <c r="K534" t="s">
        <v>19</v>
      </c>
      <c r="L534" t="s">
        <v>20</v>
      </c>
      <c r="M534" s="2">
        <v>842776102461</v>
      </c>
      <c r="N534">
        <v>1</v>
      </c>
      <c r="O534">
        <f t="shared" si="8"/>
        <v>108</v>
      </c>
    </row>
    <row r="535" spans="1:15" x14ac:dyDescent="0.2">
      <c r="A535" s="1">
        <v>43297</v>
      </c>
      <c r="B535">
        <v>43893150</v>
      </c>
      <c r="C535">
        <v>94</v>
      </c>
      <c r="D535" t="s">
        <v>14</v>
      </c>
      <c r="E535">
        <v>12</v>
      </c>
      <c r="F535" t="s">
        <v>27</v>
      </c>
      <c r="G535">
        <v>77120</v>
      </c>
      <c r="H535" t="s">
        <v>28</v>
      </c>
      <c r="I535" t="s">
        <v>29</v>
      </c>
      <c r="J535" t="s">
        <v>30</v>
      </c>
      <c r="L535" t="s">
        <v>31</v>
      </c>
      <c r="M535" s="2">
        <v>4549980046388</v>
      </c>
      <c r="N535">
        <v>1</v>
      </c>
      <c r="O535">
        <f t="shared" si="8"/>
        <v>2</v>
      </c>
    </row>
    <row r="536" spans="1:15" x14ac:dyDescent="0.2">
      <c r="A536" s="1">
        <v>43297</v>
      </c>
      <c r="B536">
        <v>43893446</v>
      </c>
      <c r="C536">
        <v>94</v>
      </c>
      <c r="D536" t="s">
        <v>14</v>
      </c>
      <c r="E536">
        <v>21</v>
      </c>
      <c r="F536" t="s">
        <v>15</v>
      </c>
      <c r="G536">
        <v>181010</v>
      </c>
      <c r="H536" t="s">
        <v>16</v>
      </c>
      <c r="I536" t="s">
        <v>17</v>
      </c>
      <c r="J536" t="s">
        <v>18</v>
      </c>
      <c r="K536" t="s">
        <v>19</v>
      </c>
      <c r="L536" t="s">
        <v>20</v>
      </c>
      <c r="M536" s="2">
        <v>842776102461</v>
      </c>
      <c r="N536">
        <v>1</v>
      </c>
      <c r="O536">
        <f t="shared" si="8"/>
        <v>108</v>
      </c>
    </row>
    <row r="537" spans="1:15" x14ac:dyDescent="0.2">
      <c r="A537" s="1">
        <v>43297</v>
      </c>
      <c r="B537">
        <v>65665713</v>
      </c>
      <c r="C537">
        <v>94</v>
      </c>
      <c r="D537" t="s">
        <v>14</v>
      </c>
      <c r="E537">
        <v>21</v>
      </c>
      <c r="F537" t="s">
        <v>15</v>
      </c>
      <c r="G537">
        <v>181010</v>
      </c>
      <c r="H537" t="s">
        <v>16</v>
      </c>
      <c r="I537" t="s">
        <v>17</v>
      </c>
      <c r="J537" t="s">
        <v>18</v>
      </c>
      <c r="K537" t="s">
        <v>19</v>
      </c>
      <c r="L537" t="s">
        <v>20</v>
      </c>
      <c r="M537" s="2">
        <v>842776102461</v>
      </c>
      <c r="N537">
        <v>1</v>
      </c>
      <c r="O537">
        <f t="shared" si="8"/>
        <v>108</v>
      </c>
    </row>
    <row r="538" spans="1:15" x14ac:dyDescent="0.2">
      <c r="A538" s="1">
        <v>43297</v>
      </c>
      <c r="B538">
        <v>43856521</v>
      </c>
      <c r="C538">
        <v>842</v>
      </c>
      <c r="D538" t="s">
        <v>26</v>
      </c>
      <c r="E538">
        <v>21</v>
      </c>
      <c r="F538" t="s">
        <v>15</v>
      </c>
      <c r="G538">
        <v>181010</v>
      </c>
      <c r="H538" t="s">
        <v>16</v>
      </c>
      <c r="I538" t="s">
        <v>17</v>
      </c>
      <c r="J538" t="s">
        <v>18</v>
      </c>
      <c r="K538" t="s">
        <v>19</v>
      </c>
      <c r="L538" t="s">
        <v>20</v>
      </c>
      <c r="M538" s="2">
        <v>842776102461</v>
      </c>
      <c r="N538">
        <v>1</v>
      </c>
      <c r="O538">
        <f t="shared" si="8"/>
        <v>76</v>
      </c>
    </row>
    <row r="539" spans="1:15" x14ac:dyDescent="0.2">
      <c r="A539" s="1">
        <v>43297</v>
      </c>
      <c r="B539">
        <v>43863220</v>
      </c>
      <c r="C539">
        <v>842</v>
      </c>
      <c r="D539" t="s">
        <v>26</v>
      </c>
      <c r="E539">
        <v>21</v>
      </c>
      <c r="F539" t="s">
        <v>15</v>
      </c>
      <c r="G539">
        <v>181010</v>
      </c>
      <c r="H539" t="s">
        <v>16</v>
      </c>
      <c r="I539" t="s">
        <v>17</v>
      </c>
      <c r="J539" t="s">
        <v>18</v>
      </c>
      <c r="K539" t="s">
        <v>19</v>
      </c>
      <c r="L539" t="s">
        <v>20</v>
      </c>
      <c r="M539" s="2">
        <v>842776102461</v>
      </c>
      <c r="N539">
        <v>1</v>
      </c>
      <c r="O539">
        <f t="shared" si="8"/>
        <v>76</v>
      </c>
    </row>
    <row r="540" spans="1:15" x14ac:dyDescent="0.2">
      <c r="A540" s="1">
        <v>43297</v>
      </c>
      <c r="B540">
        <v>43863239</v>
      </c>
      <c r="C540">
        <v>842</v>
      </c>
      <c r="D540" t="s">
        <v>26</v>
      </c>
      <c r="E540">
        <v>21</v>
      </c>
      <c r="F540" t="s">
        <v>15</v>
      </c>
      <c r="G540">
        <v>181010</v>
      </c>
      <c r="H540" t="s">
        <v>16</v>
      </c>
      <c r="I540" t="s">
        <v>17</v>
      </c>
      <c r="J540" t="s">
        <v>18</v>
      </c>
      <c r="K540" t="s">
        <v>19</v>
      </c>
      <c r="L540" t="s">
        <v>20</v>
      </c>
      <c r="M540" s="2">
        <v>842776102461</v>
      </c>
      <c r="N540">
        <v>1</v>
      </c>
      <c r="O540">
        <f t="shared" si="8"/>
        <v>76</v>
      </c>
    </row>
    <row r="541" spans="1:15" x14ac:dyDescent="0.2">
      <c r="A541" s="1">
        <v>43297</v>
      </c>
      <c r="B541">
        <v>43867384</v>
      </c>
      <c r="C541">
        <v>842</v>
      </c>
      <c r="D541" t="s">
        <v>26</v>
      </c>
      <c r="E541">
        <v>21</v>
      </c>
      <c r="F541" t="s">
        <v>15</v>
      </c>
      <c r="G541">
        <v>181010</v>
      </c>
      <c r="H541" t="s">
        <v>16</v>
      </c>
      <c r="I541" t="s">
        <v>17</v>
      </c>
      <c r="J541" t="s">
        <v>18</v>
      </c>
      <c r="K541" t="s">
        <v>19</v>
      </c>
      <c r="L541" t="s">
        <v>20</v>
      </c>
      <c r="M541" s="2">
        <v>842776102461</v>
      </c>
      <c r="N541">
        <v>1</v>
      </c>
      <c r="O541">
        <f t="shared" si="8"/>
        <v>76</v>
      </c>
    </row>
    <row r="542" spans="1:15" x14ac:dyDescent="0.2">
      <c r="A542" s="1">
        <v>43297</v>
      </c>
      <c r="B542">
        <v>43869316</v>
      </c>
      <c r="C542">
        <v>842</v>
      </c>
      <c r="D542" t="s">
        <v>26</v>
      </c>
      <c r="E542">
        <v>21</v>
      </c>
      <c r="F542" t="s">
        <v>15</v>
      </c>
      <c r="G542">
        <v>181010</v>
      </c>
      <c r="H542" t="s">
        <v>16</v>
      </c>
      <c r="I542" t="s">
        <v>17</v>
      </c>
      <c r="J542" t="s">
        <v>18</v>
      </c>
      <c r="K542" t="s">
        <v>19</v>
      </c>
      <c r="L542" t="s">
        <v>20</v>
      </c>
      <c r="M542" s="2">
        <v>842776102461</v>
      </c>
      <c r="N542">
        <v>1</v>
      </c>
      <c r="O542">
        <f t="shared" si="8"/>
        <v>76</v>
      </c>
    </row>
    <row r="543" spans="1:15" x14ac:dyDescent="0.2">
      <c r="A543" s="1">
        <v>43297</v>
      </c>
      <c r="B543">
        <v>43871891</v>
      </c>
      <c r="C543">
        <v>842</v>
      </c>
      <c r="D543" t="s">
        <v>26</v>
      </c>
      <c r="E543">
        <v>21</v>
      </c>
      <c r="F543" t="s">
        <v>15</v>
      </c>
      <c r="G543">
        <v>181010</v>
      </c>
      <c r="H543" t="s">
        <v>16</v>
      </c>
      <c r="I543" t="s">
        <v>17</v>
      </c>
      <c r="J543" t="s">
        <v>18</v>
      </c>
      <c r="K543" t="s">
        <v>19</v>
      </c>
      <c r="L543" t="s">
        <v>20</v>
      </c>
      <c r="M543" s="2">
        <v>842776102461</v>
      </c>
      <c r="N543">
        <v>-1</v>
      </c>
      <c r="O543">
        <f t="shared" si="8"/>
        <v>76</v>
      </c>
    </row>
    <row r="544" spans="1:15" x14ac:dyDescent="0.2">
      <c r="A544" s="1">
        <v>43297</v>
      </c>
      <c r="B544">
        <v>43878531</v>
      </c>
      <c r="C544">
        <v>842</v>
      </c>
      <c r="D544" t="s">
        <v>26</v>
      </c>
      <c r="E544">
        <v>21</v>
      </c>
      <c r="F544" t="s">
        <v>15</v>
      </c>
      <c r="G544">
        <v>181010</v>
      </c>
      <c r="H544" t="s">
        <v>16</v>
      </c>
      <c r="I544" t="s">
        <v>17</v>
      </c>
      <c r="J544" t="s">
        <v>18</v>
      </c>
      <c r="K544" t="s">
        <v>19</v>
      </c>
      <c r="L544" t="s">
        <v>20</v>
      </c>
      <c r="M544" s="2">
        <v>842776102461</v>
      </c>
      <c r="N544">
        <v>1</v>
      </c>
      <c r="O544">
        <f t="shared" si="8"/>
        <v>76</v>
      </c>
    </row>
    <row r="545" spans="1:15" x14ac:dyDescent="0.2">
      <c r="A545" s="1">
        <v>43297</v>
      </c>
      <c r="B545">
        <v>43878684</v>
      </c>
      <c r="C545">
        <v>842</v>
      </c>
      <c r="D545" t="s">
        <v>26</v>
      </c>
      <c r="E545">
        <v>21</v>
      </c>
      <c r="F545" t="s">
        <v>15</v>
      </c>
      <c r="G545">
        <v>181010</v>
      </c>
      <c r="H545" t="s">
        <v>16</v>
      </c>
      <c r="I545" t="s">
        <v>17</v>
      </c>
      <c r="J545" t="s">
        <v>18</v>
      </c>
      <c r="K545" t="s">
        <v>19</v>
      </c>
      <c r="L545" t="s">
        <v>20</v>
      </c>
      <c r="M545" s="2">
        <v>842776102461</v>
      </c>
      <c r="N545">
        <v>-1</v>
      </c>
      <c r="O545">
        <f t="shared" si="8"/>
        <v>76</v>
      </c>
    </row>
    <row r="546" spans="1:15" x14ac:dyDescent="0.2">
      <c r="A546" s="1">
        <v>43297</v>
      </c>
      <c r="B546">
        <v>43878684</v>
      </c>
      <c r="C546">
        <v>842</v>
      </c>
      <c r="D546" t="s">
        <v>26</v>
      </c>
      <c r="E546">
        <v>21</v>
      </c>
      <c r="F546" t="s">
        <v>15</v>
      </c>
      <c r="G546">
        <v>181010</v>
      </c>
      <c r="H546" t="s">
        <v>16</v>
      </c>
      <c r="I546" t="s">
        <v>17</v>
      </c>
      <c r="J546" t="s">
        <v>18</v>
      </c>
      <c r="K546" t="s">
        <v>19</v>
      </c>
      <c r="L546" t="s">
        <v>20</v>
      </c>
      <c r="M546" s="2">
        <v>842776102461</v>
      </c>
      <c r="N546">
        <v>1</v>
      </c>
      <c r="O546">
        <f t="shared" si="8"/>
        <v>76</v>
      </c>
    </row>
    <row r="547" spans="1:15" x14ac:dyDescent="0.2">
      <c r="A547" s="1">
        <v>43297</v>
      </c>
      <c r="B547">
        <v>43878765</v>
      </c>
      <c r="C547">
        <v>842</v>
      </c>
      <c r="D547" t="s">
        <v>26</v>
      </c>
      <c r="E547">
        <v>21</v>
      </c>
      <c r="F547" t="s">
        <v>15</v>
      </c>
      <c r="G547">
        <v>181010</v>
      </c>
      <c r="H547" t="s">
        <v>16</v>
      </c>
      <c r="I547" t="s">
        <v>17</v>
      </c>
      <c r="J547" t="s">
        <v>18</v>
      </c>
      <c r="K547" t="s">
        <v>19</v>
      </c>
      <c r="L547" t="s">
        <v>20</v>
      </c>
      <c r="M547" s="2">
        <v>842776102461</v>
      </c>
      <c r="N547">
        <v>1</v>
      </c>
      <c r="O547">
        <f t="shared" si="8"/>
        <v>76</v>
      </c>
    </row>
    <row r="548" spans="1:15" x14ac:dyDescent="0.2">
      <c r="A548" s="1">
        <v>43297</v>
      </c>
      <c r="B548">
        <v>43879225</v>
      </c>
      <c r="C548">
        <v>842</v>
      </c>
      <c r="D548" t="s">
        <v>26</v>
      </c>
      <c r="E548">
        <v>21</v>
      </c>
      <c r="F548" t="s">
        <v>15</v>
      </c>
      <c r="G548">
        <v>181010</v>
      </c>
      <c r="H548" t="s">
        <v>16</v>
      </c>
      <c r="I548" t="s">
        <v>17</v>
      </c>
      <c r="J548" t="s">
        <v>18</v>
      </c>
      <c r="K548" t="s">
        <v>19</v>
      </c>
      <c r="L548" t="s">
        <v>20</v>
      </c>
      <c r="M548" s="2">
        <v>842776102461</v>
      </c>
      <c r="N548">
        <v>1</v>
      </c>
      <c r="O548">
        <f t="shared" si="8"/>
        <v>76</v>
      </c>
    </row>
    <row r="549" spans="1:15" x14ac:dyDescent="0.2">
      <c r="A549" s="1">
        <v>43297</v>
      </c>
      <c r="B549">
        <v>43879236</v>
      </c>
      <c r="C549">
        <v>842</v>
      </c>
      <c r="D549" t="s">
        <v>26</v>
      </c>
      <c r="E549">
        <v>21</v>
      </c>
      <c r="F549" t="s">
        <v>15</v>
      </c>
      <c r="G549">
        <v>181010</v>
      </c>
      <c r="H549" t="s">
        <v>16</v>
      </c>
      <c r="I549" t="s">
        <v>17</v>
      </c>
      <c r="J549" t="s">
        <v>18</v>
      </c>
      <c r="K549" t="s">
        <v>19</v>
      </c>
      <c r="L549" t="s">
        <v>20</v>
      </c>
      <c r="M549" s="2">
        <v>842776102461</v>
      </c>
      <c r="N549">
        <v>1</v>
      </c>
      <c r="O549">
        <f t="shared" si="8"/>
        <v>76</v>
      </c>
    </row>
    <row r="550" spans="1:15" x14ac:dyDescent="0.2">
      <c r="A550" s="1">
        <v>43297</v>
      </c>
      <c r="B550">
        <v>43879342</v>
      </c>
      <c r="C550">
        <v>842</v>
      </c>
      <c r="D550" t="s">
        <v>26</v>
      </c>
      <c r="E550">
        <v>21</v>
      </c>
      <c r="F550" t="s">
        <v>15</v>
      </c>
      <c r="G550">
        <v>181010</v>
      </c>
      <c r="H550" t="s">
        <v>16</v>
      </c>
      <c r="I550" t="s">
        <v>17</v>
      </c>
      <c r="J550" t="s">
        <v>18</v>
      </c>
      <c r="K550" t="s">
        <v>19</v>
      </c>
      <c r="L550" t="s">
        <v>20</v>
      </c>
      <c r="M550" s="2">
        <v>842776102461</v>
      </c>
      <c r="N550">
        <v>1</v>
      </c>
      <c r="O550">
        <f t="shared" si="8"/>
        <v>76</v>
      </c>
    </row>
    <row r="551" spans="1:15" x14ac:dyDescent="0.2">
      <c r="A551" s="1">
        <v>43297</v>
      </c>
      <c r="B551">
        <v>43879362</v>
      </c>
      <c r="C551">
        <v>842</v>
      </c>
      <c r="D551" t="s">
        <v>26</v>
      </c>
      <c r="E551">
        <v>21</v>
      </c>
      <c r="F551" t="s">
        <v>15</v>
      </c>
      <c r="G551">
        <v>181010</v>
      </c>
      <c r="H551" t="s">
        <v>16</v>
      </c>
      <c r="I551" t="s">
        <v>17</v>
      </c>
      <c r="J551" t="s">
        <v>18</v>
      </c>
      <c r="K551" t="s">
        <v>19</v>
      </c>
      <c r="L551" t="s">
        <v>20</v>
      </c>
      <c r="M551" s="2">
        <v>842776102461</v>
      </c>
      <c r="N551">
        <v>1</v>
      </c>
      <c r="O551">
        <f t="shared" si="8"/>
        <v>76</v>
      </c>
    </row>
    <row r="552" spans="1:15" x14ac:dyDescent="0.2">
      <c r="A552" s="1">
        <v>43297</v>
      </c>
      <c r="B552">
        <v>43880319</v>
      </c>
      <c r="C552">
        <v>842</v>
      </c>
      <c r="D552" t="s">
        <v>26</v>
      </c>
      <c r="E552">
        <v>21</v>
      </c>
      <c r="F552" t="s">
        <v>15</v>
      </c>
      <c r="G552">
        <v>181010</v>
      </c>
      <c r="H552" t="s">
        <v>16</v>
      </c>
      <c r="I552" t="s">
        <v>17</v>
      </c>
      <c r="J552" t="s">
        <v>18</v>
      </c>
      <c r="K552" t="s">
        <v>19</v>
      </c>
      <c r="L552" t="s">
        <v>20</v>
      </c>
      <c r="M552" s="2">
        <v>842776102461</v>
      </c>
      <c r="N552">
        <v>1</v>
      </c>
      <c r="O552">
        <f t="shared" si="8"/>
        <v>76</v>
      </c>
    </row>
    <row r="553" spans="1:15" x14ac:dyDescent="0.2">
      <c r="A553" s="1">
        <v>43297</v>
      </c>
      <c r="B553">
        <v>43880727</v>
      </c>
      <c r="C553">
        <v>842</v>
      </c>
      <c r="D553" t="s">
        <v>26</v>
      </c>
      <c r="E553">
        <v>21</v>
      </c>
      <c r="F553" t="s">
        <v>15</v>
      </c>
      <c r="G553">
        <v>181010</v>
      </c>
      <c r="H553" t="s">
        <v>16</v>
      </c>
      <c r="I553" t="s">
        <v>17</v>
      </c>
      <c r="J553" t="s">
        <v>18</v>
      </c>
      <c r="K553" t="s">
        <v>19</v>
      </c>
      <c r="L553" t="s">
        <v>20</v>
      </c>
      <c r="M553" s="2">
        <v>842776102461</v>
      </c>
      <c r="N553">
        <v>1</v>
      </c>
      <c r="O553">
        <f t="shared" si="8"/>
        <v>76</v>
      </c>
    </row>
    <row r="554" spans="1:15" x14ac:dyDescent="0.2">
      <c r="A554" s="1">
        <v>43297</v>
      </c>
      <c r="B554">
        <v>43881146</v>
      </c>
      <c r="C554">
        <v>842</v>
      </c>
      <c r="D554" t="s">
        <v>26</v>
      </c>
      <c r="E554">
        <v>21</v>
      </c>
      <c r="F554" t="s">
        <v>15</v>
      </c>
      <c r="G554">
        <v>181010</v>
      </c>
      <c r="H554" t="s">
        <v>16</v>
      </c>
      <c r="I554" t="s">
        <v>17</v>
      </c>
      <c r="J554" t="s">
        <v>18</v>
      </c>
      <c r="K554" t="s">
        <v>19</v>
      </c>
      <c r="L554" t="s">
        <v>20</v>
      </c>
      <c r="M554" s="2">
        <v>842776102461</v>
      </c>
      <c r="N554">
        <v>1</v>
      </c>
      <c r="O554">
        <f t="shared" si="8"/>
        <v>76</v>
      </c>
    </row>
    <row r="555" spans="1:15" x14ac:dyDescent="0.2">
      <c r="A555" s="1">
        <v>43297</v>
      </c>
      <c r="B555">
        <v>43881185</v>
      </c>
      <c r="C555">
        <v>842</v>
      </c>
      <c r="D555" t="s">
        <v>26</v>
      </c>
      <c r="E555">
        <v>21</v>
      </c>
      <c r="F555" t="s">
        <v>15</v>
      </c>
      <c r="G555">
        <v>181010</v>
      </c>
      <c r="H555" t="s">
        <v>16</v>
      </c>
      <c r="I555" t="s">
        <v>17</v>
      </c>
      <c r="J555" t="s">
        <v>18</v>
      </c>
      <c r="K555" t="s">
        <v>19</v>
      </c>
      <c r="L555" t="s">
        <v>20</v>
      </c>
      <c r="M555" s="2">
        <v>842776102461</v>
      </c>
      <c r="N555">
        <v>1</v>
      </c>
      <c r="O555">
        <f t="shared" si="8"/>
        <v>76</v>
      </c>
    </row>
    <row r="556" spans="1:15" x14ac:dyDescent="0.2">
      <c r="A556" s="1">
        <v>43297</v>
      </c>
      <c r="B556">
        <v>43881238</v>
      </c>
      <c r="C556">
        <v>842</v>
      </c>
      <c r="D556" t="s">
        <v>26</v>
      </c>
      <c r="E556">
        <v>21</v>
      </c>
      <c r="F556" t="s">
        <v>15</v>
      </c>
      <c r="G556">
        <v>181010</v>
      </c>
      <c r="H556" t="s">
        <v>16</v>
      </c>
      <c r="I556" t="s">
        <v>17</v>
      </c>
      <c r="J556" t="s">
        <v>18</v>
      </c>
      <c r="K556" t="s">
        <v>19</v>
      </c>
      <c r="L556" t="s">
        <v>20</v>
      </c>
      <c r="M556" s="2">
        <v>842776102461</v>
      </c>
      <c r="N556">
        <v>1</v>
      </c>
      <c r="O556">
        <f t="shared" si="8"/>
        <v>76</v>
      </c>
    </row>
    <row r="557" spans="1:15" x14ac:dyDescent="0.2">
      <c r="A557" s="1">
        <v>43297</v>
      </c>
      <c r="B557">
        <v>43882250</v>
      </c>
      <c r="C557">
        <v>842</v>
      </c>
      <c r="D557" t="s">
        <v>26</v>
      </c>
      <c r="E557">
        <v>21</v>
      </c>
      <c r="F557" t="s">
        <v>15</v>
      </c>
      <c r="G557">
        <v>181010</v>
      </c>
      <c r="H557" t="s">
        <v>16</v>
      </c>
      <c r="I557" t="s">
        <v>17</v>
      </c>
      <c r="J557" t="s">
        <v>18</v>
      </c>
      <c r="K557" t="s">
        <v>19</v>
      </c>
      <c r="L557" t="s">
        <v>20</v>
      </c>
      <c r="M557" s="2">
        <v>842776102461</v>
      </c>
      <c r="N557">
        <v>1</v>
      </c>
      <c r="O557">
        <f t="shared" si="8"/>
        <v>76</v>
      </c>
    </row>
    <row r="558" spans="1:15" x14ac:dyDescent="0.2">
      <c r="A558" s="1">
        <v>43297</v>
      </c>
      <c r="B558">
        <v>43882628</v>
      </c>
      <c r="C558">
        <v>842</v>
      </c>
      <c r="D558" t="s">
        <v>26</v>
      </c>
      <c r="E558">
        <v>21</v>
      </c>
      <c r="F558" t="s">
        <v>15</v>
      </c>
      <c r="G558">
        <v>181010</v>
      </c>
      <c r="H558" t="s">
        <v>16</v>
      </c>
      <c r="I558" t="s">
        <v>17</v>
      </c>
      <c r="J558" t="s">
        <v>18</v>
      </c>
      <c r="K558" t="s">
        <v>19</v>
      </c>
      <c r="L558" t="s">
        <v>20</v>
      </c>
      <c r="M558" s="2">
        <v>842776102461</v>
      </c>
      <c r="N558">
        <v>1</v>
      </c>
      <c r="O558">
        <f t="shared" si="8"/>
        <v>76</v>
      </c>
    </row>
    <row r="559" spans="1:15" x14ac:dyDescent="0.2">
      <c r="A559" s="1">
        <v>43297</v>
      </c>
      <c r="B559">
        <v>43882654</v>
      </c>
      <c r="C559">
        <v>842</v>
      </c>
      <c r="D559" t="s">
        <v>26</v>
      </c>
      <c r="E559">
        <v>21</v>
      </c>
      <c r="F559" t="s">
        <v>15</v>
      </c>
      <c r="G559">
        <v>181010</v>
      </c>
      <c r="H559" t="s">
        <v>16</v>
      </c>
      <c r="I559" t="s">
        <v>17</v>
      </c>
      <c r="J559" t="s">
        <v>18</v>
      </c>
      <c r="K559" t="s">
        <v>19</v>
      </c>
      <c r="L559" t="s">
        <v>20</v>
      </c>
      <c r="M559" s="2">
        <v>842776102461</v>
      </c>
      <c r="N559">
        <v>1</v>
      </c>
      <c r="O559">
        <f t="shared" si="8"/>
        <v>76</v>
      </c>
    </row>
    <row r="560" spans="1:15" x14ac:dyDescent="0.2">
      <c r="A560" s="1">
        <v>43297</v>
      </c>
      <c r="B560">
        <v>43882658</v>
      </c>
      <c r="C560">
        <v>842</v>
      </c>
      <c r="D560" t="s">
        <v>26</v>
      </c>
      <c r="E560">
        <v>21</v>
      </c>
      <c r="F560" t="s">
        <v>15</v>
      </c>
      <c r="G560">
        <v>181010</v>
      </c>
      <c r="H560" t="s">
        <v>16</v>
      </c>
      <c r="I560" t="s">
        <v>17</v>
      </c>
      <c r="J560" t="s">
        <v>18</v>
      </c>
      <c r="K560" t="s">
        <v>19</v>
      </c>
      <c r="L560" t="s">
        <v>20</v>
      </c>
      <c r="M560" s="2">
        <v>842776102461</v>
      </c>
      <c r="N560">
        <v>1</v>
      </c>
      <c r="O560">
        <f t="shared" si="8"/>
        <v>76</v>
      </c>
    </row>
    <row r="561" spans="1:15" x14ac:dyDescent="0.2">
      <c r="A561" s="1">
        <v>43297</v>
      </c>
      <c r="B561">
        <v>43883223</v>
      </c>
      <c r="C561">
        <v>842</v>
      </c>
      <c r="D561" t="s">
        <v>26</v>
      </c>
      <c r="E561">
        <v>21</v>
      </c>
      <c r="F561" t="s">
        <v>15</v>
      </c>
      <c r="G561">
        <v>181010</v>
      </c>
      <c r="H561" t="s">
        <v>16</v>
      </c>
      <c r="I561" t="s">
        <v>17</v>
      </c>
      <c r="J561" t="s">
        <v>18</v>
      </c>
      <c r="K561" t="s">
        <v>19</v>
      </c>
      <c r="L561" t="s">
        <v>20</v>
      </c>
      <c r="M561" s="2">
        <v>842776102461</v>
      </c>
      <c r="N561">
        <v>1</v>
      </c>
      <c r="O561">
        <f t="shared" si="8"/>
        <v>76</v>
      </c>
    </row>
    <row r="562" spans="1:15" x14ac:dyDescent="0.2">
      <c r="A562" s="1">
        <v>43297</v>
      </c>
      <c r="B562">
        <v>43883527</v>
      </c>
      <c r="C562">
        <v>842</v>
      </c>
      <c r="D562" t="s">
        <v>26</v>
      </c>
      <c r="E562">
        <v>21</v>
      </c>
      <c r="F562" t="s">
        <v>15</v>
      </c>
      <c r="G562">
        <v>181010</v>
      </c>
      <c r="H562" t="s">
        <v>16</v>
      </c>
      <c r="I562" t="s">
        <v>17</v>
      </c>
      <c r="J562" t="s">
        <v>18</v>
      </c>
      <c r="K562" t="s">
        <v>19</v>
      </c>
      <c r="L562" t="s">
        <v>20</v>
      </c>
      <c r="M562" s="2">
        <v>842776102461</v>
      </c>
      <c r="N562">
        <v>1</v>
      </c>
      <c r="O562">
        <f t="shared" si="8"/>
        <v>76</v>
      </c>
    </row>
    <row r="563" spans="1:15" x14ac:dyDescent="0.2">
      <c r="A563" s="1">
        <v>43297</v>
      </c>
      <c r="B563">
        <v>43883560</v>
      </c>
      <c r="C563">
        <v>842</v>
      </c>
      <c r="D563" t="s">
        <v>26</v>
      </c>
      <c r="E563">
        <v>21</v>
      </c>
      <c r="F563" t="s">
        <v>15</v>
      </c>
      <c r="G563">
        <v>181010</v>
      </c>
      <c r="H563" t="s">
        <v>16</v>
      </c>
      <c r="I563" t="s">
        <v>17</v>
      </c>
      <c r="J563" t="s">
        <v>18</v>
      </c>
      <c r="K563" t="s">
        <v>19</v>
      </c>
      <c r="L563" t="s">
        <v>20</v>
      </c>
      <c r="M563" s="2">
        <v>842776102461</v>
      </c>
      <c r="N563">
        <v>1</v>
      </c>
      <c r="O563">
        <f t="shared" si="8"/>
        <v>76</v>
      </c>
    </row>
    <row r="564" spans="1:15" x14ac:dyDescent="0.2">
      <c r="A564" s="1">
        <v>43297</v>
      </c>
      <c r="B564">
        <v>43883780</v>
      </c>
      <c r="C564">
        <v>842</v>
      </c>
      <c r="D564" t="s">
        <v>26</v>
      </c>
      <c r="E564">
        <v>21</v>
      </c>
      <c r="F564" t="s">
        <v>15</v>
      </c>
      <c r="G564">
        <v>181010</v>
      </c>
      <c r="H564" t="s">
        <v>16</v>
      </c>
      <c r="I564" t="s">
        <v>17</v>
      </c>
      <c r="J564" t="s">
        <v>18</v>
      </c>
      <c r="K564" t="s">
        <v>19</v>
      </c>
      <c r="L564" t="s">
        <v>20</v>
      </c>
      <c r="M564" s="2">
        <v>842776102461</v>
      </c>
      <c r="N564">
        <v>1</v>
      </c>
      <c r="O564">
        <f t="shared" si="8"/>
        <v>76</v>
      </c>
    </row>
    <row r="565" spans="1:15" x14ac:dyDescent="0.2">
      <c r="A565" s="1">
        <v>43297</v>
      </c>
      <c r="B565">
        <v>43884464</v>
      </c>
      <c r="C565">
        <v>842</v>
      </c>
      <c r="D565" t="s">
        <v>26</v>
      </c>
      <c r="E565">
        <v>21</v>
      </c>
      <c r="F565" t="s">
        <v>15</v>
      </c>
      <c r="G565">
        <v>181010</v>
      </c>
      <c r="H565" t="s">
        <v>16</v>
      </c>
      <c r="I565" t="s">
        <v>17</v>
      </c>
      <c r="J565" t="s">
        <v>18</v>
      </c>
      <c r="K565" t="s">
        <v>19</v>
      </c>
      <c r="L565" t="s">
        <v>20</v>
      </c>
      <c r="M565" s="2">
        <v>842776102461</v>
      </c>
      <c r="N565">
        <v>1</v>
      </c>
      <c r="O565">
        <f t="shared" si="8"/>
        <v>76</v>
      </c>
    </row>
    <row r="566" spans="1:15" x14ac:dyDescent="0.2">
      <c r="A566" s="1">
        <v>43297</v>
      </c>
      <c r="B566">
        <v>43884568</v>
      </c>
      <c r="C566">
        <v>842</v>
      </c>
      <c r="D566" t="s">
        <v>26</v>
      </c>
      <c r="E566">
        <v>21</v>
      </c>
      <c r="F566" t="s">
        <v>15</v>
      </c>
      <c r="G566">
        <v>181010</v>
      </c>
      <c r="H566" t="s">
        <v>16</v>
      </c>
      <c r="I566" t="s">
        <v>17</v>
      </c>
      <c r="J566" t="s">
        <v>18</v>
      </c>
      <c r="K566" t="s">
        <v>19</v>
      </c>
      <c r="L566" t="s">
        <v>20</v>
      </c>
      <c r="M566" s="2">
        <v>842776102461</v>
      </c>
      <c r="N566">
        <v>1</v>
      </c>
      <c r="O566">
        <f t="shared" si="8"/>
        <v>76</v>
      </c>
    </row>
    <row r="567" spans="1:15" x14ac:dyDescent="0.2">
      <c r="A567" s="1">
        <v>43297</v>
      </c>
      <c r="B567">
        <v>43884592</v>
      </c>
      <c r="C567">
        <v>842</v>
      </c>
      <c r="D567" t="s">
        <v>26</v>
      </c>
      <c r="E567">
        <v>21</v>
      </c>
      <c r="F567" t="s">
        <v>15</v>
      </c>
      <c r="G567">
        <v>181010</v>
      </c>
      <c r="H567" t="s">
        <v>16</v>
      </c>
      <c r="I567" t="s">
        <v>17</v>
      </c>
      <c r="J567" t="s">
        <v>18</v>
      </c>
      <c r="K567" t="s">
        <v>19</v>
      </c>
      <c r="L567" t="s">
        <v>20</v>
      </c>
      <c r="M567" s="2">
        <v>842776102461</v>
      </c>
      <c r="N567">
        <v>1</v>
      </c>
      <c r="O567">
        <f t="shared" si="8"/>
        <v>76</v>
      </c>
    </row>
    <row r="568" spans="1:15" x14ac:dyDescent="0.2">
      <c r="A568" s="1">
        <v>43297</v>
      </c>
      <c r="B568">
        <v>43884727</v>
      </c>
      <c r="C568">
        <v>842</v>
      </c>
      <c r="D568" t="s">
        <v>26</v>
      </c>
      <c r="E568">
        <v>21</v>
      </c>
      <c r="F568" t="s">
        <v>15</v>
      </c>
      <c r="G568">
        <v>181010</v>
      </c>
      <c r="H568" t="s">
        <v>16</v>
      </c>
      <c r="I568" t="s">
        <v>17</v>
      </c>
      <c r="J568" t="s">
        <v>18</v>
      </c>
      <c r="K568" t="s">
        <v>19</v>
      </c>
      <c r="L568" t="s">
        <v>20</v>
      </c>
      <c r="M568" s="2">
        <v>842776102461</v>
      </c>
      <c r="N568">
        <v>1</v>
      </c>
      <c r="O568">
        <f t="shared" si="8"/>
        <v>76</v>
      </c>
    </row>
    <row r="569" spans="1:15" x14ac:dyDescent="0.2">
      <c r="A569" s="1">
        <v>43297</v>
      </c>
      <c r="B569">
        <v>43884775</v>
      </c>
      <c r="C569">
        <v>842</v>
      </c>
      <c r="D569" t="s">
        <v>26</v>
      </c>
      <c r="E569">
        <v>21</v>
      </c>
      <c r="F569" t="s">
        <v>15</v>
      </c>
      <c r="G569">
        <v>181010</v>
      </c>
      <c r="H569" t="s">
        <v>16</v>
      </c>
      <c r="I569" t="s">
        <v>17</v>
      </c>
      <c r="J569" t="s">
        <v>18</v>
      </c>
      <c r="K569" t="s">
        <v>19</v>
      </c>
      <c r="L569" t="s">
        <v>20</v>
      </c>
      <c r="M569" s="2">
        <v>842776102461</v>
      </c>
      <c r="N569">
        <v>1</v>
      </c>
      <c r="O569">
        <f t="shared" si="8"/>
        <v>76</v>
      </c>
    </row>
    <row r="570" spans="1:15" x14ac:dyDescent="0.2">
      <c r="A570" s="1">
        <v>43297</v>
      </c>
      <c r="B570">
        <v>43884829</v>
      </c>
      <c r="C570">
        <v>842</v>
      </c>
      <c r="D570" t="s">
        <v>26</v>
      </c>
      <c r="E570">
        <v>21</v>
      </c>
      <c r="F570" t="s">
        <v>15</v>
      </c>
      <c r="G570">
        <v>181010</v>
      </c>
      <c r="H570" t="s">
        <v>16</v>
      </c>
      <c r="I570" t="s">
        <v>17</v>
      </c>
      <c r="J570" t="s">
        <v>18</v>
      </c>
      <c r="K570" t="s">
        <v>19</v>
      </c>
      <c r="L570" t="s">
        <v>20</v>
      </c>
      <c r="M570" s="2">
        <v>842776102461</v>
      </c>
      <c r="N570">
        <v>1</v>
      </c>
      <c r="O570">
        <f t="shared" si="8"/>
        <v>76</v>
      </c>
    </row>
    <row r="571" spans="1:15" x14ac:dyDescent="0.2">
      <c r="A571" s="1">
        <v>43297</v>
      </c>
      <c r="B571">
        <v>43885136</v>
      </c>
      <c r="C571">
        <v>842</v>
      </c>
      <c r="D571" t="s">
        <v>26</v>
      </c>
      <c r="E571">
        <v>21</v>
      </c>
      <c r="F571" t="s">
        <v>15</v>
      </c>
      <c r="G571">
        <v>181010</v>
      </c>
      <c r="H571" t="s">
        <v>16</v>
      </c>
      <c r="I571" t="s">
        <v>17</v>
      </c>
      <c r="J571" t="s">
        <v>18</v>
      </c>
      <c r="K571" t="s">
        <v>19</v>
      </c>
      <c r="L571" t="s">
        <v>20</v>
      </c>
      <c r="M571" s="2">
        <v>842776102461</v>
      </c>
      <c r="N571">
        <v>1</v>
      </c>
      <c r="O571">
        <f t="shared" si="8"/>
        <v>76</v>
      </c>
    </row>
    <row r="572" spans="1:15" x14ac:dyDescent="0.2">
      <c r="A572" s="1">
        <v>43297</v>
      </c>
      <c r="B572">
        <v>43885813</v>
      </c>
      <c r="C572">
        <v>842</v>
      </c>
      <c r="D572" t="s">
        <v>26</v>
      </c>
      <c r="E572">
        <v>21</v>
      </c>
      <c r="F572" t="s">
        <v>15</v>
      </c>
      <c r="G572">
        <v>181010</v>
      </c>
      <c r="H572" t="s">
        <v>16</v>
      </c>
      <c r="I572" t="s">
        <v>17</v>
      </c>
      <c r="J572" t="s">
        <v>18</v>
      </c>
      <c r="K572" t="s">
        <v>19</v>
      </c>
      <c r="L572" t="s">
        <v>20</v>
      </c>
      <c r="M572" s="2">
        <v>842776102461</v>
      </c>
      <c r="N572">
        <v>1</v>
      </c>
      <c r="O572">
        <f t="shared" si="8"/>
        <v>76</v>
      </c>
    </row>
    <row r="573" spans="1:15" x14ac:dyDescent="0.2">
      <c r="A573" s="1">
        <v>43297</v>
      </c>
      <c r="B573">
        <v>43885837</v>
      </c>
      <c r="C573">
        <v>842</v>
      </c>
      <c r="D573" t="s">
        <v>26</v>
      </c>
      <c r="E573">
        <v>12</v>
      </c>
      <c r="F573" t="s">
        <v>27</v>
      </c>
      <c r="G573">
        <v>77120</v>
      </c>
      <c r="H573" t="s">
        <v>28</v>
      </c>
      <c r="I573" t="s">
        <v>29</v>
      </c>
      <c r="J573" t="s">
        <v>30</v>
      </c>
      <c r="L573" t="s">
        <v>31</v>
      </c>
      <c r="M573" s="2">
        <v>4549980046388</v>
      </c>
      <c r="N573">
        <v>1</v>
      </c>
      <c r="O573">
        <f t="shared" si="8"/>
        <v>2</v>
      </c>
    </row>
    <row r="574" spans="1:15" x14ac:dyDescent="0.2">
      <c r="A574" s="1">
        <v>43297</v>
      </c>
      <c r="B574">
        <v>43886229</v>
      </c>
      <c r="C574">
        <v>842</v>
      </c>
      <c r="D574" t="s">
        <v>26</v>
      </c>
      <c r="E574">
        <v>21</v>
      </c>
      <c r="F574" t="s">
        <v>15</v>
      </c>
      <c r="G574">
        <v>181010</v>
      </c>
      <c r="H574" t="s">
        <v>16</v>
      </c>
      <c r="I574" t="s">
        <v>17</v>
      </c>
      <c r="J574" t="s">
        <v>18</v>
      </c>
      <c r="K574" t="s">
        <v>19</v>
      </c>
      <c r="L574" t="s">
        <v>20</v>
      </c>
      <c r="M574" s="2">
        <v>842776102461</v>
      </c>
      <c r="N574">
        <v>1</v>
      </c>
      <c r="O574">
        <f t="shared" si="8"/>
        <v>76</v>
      </c>
    </row>
    <row r="575" spans="1:15" x14ac:dyDescent="0.2">
      <c r="A575" s="1">
        <v>43297</v>
      </c>
      <c r="B575">
        <v>43886262</v>
      </c>
      <c r="C575">
        <v>842</v>
      </c>
      <c r="D575" t="s">
        <v>26</v>
      </c>
      <c r="E575">
        <v>21</v>
      </c>
      <c r="F575" t="s">
        <v>15</v>
      </c>
      <c r="G575">
        <v>181010</v>
      </c>
      <c r="H575" t="s">
        <v>16</v>
      </c>
      <c r="I575" t="s">
        <v>17</v>
      </c>
      <c r="J575" t="s">
        <v>18</v>
      </c>
      <c r="K575" t="s">
        <v>19</v>
      </c>
      <c r="L575" t="s">
        <v>20</v>
      </c>
      <c r="M575" s="2">
        <v>842776102461</v>
      </c>
      <c r="N575">
        <v>1</v>
      </c>
      <c r="O575">
        <f t="shared" si="8"/>
        <v>76</v>
      </c>
    </row>
    <row r="576" spans="1:15" x14ac:dyDescent="0.2">
      <c r="A576" s="1">
        <v>43297</v>
      </c>
      <c r="B576">
        <v>43886569</v>
      </c>
      <c r="C576">
        <v>842</v>
      </c>
      <c r="D576" t="s">
        <v>26</v>
      </c>
      <c r="E576">
        <v>21</v>
      </c>
      <c r="F576" t="s">
        <v>15</v>
      </c>
      <c r="G576">
        <v>181010</v>
      </c>
      <c r="H576" t="s">
        <v>16</v>
      </c>
      <c r="I576" t="s">
        <v>17</v>
      </c>
      <c r="J576" t="s">
        <v>18</v>
      </c>
      <c r="K576" t="s">
        <v>19</v>
      </c>
      <c r="L576" t="s">
        <v>20</v>
      </c>
      <c r="M576" s="2">
        <v>842776102461</v>
      </c>
      <c r="N576">
        <v>1</v>
      </c>
      <c r="O576">
        <f t="shared" si="8"/>
        <v>76</v>
      </c>
    </row>
    <row r="577" spans="1:15" x14ac:dyDescent="0.2">
      <c r="A577" s="1">
        <v>43297</v>
      </c>
      <c r="B577">
        <v>43886654</v>
      </c>
      <c r="C577">
        <v>842</v>
      </c>
      <c r="D577" t="s">
        <v>26</v>
      </c>
      <c r="E577">
        <v>21</v>
      </c>
      <c r="F577" t="s">
        <v>15</v>
      </c>
      <c r="G577">
        <v>181010</v>
      </c>
      <c r="H577" t="s">
        <v>16</v>
      </c>
      <c r="I577" t="s">
        <v>17</v>
      </c>
      <c r="J577" t="s">
        <v>18</v>
      </c>
      <c r="K577" t="s">
        <v>19</v>
      </c>
      <c r="L577" t="s">
        <v>20</v>
      </c>
      <c r="M577" s="2">
        <v>842776102461</v>
      </c>
      <c r="N577">
        <v>1</v>
      </c>
      <c r="O577">
        <f t="shared" si="8"/>
        <v>76</v>
      </c>
    </row>
    <row r="578" spans="1:15" x14ac:dyDescent="0.2">
      <c r="A578" s="1">
        <v>43297</v>
      </c>
      <c r="B578">
        <v>43886835</v>
      </c>
      <c r="C578">
        <v>842</v>
      </c>
      <c r="D578" t="s">
        <v>26</v>
      </c>
      <c r="E578">
        <v>21</v>
      </c>
      <c r="F578" t="s">
        <v>15</v>
      </c>
      <c r="G578">
        <v>181010</v>
      </c>
      <c r="H578" t="s">
        <v>16</v>
      </c>
      <c r="I578" t="s">
        <v>17</v>
      </c>
      <c r="J578" t="s">
        <v>18</v>
      </c>
      <c r="K578" t="s">
        <v>19</v>
      </c>
      <c r="L578" t="s">
        <v>20</v>
      </c>
      <c r="M578" s="2">
        <v>842776102461</v>
      </c>
      <c r="N578">
        <v>1</v>
      </c>
      <c r="O578">
        <f t="shared" si="8"/>
        <v>76</v>
      </c>
    </row>
    <row r="579" spans="1:15" x14ac:dyDescent="0.2">
      <c r="A579" s="1">
        <v>43297</v>
      </c>
      <c r="B579">
        <v>43887076</v>
      </c>
      <c r="C579">
        <v>842</v>
      </c>
      <c r="D579" t="s">
        <v>26</v>
      </c>
      <c r="E579">
        <v>21</v>
      </c>
      <c r="F579" t="s">
        <v>15</v>
      </c>
      <c r="G579">
        <v>181010</v>
      </c>
      <c r="H579" t="s">
        <v>16</v>
      </c>
      <c r="I579" t="s">
        <v>17</v>
      </c>
      <c r="J579" t="s">
        <v>18</v>
      </c>
      <c r="K579" t="s">
        <v>19</v>
      </c>
      <c r="L579" t="s">
        <v>20</v>
      </c>
      <c r="M579" s="2">
        <v>842776102461</v>
      </c>
      <c r="N579">
        <v>1</v>
      </c>
      <c r="O579">
        <f t="shared" ref="O579:O642" si="9">SUMIFS($N$2:$N$1206,$A$2:$A$1206,"="&amp;A579,$C$2:$C$1206,"="&amp;C579,$M$2:$M$1206,"="&amp;M579)</f>
        <v>76</v>
      </c>
    </row>
    <row r="580" spans="1:15" x14ac:dyDescent="0.2">
      <c r="A580" s="1">
        <v>43297</v>
      </c>
      <c r="B580">
        <v>43887212</v>
      </c>
      <c r="C580">
        <v>842</v>
      </c>
      <c r="D580" t="s">
        <v>26</v>
      </c>
      <c r="E580">
        <v>21</v>
      </c>
      <c r="F580" t="s">
        <v>15</v>
      </c>
      <c r="G580">
        <v>181010</v>
      </c>
      <c r="H580" t="s">
        <v>16</v>
      </c>
      <c r="I580" t="s">
        <v>17</v>
      </c>
      <c r="J580" t="s">
        <v>18</v>
      </c>
      <c r="K580" t="s">
        <v>19</v>
      </c>
      <c r="L580" t="s">
        <v>20</v>
      </c>
      <c r="M580" s="2">
        <v>842776102461</v>
      </c>
      <c r="N580">
        <v>1</v>
      </c>
      <c r="O580">
        <f t="shared" si="9"/>
        <v>76</v>
      </c>
    </row>
    <row r="581" spans="1:15" x14ac:dyDescent="0.2">
      <c r="A581" s="1">
        <v>43297</v>
      </c>
      <c r="B581">
        <v>43888310</v>
      </c>
      <c r="C581">
        <v>842</v>
      </c>
      <c r="D581" t="s">
        <v>26</v>
      </c>
      <c r="E581">
        <v>21</v>
      </c>
      <c r="F581" t="s">
        <v>15</v>
      </c>
      <c r="G581">
        <v>181010</v>
      </c>
      <c r="H581" t="s">
        <v>16</v>
      </c>
      <c r="I581" t="s">
        <v>17</v>
      </c>
      <c r="J581" t="s">
        <v>18</v>
      </c>
      <c r="K581" t="s">
        <v>19</v>
      </c>
      <c r="L581" t="s">
        <v>20</v>
      </c>
      <c r="M581" s="2">
        <v>842776102461</v>
      </c>
      <c r="N581">
        <v>1</v>
      </c>
      <c r="O581">
        <f t="shared" si="9"/>
        <v>76</v>
      </c>
    </row>
    <row r="582" spans="1:15" x14ac:dyDescent="0.2">
      <c r="A582" s="1">
        <v>43297</v>
      </c>
      <c r="B582">
        <v>43888336</v>
      </c>
      <c r="C582">
        <v>842</v>
      </c>
      <c r="D582" t="s">
        <v>26</v>
      </c>
      <c r="E582">
        <v>21</v>
      </c>
      <c r="F582" t="s">
        <v>15</v>
      </c>
      <c r="G582">
        <v>181010</v>
      </c>
      <c r="H582" t="s">
        <v>16</v>
      </c>
      <c r="I582" t="s">
        <v>17</v>
      </c>
      <c r="J582" t="s">
        <v>18</v>
      </c>
      <c r="K582" t="s">
        <v>19</v>
      </c>
      <c r="L582" t="s">
        <v>20</v>
      </c>
      <c r="M582" s="2">
        <v>842776102461</v>
      </c>
      <c r="N582">
        <v>1</v>
      </c>
      <c r="O582">
        <f t="shared" si="9"/>
        <v>76</v>
      </c>
    </row>
    <row r="583" spans="1:15" x14ac:dyDescent="0.2">
      <c r="A583" s="1">
        <v>43297</v>
      </c>
      <c r="B583">
        <v>43888698</v>
      </c>
      <c r="C583">
        <v>842</v>
      </c>
      <c r="D583" t="s">
        <v>26</v>
      </c>
      <c r="E583">
        <v>21</v>
      </c>
      <c r="F583" t="s">
        <v>15</v>
      </c>
      <c r="G583">
        <v>181010</v>
      </c>
      <c r="H583" t="s">
        <v>16</v>
      </c>
      <c r="I583" t="s">
        <v>17</v>
      </c>
      <c r="J583" t="s">
        <v>18</v>
      </c>
      <c r="K583" t="s">
        <v>19</v>
      </c>
      <c r="L583" t="s">
        <v>20</v>
      </c>
      <c r="M583" s="2">
        <v>842776102461</v>
      </c>
      <c r="N583">
        <v>1</v>
      </c>
      <c r="O583">
        <f t="shared" si="9"/>
        <v>76</v>
      </c>
    </row>
    <row r="584" spans="1:15" x14ac:dyDescent="0.2">
      <c r="A584" s="1">
        <v>43297</v>
      </c>
      <c r="B584">
        <v>43888806</v>
      </c>
      <c r="C584">
        <v>842</v>
      </c>
      <c r="D584" t="s">
        <v>26</v>
      </c>
      <c r="E584">
        <v>21</v>
      </c>
      <c r="F584" t="s">
        <v>15</v>
      </c>
      <c r="G584">
        <v>181010</v>
      </c>
      <c r="H584" t="s">
        <v>16</v>
      </c>
      <c r="I584" t="s">
        <v>17</v>
      </c>
      <c r="J584" t="s">
        <v>18</v>
      </c>
      <c r="K584" t="s">
        <v>19</v>
      </c>
      <c r="L584" t="s">
        <v>20</v>
      </c>
      <c r="M584" s="2">
        <v>842776102461</v>
      </c>
      <c r="N584">
        <v>1</v>
      </c>
      <c r="O584">
        <f t="shared" si="9"/>
        <v>76</v>
      </c>
    </row>
    <row r="585" spans="1:15" x14ac:dyDescent="0.2">
      <c r="A585" s="1">
        <v>43297</v>
      </c>
      <c r="B585">
        <v>43888814</v>
      </c>
      <c r="C585">
        <v>842</v>
      </c>
      <c r="D585" t="s">
        <v>26</v>
      </c>
      <c r="E585">
        <v>21</v>
      </c>
      <c r="F585" t="s">
        <v>15</v>
      </c>
      <c r="G585">
        <v>181010</v>
      </c>
      <c r="H585" t="s">
        <v>16</v>
      </c>
      <c r="I585" t="s">
        <v>17</v>
      </c>
      <c r="J585" t="s">
        <v>18</v>
      </c>
      <c r="K585" t="s">
        <v>19</v>
      </c>
      <c r="L585" t="s">
        <v>20</v>
      </c>
      <c r="M585" s="2">
        <v>842776102461</v>
      </c>
      <c r="N585">
        <v>1</v>
      </c>
      <c r="O585">
        <f t="shared" si="9"/>
        <v>76</v>
      </c>
    </row>
    <row r="586" spans="1:15" x14ac:dyDescent="0.2">
      <c r="A586" s="1">
        <v>43297</v>
      </c>
      <c r="B586">
        <v>43888921</v>
      </c>
      <c r="C586">
        <v>842</v>
      </c>
      <c r="D586" t="s">
        <v>26</v>
      </c>
      <c r="E586">
        <v>21</v>
      </c>
      <c r="F586" t="s">
        <v>15</v>
      </c>
      <c r="G586">
        <v>181010</v>
      </c>
      <c r="H586" t="s">
        <v>16</v>
      </c>
      <c r="I586" t="s">
        <v>17</v>
      </c>
      <c r="J586" t="s">
        <v>18</v>
      </c>
      <c r="K586" t="s">
        <v>19</v>
      </c>
      <c r="L586" t="s">
        <v>20</v>
      </c>
      <c r="M586" s="2">
        <v>842776102461</v>
      </c>
      <c r="N586">
        <v>1</v>
      </c>
      <c r="O586">
        <f t="shared" si="9"/>
        <v>76</v>
      </c>
    </row>
    <row r="587" spans="1:15" x14ac:dyDescent="0.2">
      <c r="A587" s="1">
        <v>43297</v>
      </c>
      <c r="B587">
        <v>43889138</v>
      </c>
      <c r="C587">
        <v>842</v>
      </c>
      <c r="D587" t="s">
        <v>26</v>
      </c>
      <c r="E587">
        <v>32</v>
      </c>
      <c r="F587" t="s">
        <v>21</v>
      </c>
      <c r="G587">
        <v>253230</v>
      </c>
      <c r="H587" t="s">
        <v>22</v>
      </c>
      <c r="I587" t="s">
        <v>23</v>
      </c>
      <c r="J587" t="s">
        <v>24</v>
      </c>
      <c r="L587" t="s">
        <v>25</v>
      </c>
      <c r="M587" s="2">
        <v>4550084118970</v>
      </c>
      <c r="N587">
        <v>1</v>
      </c>
      <c r="O587">
        <f t="shared" si="9"/>
        <v>1</v>
      </c>
    </row>
    <row r="588" spans="1:15" x14ac:dyDescent="0.2">
      <c r="A588" s="1">
        <v>43297</v>
      </c>
      <c r="B588">
        <v>43889156</v>
      </c>
      <c r="C588">
        <v>842</v>
      </c>
      <c r="D588" t="s">
        <v>26</v>
      </c>
      <c r="E588">
        <v>21</v>
      </c>
      <c r="F588" t="s">
        <v>15</v>
      </c>
      <c r="G588">
        <v>181010</v>
      </c>
      <c r="H588" t="s">
        <v>16</v>
      </c>
      <c r="I588" t="s">
        <v>17</v>
      </c>
      <c r="J588" t="s">
        <v>18</v>
      </c>
      <c r="K588" t="s">
        <v>19</v>
      </c>
      <c r="L588" t="s">
        <v>20</v>
      </c>
      <c r="M588" s="2">
        <v>842776102461</v>
      </c>
      <c r="N588">
        <v>1</v>
      </c>
      <c r="O588">
        <f t="shared" si="9"/>
        <v>76</v>
      </c>
    </row>
    <row r="589" spans="1:15" x14ac:dyDescent="0.2">
      <c r="A589" s="1">
        <v>43297</v>
      </c>
      <c r="B589">
        <v>43889218</v>
      </c>
      <c r="C589">
        <v>842</v>
      </c>
      <c r="D589" t="s">
        <v>26</v>
      </c>
      <c r="E589">
        <v>21</v>
      </c>
      <c r="F589" t="s">
        <v>15</v>
      </c>
      <c r="G589">
        <v>181010</v>
      </c>
      <c r="H589" t="s">
        <v>16</v>
      </c>
      <c r="I589" t="s">
        <v>17</v>
      </c>
      <c r="J589" t="s">
        <v>18</v>
      </c>
      <c r="K589" t="s">
        <v>19</v>
      </c>
      <c r="L589" t="s">
        <v>20</v>
      </c>
      <c r="M589" s="2">
        <v>842776102461</v>
      </c>
      <c r="N589">
        <v>1</v>
      </c>
      <c r="O589">
        <f t="shared" si="9"/>
        <v>76</v>
      </c>
    </row>
    <row r="590" spans="1:15" x14ac:dyDescent="0.2">
      <c r="A590" s="1">
        <v>43297</v>
      </c>
      <c r="B590">
        <v>43889343</v>
      </c>
      <c r="C590">
        <v>842</v>
      </c>
      <c r="D590" t="s">
        <v>26</v>
      </c>
      <c r="E590">
        <v>21</v>
      </c>
      <c r="F590" t="s">
        <v>15</v>
      </c>
      <c r="G590">
        <v>181010</v>
      </c>
      <c r="H590" t="s">
        <v>16</v>
      </c>
      <c r="I590" t="s">
        <v>17</v>
      </c>
      <c r="J590" t="s">
        <v>18</v>
      </c>
      <c r="K590" t="s">
        <v>19</v>
      </c>
      <c r="L590" t="s">
        <v>20</v>
      </c>
      <c r="M590" s="2">
        <v>842776102461</v>
      </c>
      <c r="N590">
        <v>1</v>
      </c>
      <c r="O590">
        <f t="shared" si="9"/>
        <v>76</v>
      </c>
    </row>
    <row r="591" spans="1:15" x14ac:dyDescent="0.2">
      <c r="A591" s="1">
        <v>43297</v>
      </c>
      <c r="B591">
        <v>43889481</v>
      </c>
      <c r="C591">
        <v>842</v>
      </c>
      <c r="D591" t="s">
        <v>26</v>
      </c>
      <c r="E591">
        <v>12</v>
      </c>
      <c r="F591" t="s">
        <v>27</v>
      </c>
      <c r="G591">
        <v>77120</v>
      </c>
      <c r="H591" t="s">
        <v>28</v>
      </c>
      <c r="I591" t="s">
        <v>29</v>
      </c>
      <c r="J591" t="s">
        <v>30</v>
      </c>
      <c r="L591" t="s">
        <v>31</v>
      </c>
      <c r="M591" s="2">
        <v>4549980046388</v>
      </c>
      <c r="N591">
        <v>1</v>
      </c>
      <c r="O591">
        <f t="shared" si="9"/>
        <v>2</v>
      </c>
    </row>
    <row r="592" spans="1:15" x14ac:dyDescent="0.2">
      <c r="A592" s="1">
        <v>43297</v>
      </c>
      <c r="B592">
        <v>43889603</v>
      </c>
      <c r="C592">
        <v>842</v>
      </c>
      <c r="D592" t="s">
        <v>26</v>
      </c>
      <c r="E592">
        <v>21</v>
      </c>
      <c r="F592" t="s">
        <v>15</v>
      </c>
      <c r="G592">
        <v>181010</v>
      </c>
      <c r="H592" t="s">
        <v>16</v>
      </c>
      <c r="I592" t="s">
        <v>17</v>
      </c>
      <c r="J592" t="s">
        <v>18</v>
      </c>
      <c r="K592" t="s">
        <v>19</v>
      </c>
      <c r="L592" t="s">
        <v>20</v>
      </c>
      <c r="M592" s="2">
        <v>842776102461</v>
      </c>
      <c r="N592">
        <v>1</v>
      </c>
      <c r="O592">
        <f t="shared" si="9"/>
        <v>76</v>
      </c>
    </row>
    <row r="593" spans="1:15" x14ac:dyDescent="0.2">
      <c r="A593" s="1">
        <v>43297</v>
      </c>
      <c r="B593">
        <v>43889896</v>
      </c>
      <c r="C593">
        <v>842</v>
      </c>
      <c r="D593" t="s">
        <v>26</v>
      </c>
      <c r="E593">
        <v>21</v>
      </c>
      <c r="F593" t="s">
        <v>15</v>
      </c>
      <c r="G593">
        <v>181010</v>
      </c>
      <c r="H593" t="s">
        <v>16</v>
      </c>
      <c r="I593" t="s">
        <v>17</v>
      </c>
      <c r="J593" t="s">
        <v>18</v>
      </c>
      <c r="K593" t="s">
        <v>19</v>
      </c>
      <c r="L593" t="s">
        <v>20</v>
      </c>
      <c r="M593" s="2">
        <v>842776102461</v>
      </c>
      <c r="N593">
        <v>1</v>
      </c>
      <c r="O593">
        <f t="shared" si="9"/>
        <v>76</v>
      </c>
    </row>
    <row r="594" spans="1:15" x14ac:dyDescent="0.2">
      <c r="A594" s="1">
        <v>43297</v>
      </c>
      <c r="B594">
        <v>43890197</v>
      </c>
      <c r="C594">
        <v>842</v>
      </c>
      <c r="D594" t="s">
        <v>26</v>
      </c>
      <c r="E594">
        <v>1</v>
      </c>
      <c r="F594" t="s">
        <v>32</v>
      </c>
      <c r="G594">
        <v>32010</v>
      </c>
      <c r="H594" t="s">
        <v>33</v>
      </c>
      <c r="I594" t="s">
        <v>34</v>
      </c>
      <c r="J594" t="s">
        <v>35</v>
      </c>
      <c r="L594" t="s">
        <v>36</v>
      </c>
      <c r="M594" s="2">
        <v>4549292037708</v>
      </c>
      <c r="N594">
        <v>1</v>
      </c>
      <c r="O594">
        <f t="shared" si="9"/>
        <v>1</v>
      </c>
    </row>
    <row r="595" spans="1:15" x14ac:dyDescent="0.2">
      <c r="A595" s="1">
        <v>43297</v>
      </c>
      <c r="B595">
        <v>43890205</v>
      </c>
      <c r="C595">
        <v>842</v>
      </c>
      <c r="D595" t="s">
        <v>26</v>
      </c>
      <c r="E595">
        <v>21</v>
      </c>
      <c r="F595" t="s">
        <v>15</v>
      </c>
      <c r="G595">
        <v>181010</v>
      </c>
      <c r="H595" t="s">
        <v>16</v>
      </c>
      <c r="I595" t="s">
        <v>17</v>
      </c>
      <c r="J595" t="s">
        <v>18</v>
      </c>
      <c r="K595" t="s">
        <v>19</v>
      </c>
      <c r="L595" t="s">
        <v>20</v>
      </c>
      <c r="M595" s="2">
        <v>842776102461</v>
      </c>
      <c r="N595">
        <v>1</v>
      </c>
      <c r="O595">
        <f t="shared" si="9"/>
        <v>76</v>
      </c>
    </row>
    <row r="596" spans="1:15" x14ac:dyDescent="0.2">
      <c r="A596" s="1">
        <v>43297</v>
      </c>
      <c r="B596">
        <v>43890293</v>
      </c>
      <c r="C596">
        <v>842</v>
      </c>
      <c r="D596" t="s">
        <v>26</v>
      </c>
      <c r="E596">
        <v>21</v>
      </c>
      <c r="F596" t="s">
        <v>15</v>
      </c>
      <c r="G596">
        <v>181010</v>
      </c>
      <c r="H596" t="s">
        <v>16</v>
      </c>
      <c r="I596" t="s">
        <v>17</v>
      </c>
      <c r="J596" t="s">
        <v>18</v>
      </c>
      <c r="K596" t="s">
        <v>19</v>
      </c>
      <c r="L596" t="s">
        <v>20</v>
      </c>
      <c r="M596" s="2">
        <v>842776102461</v>
      </c>
      <c r="N596">
        <v>1</v>
      </c>
      <c r="O596">
        <f t="shared" si="9"/>
        <v>76</v>
      </c>
    </row>
    <row r="597" spans="1:15" x14ac:dyDescent="0.2">
      <c r="A597" s="1">
        <v>43297</v>
      </c>
      <c r="B597">
        <v>43890334</v>
      </c>
      <c r="C597">
        <v>842</v>
      </c>
      <c r="D597" t="s">
        <v>26</v>
      </c>
      <c r="E597">
        <v>21</v>
      </c>
      <c r="F597" t="s">
        <v>15</v>
      </c>
      <c r="G597">
        <v>181010</v>
      </c>
      <c r="H597" t="s">
        <v>16</v>
      </c>
      <c r="I597" t="s">
        <v>17</v>
      </c>
      <c r="J597" t="s">
        <v>18</v>
      </c>
      <c r="K597" t="s">
        <v>19</v>
      </c>
      <c r="L597" t="s">
        <v>20</v>
      </c>
      <c r="M597" s="2">
        <v>842776102461</v>
      </c>
      <c r="N597">
        <v>1</v>
      </c>
      <c r="O597">
        <f t="shared" si="9"/>
        <v>76</v>
      </c>
    </row>
    <row r="598" spans="1:15" x14ac:dyDescent="0.2">
      <c r="A598" s="1">
        <v>43297</v>
      </c>
      <c r="B598">
        <v>43890372</v>
      </c>
      <c r="C598">
        <v>842</v>
      </c>
      <c r="D598" t="s">
        <v>26</v>
      </c>
      <c r="E598">
        <v>21</v>
      </c>
      <c r="F598" t="s">
        <v>15</v>
      </c>
      <c r="G598">
        <v>181010</v>
      </c>
      <c r="H598" t="s">
        <v>16</v>
      </c>
      <c r="I598" t="s">
        <v>17</v>
      </c>
      <c r="J598" t="s">
        <v>18</v>
      </c>
      <c r="K598" t="s">
        <v>19</v>
      </c>
      <c r="L598" t="s">
        <v>20</v>
      </c>
      <c r="M598" s="2">
        <v>842776102461</v>
      </c>
      <c r="N598">
        <v>1</v>
      </c>
      <c r="O598">
        <f t="shared" si="9"/>
        <v>76</v>
      </c>
    </row>
    <row r="599" spans="1:15" x14ac:dyDescent="0.2">
      <c r="A599" s="1">
        <v>43297</v>
      </c>
      <c r="B599">
        <v>43890424</v>
      </c>
      <c r="C599">
        <v>842</v>
      </c>
      <c r="D599" t="s">
        <v>26</v>
      </c>
      <c r="E599">
        <v>21</v>
      </c>
      <c r="F599" t="s">
        <v>15</v>
      </c>
      <c r="G599">
        <v>181010</v>
      </c>
      <c r="H599" t="s">
        <v>16</v>
      </c>
      <c r="I599" t="s">
        <v>17</v>
      </c>
      <c r="J599" t="s">
        <v>18</v>
      </c>
      <c r="K599" t="s">
        <v>19</v>
      </c>
      <c r="L599" t="s">
        <v>20</v>
      </c>
      <c r="M599" s="2">
        <v>842776102461</v>
      </c>
      <c r="N599">
        <v>1</v>
      </c>
      <c r="O599">
        <f t="shared" si="9"/>
        <v>76</v>
      </c>
    </row>
    <row r="600" spans="1:15" x14ac:dyDescent="0.2">
      <c r="A600" s="1">
        <v>43297</v>
      </c>
      <c r="B600">
        <v>43890444</v>
      </c>
      <c r="C600">
        <v>842</v>
      </c>
      <c r="D600" t="s">
        <v>26</v>
      </c>
      <c r="E600">
        <v>21</v>
      </c>
      <c r="F600" t="s">
        <v>15</v>
      </c>
      <c r="G600">
        <v>181010</v>
      </c>
      <c r="H600" t="s">
        <v>16</v>
      </c>
      <c r="I600" t="s">
        <v>17</v>
      </c>
      <c r="J600" t="s">
        <v>18</v>
      </c>
      <c r="K600" t="s">
        <v>19</v>
      </c>
      <c r="L600" t="s">
        <v>20</v>
      </c>
      <c r="M600" s="2">
        <v>842776102461</v>
      </c>
      <c r="N600">
        <v>1</v>
      </c>
      <c r="O600">
        <f t="shared" si="9"/>
        <v>76</v>
      </c>
    </row>
    <row r="601" spans="1:15" x14ac:dyDescent="0.2">
      <c r="A601" s="1">
        <v>43297</v>
      </c>
      <c r="B601">
        <v>43890512</v>
      </c>
      <c r="C601">
        <v>842</v>
      </c>
      <c r="D601" t="s">
        <v>26</v>
      </c>
      <c r="E601">
        <v>21</v>
      </c>
      <c r="F601" t="s">
        <v>15</v>
      </c>
      <c r="G601">
        <v>181010</v>
      </c>
      <c r="H601" t="s">
        <v>16</v>
      </c>
      <c r="I601" t="s">
        <v>17</v>
      </c>
      <c r="J601" t="s">
        <v>18</v>
      </c>
      <c r="K601" t="s">
        <v>19</v>
      </c>
      <c r="L601" t="s">
        <v>20</v>
      </c>
      <c r="M601" s="2">
        <v>842776102461</v>
      </c>
      <c r="N601">
        <v>1</v>
      </c>
      <c r="O601">
        <f t="shared" si="9"/>
        <v>76</v>
      </c>
    </row>
    <row r="602" spans="1:15" x14ac:dyDescent="0.2">
      <c r="A602" s="1">
        <v>43297</v>
      </c>
      <c r="B602">
        <v>43890588</v>
      </c>
      <c r="C602">
        <v>842</v>
      </c>
      <c r="D602" t="s">
        <v>26</v>
      </c>
      <c r="E602">
        <v>21</v>
      </c>
      <c r="F602" t="s">
        <v>15</v>
      </c>
      <c r="G602">
        <v>181010</v>
      </c>
      <c r="H602" t="s">
        <v>16</v>
      </c>
      <c r="I602" t="s">
        <v>17</v>
      </c>
      <c r="J602" t="s">
        <v>18</v>
      </c>
      <c r="K602" t="s">
        <v>19</v>
      </c>
      <c r="L602" t="s">
        <v>20</v>
      </c>
      <c r="M602" s="2">
        <v>842776102461</v>
      </c>
      <c r="N602">
        <v>1</v>
      </c>
      <c r="O602">
        <f t="shared" si="9"/>
        <v>76</v>
      </c>
    </row>
    <row r="603" spans="1:15" x14ac:dyDescent="0.2">
      <c r="A603" s="1">
        <v>43297</v>
      </c>
      <c r="B603">
        <v>43890654</v>
      </c>
      <c r="C603">
        <v>842</v>
      </c>
      <c r="D603" t="s">
        <v>26</v>
      </c>
      <c r="E603">
        <v>21</v>
      </c>
      <c r="F603" t="s">
        <v>15</v>
      </c>
      <c r="G603">
        <v>181010</v>
      </c>
      <c r="H603" t="s">
        <v>16</v>
      </c>
      <c r="I603" t="s">
        <v>17</v>
      </c>
      <c r="J603" t="s">
        <v>18</v>
      </c>
      <c r="K603" t="s">
        <v>19</v>
      </c>
      <c r="L603" t="s">
        <v>20</v>
      </c>
      <c r="M603" s="2">
        <v>842776102461</v>
      </c>
      <c r="N603">
        <v>1</v>
      </c>
      <c r="O603">
        <f t="shared" si="9"/>
        <v>76</v>
      </c>
    </row>
    <row r="604" spans="1:15" x14ac:dyDescent="0.2">
      <c r="A604" s="1">
        <v>43297</v>
      </c>
      <c r="B604">
        <v>43890681</v>
      </c>
      <c r="C604">
        <v>842</v>
      </c>
      <c r="D604" t="s">
        <v>26</v>
      </c>
      <c r="E604">
        <v>21</v>
      </c>
      <c r="F604" t="s">
        <v>15</v>
      </c>
      <c r="G604">
        <v>181010</v>
      </c>
      <c r="H604" t="s">
        <v>16</v>
      </c>
      <c r="I604" t="s">
        <v>17</v>
      </c>
      <c r="J604" t="s">
        <v>18</v>
      </c>
      <c r="K604" t="s">
        <v>19</v>
      </c>
      <c r="L604" t="s">
        <v>20</v>
      </c>
      <c r="M604" s="2">
        <v>842776102461</v>
      </c>
      <c r="N604">
        <v>1</v>
      </c>
      <c r="O604">
        <f t="shared" si="9"/>
        <v>76</v>
      </c>
    </row>
    <row r="605" spans="1:15" x14ac:dyDescent="0.2">
      <c r="A605" s="1">
        <v>43297</v>
      </c>
      <c r="B605">
        <v>43890691</v>
      </c>
      <c r="C605">
        <v>842</v>
      </c>
      <c r="D605" t="s">
        <v>26</v>
      </c>
      <c r="E605">
        <v>21</v>
      </c>
      <c r="F605" t="s">
        <v>15</v>
      </c>
      <c r="G605">
        <v>181010</v>
      </c>
      <c r="H605" t="s">
        <v>16</v>
      </c>
      <c r="I605" t="s">
        <v>17</v>
      </c>
      <c r="J605" t="s">
        <v>18</v>
      </c>
      <c r="K605" t="s">
        <v>19</v>
      </c>
      <c r="L605" t="s">
        <v>20</v>
      </c>
      <c r="M605" s="2">
        <v>842776102461</v>
      </c>
      <c r="N605">
        <v>1</v>
      </c>
      <c r="O605">
        <f t="shared" si="9"/>
        <v>76</v>
      </c>
    </row>
    <row r="606" spans="1:15" x14ac:dyDescent="0.2">
      <c r="A606" s="1">
        <v>43297</v>
      </c>
      <c r="B606">
        <v>43890827</v>
      </c>
      <c r="C606">
        <v>842</v>
      </c>
      <c r="D606" t="s">
        <v>26</v>
      </c>
      <c r="E606">
        <v>21</v>
      </c>
      <c r="F606" t="s">
        <v>15</v>
      </c>
      <c r="G606">
        <v>181010</v>
      </c>
      <c r="H606" t="s">
        <v>16</v>
      </c>
      <c r="I606" t="s">
        <v>17</v>
      </c>
      <c r="J606" t="s">
        <v>18</v>
      </c>
      <c r="K606" t="s">
        <v>19</v>
      </c>
      <c r="L606" t="s">
        <v>20</v>
      </c>
      <c r="M606" s="2">
        <v>842776102461</v>
      </c>
      <c r="N606">
        <v>1</v>
      </c>
      <c r="O606">
        <f t="shared" si="9"/>
        <v>76</v>
      </c>
    </row>
    <row r="607" spans="1:15" x14ac:dyDescent="0.2">
      <c r="A607" s="1">
        <v>43297</v>
      </c>
      <c r="B607">
        <v>43890869</v>
      </c>
      <c r="C607">
        <v>842</v>
      </c>
      <c r="D607" t="s">
        <v>26</v>
      </c>
      <c r="E607">
        <v>21</v>
      </c>
      <c r="F607" t="s">
        <v>15</v>
      </c>
      <c r="G607">
        <v>181010</v>
      </c>
      <c r="H607" t="s">
        <v>16</v>
      </c>
      <c r="I607" t="s">
        <v>17</v>
      </c>
      <c r="J607" t="s">
        <v>18</v>
      </c>
      <c r="K607" t="s">
        <v>19</v>
      </c>
      <c r="L607" t="s">
        <v>20</v>
      </c>
      <c r="M607" s="2">
        <v>842776102461</v>
      </c>
      <c r="N607">
        <v>1</v>
      </c>
      <c r="O607">
        <f t="shared" si="9"/>
        <v>76</v>
      </c>
    </row>
    <row r="608" spans="1:15" x14ac:dyDescent="0.2">
      <c r="A608" s="1">
        <v>43297</v>
      </c>
      <c r="B608">
        <v>43890929</v>
      </c>
      <c r="C608">
        <v>842</v>
      </c>
      <c r="D608" t="s">
        <v>26</v>
      </c>
      <c r="E608">
        <v>21</v>
      </c>
      <c r="F608" t="s">
        <v>15</v>
      </c>
      <c r="G608">
        <v>181010</v>
      </c>
      <c r="H608" t="s">
        <v>16</v>
      </c>
      <c r="I608" t="s">
        <v>17</v>
      </c>
      <c r="J608" t="s">
        <v>18</v>
      </c>
      <c r="K608" t="s">
        <v>19</v>
      </c>
      <c r="L608" t="s">
        <v>20</v>
      </c>
      <c r="M608" s="2">
        <v>842776102461</v>
      </c>
      <c r="N608">
        <v>1</v>
      </c>
      <c r="O608">
        <f t="shared" si="9"/>
        <v>76</v>
      </c>
    </row>
    <row r="609" spans="1:15" x14ac:dyDescent="0.2">
      <c r="A609" s="1">
        <v>43297</v>
      </c>
      <c r="B609">
        <v>43891179</v>
      </c>
      <c r="C609">
        <v>842</v>
      </c>
      <c r="D609" t="s">
        <v>26</v>
      </c>
      <c r="E609">
        <v>21</v>
      </c>
      <c r="F609" t="s">
        <v>15</v>
      </c>
      <c r="G609">
        <v>181010</v>
      </c>
      <c r="H609" t="s">
        <v>16</v>
      </c>
      <c r="I609" t="s">
        <v>17</v>
      </c>
      <c r="J609" t="s">
        <v>18</v>
      </c>
      <c r="K609" t="s">
        <v>19</v>
      </c>
      <c r="L609" t="s">
        <v>20</v>
      </c>
      <c r="M609" s="2">
        <v>842776102461</v>
      </c>
      <c r="N609">
        <v>1</v>
      </c>
      <c r="O609">
        <f t="shared" si="9"/>
        <v>76</v>
      </c>
    </row>
    <row r="610" spans="1:15" x14ac:dyDescent="0.2">
      <c r="A610" s="1">
        <v>43297</v>
      </c>
      <c r="B610">
        <v>43891266</v>
      </c>
      <c r="C610">
        <v>842</v>
      </c>
      <c r="D610" t="s">
        <v>26</v>
      </c>
      <c r="E610">
        <v>21</v>
      </c>
      <c r="F610" t="s">
        <v>15</v>
      </c>
      <c r="G610">
        <v>181010</v>
      </c>
      <c r="H610" t="s">
        <v>16</v>
      </c>
      <c r="I610" t="s">
        <v>17</v>
      </c>
      <c r="J610" t="s">
        <v>18</v>
      </c>
      <c r="K610" t="s">
        <v>19</v>
      </c>
      <c r="L610" t="s">
        <v>20</v>
      </c>
      <c r="M610" s="2">
        <v>842776102461</v>
      </c>
      <c r="N610">
        <v>1</v>
      </c>
      <c r="O610">
        <f t="shared" si="9"/>
        <v>76</v>
      </c>
    </row>
    <row r="611" spans="1:15" x14ac:dyDescent="0.2">
      <c r="A611" s="1">
        <v>43297</v>
      </c>
      <c r="B611">
        <v>43891599</v>
      </c>
      <c r="C611">
        <v>842</v>
      </c>
      <c r="D611" t="s">
        <v>26</v>
      </c>
      <c r="E611">
        <v>21</v>
      </c>
      <c r="F611" t="s">
        <v>15</v>
      </c>
      <c r="G611">
        <v>181010</v>
      </c>
      <c r="H611" t="s">
        <v>16</v>
      </c>
      <c r="I611" t="s">
        <v>17</v>
      </c>
      <c r="J611" t="s">
        <v>18</v>
      </c>
      <c r="K611" t="s">
        <v>19</v>
      </c>
      <c r="L611" t="s">
        <v>20</v>
      </c>
      <c r="M611" s="2">
        <v>842776102461</v>
      </c>
      <c r="N611">
        <v>1</v>
      </c>
      <c r="O611">
        <f t="shared" si="9"/>
        <v>76</v>
      </c>
    </row>
    <row r="612" spans="1:15" x14ac:dyDescent="0.2">
      <c r="A612" s="1">
        <v>43297</v>
      </c>
      <c r="B612">
        <v>43891756</v>
      </c>
      <c r="C612">
        <v>842</v>
      </c>
      <c r="D612" t="s">
        <v>26</v>
      </c>
      <c r="E612">
        <v>21</v>
      </c>
      <c r="F612" t="s">
        <v>15</v>
      </c>
      <c r="G612">
        <v>181010</v>
      </c>
      <c r="H612" t="s">
        <v>16</v>
      </c>
      <c r="I612" t="s">
        <v>17</v>
      </c>
      <c r="J612" t="s">
        <v>18</v>
      </c>
      <c r="K612" t="s">
        <v>19</v>
      </c>
      <c r="L612" t="s">
        <v>20</v>
      </c>
      <c r="M612" s="2">
        <v>842776102461</v>
      </c>
      <c r="N612">
        <v>1</v>
      </c>
      <c r="O612">
        <f t="shared" si="9"/>
        <v>76</v>
      </c>
    </row>
    <row r="613" spans="1:15" x14ac:dyDescent="0.2">
      <c r="A613" s="1">
        <v>43297</v>
      </c>
      <c r="B613">
        <v>43891780</v>
      </c>
      <c r="C613">
        <v>842</v>
      </c>
      <c r="D613" t="s">
        <v>26</v>
      </c>
      <c r="E613">
        <v>21</v>
      </c>
      <c r="F613" t="s">
        <v>15</v>
      </c>
      <c r="G613">
        <v>181010</v>
      </c>
      <c r="H613" t="s">
        <v>16</v>
      </c>
      <c r="I613" t="s">
        <v>17</v>
      </c>
      <c r="J613" t="s">
        <v>18</v>
      </c>
      <c r="K613" t="s">
        <v>19</v>
      </c>
      <c r="L613" t="s">
        <v>20</v>
      </c>
      <c r="M613" s="2">
        <v>842776102461</v>
      </c>
      <c r="N613">
        <v>1</v>
      </c>
      <c r="O613">
        <f t="shared" si="9"/>
        <v>76</v>
      </c>
    </row>
    <row r="614" spans="1:15" x14ac:dyDescent="0.2">
      <c r="A614" s="1">
        <v>43297</v>
      </c>
      <c r="B614">
        <v>43892184</v>
      </c>
      <c r="C614">
        <v>842</v>
      </c>
      <c r="D614" t="s">
        <v>26</v>
      </c>
      <c r="E614">
        <v>21</v>
      </c>
      <c r="F614" t="s">
        <v>15</v>
      </c>
      <c r="G614">
        <v>181010</v>
      </c>
      <c r="H614" t="s">
        <v>16</v>
      </c>
      <c r="I614" t="s">
        <v>17</v>
      </c>
      <c r="J614" t="s">
        <v>18</v>
      </c>
      <c r="K614" t="s">
        <v>19</v>
      </c>
      <c r="L614" t="s">
        <v>20</v>
      </c>
      <c r="M614" s="2">
        <v>842776102461</v>
      </c>
      <c r="N614">
        <v>1</v>
      </c>
      <c r="O614">
        <f t="shared" si="9"/>
        <v>76</v>
      </c>
    </row>
    <row r="615" spans="1:15" x14ac:dyDescent="0.2">
      <c r="A615" s="1">
        <v>43297</v>
      </c>
      <c r="B615">
        <v>43892193</v>
      </c>
      <c r="C615">
        <v>842</v>
      </c>
      <c r="D615" t="s">
        <v>26</v>
      </c>
      <c r="E615">
        <v>21</v>
      </c>
      <c r="F615" t="s">
        <v>15</v>
      </c>
      <c r="G615">
        <v>181010</v>
      </c>
      <c r="H615" t="s">
        <v>16</v>
      </c>
      <c r="I615" t="s">
        <v>17</v>
      </c>
      <c r="J615" t="s">
        <v>18</v>
      </c>
      <c r="K615" t="s">
        <v>19</v>
      </c>
      <c r="L615" t="s">
        <v>20</v>
      </c>
      <c r="M615" s="2">
        <v>842776102461</v>
      </c>
      <c r="N615">
        <v>1</v>
      </c>
      <c r="O615">
        <f t="shared" si="9"/>
        <v>76</v>
      </c>
    </row>
    <row r="616" spans="1:15" x14ac:dyDescent="0.2">
      <c r="A616" s="1">
        <v>43297</v>
      </c>
      <c r="B616">
        <v>43892436</v>
      </c>
      <c r="C616">
        <v>842</v>
      </c>
      <c r="D616" t="s">
        <v>26</v>
      </c>
      <c r="E616">
        <v>21</v>
      </c>
      <c r="F616" t="s">
        <v>15</v>
      </c>
      <c r="G616">
        <v>181010</v>
      </c>
      <c r="H616" t="s">
        <v>16</v>
      </c>
      <c r="I616" t="s">
        <v>17</v>
      </c>
      <c r="J616" t="s">
        <v>18</v>
      </c>
      <c r="K616" t="s">
        <v>19</v>
      </c>
      <c r="L616" t="s">
        <v>20</v>
      </c>
      <c r="M616" s="2">
        <v>842776102461</v>
      </c>
      <c r="N616">
        <v>1</v>
      </c>
      <c r="O616">
        <f t="shared" si="9"/>
        <v>76</v>
      </c>
    </row>
    <row r="617" spans="1:15" x14ac:dyDescent="0.2">
      <c r="A617" s="1">
        <v>43297</v>
      </c>
      <c r="B617">
        <v>43892683</v>
      </c>
      <c r="C617">
        <v>842</v>
      </c>
      <c r="D617" t="s">
        <v>26</v>
      </c>
      <c r="E617">
        <v>21</v>
      </c>
      <c r="F617" t="s">
        <v>15</v>
      </c>
      <c r="G617">
        <v>181010</v>
      </c>
      <c r="H617" t="s">
        <v>16</v>
      </c>
      <c r="I617" t="s">
        <v>17</v>
      </c>
      <c r="J617" t="s">
        <v>18</v>
      </c>
      <c r="K617" t="s">
        <v>19</v>
      </c>
      <c r="L617" t="s">
        <v>20</v>
      </c>
      <c r="M617" s="2">
        <v>842776102461</v>
      </c>
      <c r="N617">
        <v>1</v>
      </c>
      <c r="O617">
        <f t="shared" si="9"/>
        <v>76</v>
      </c>
    </row>
    <row r="618" spans="1:15" x14ac:dyDescent="0.2">
      <c r="A618" s="1">
        <v>43297</v>
      </c>
      <c r="B618">
        <v>43892886</v>
      </c>
      <c r="C618">
        <v>842</v>
      </c>
      <c r="D618" t="s">
        <v>26</v>
      </c>
      <c r="E618">
        <v>21</v>
      </c>
      <c r="F618" t="s">
        <v>15</v>
      </c>
      <c r="G618">
        <v>181010</v>
      </c>
      <c r="H618" t="s">
        <v>16</v>
      </c>
      <c r="I618" t="s">
        <v>17</v>
      </c>
      <c r="J618" t="s">
        <v>18</v>
      </c>
      <c r="K618" t="s">
        <v>19</v>
      </c>
      <c r="L618" t="s">
        <v>20</v>
      </c>
      <c r="M618" s="2">
        <v>842776102461</v>
      </c>
      <c r="N618">
        <v>1</v>
      </c>
      <c r="O618">
        <f t="shared" si="9"/>
        <v>76</v>
      </c>
    </row>
    <row r="619" spans="1:15" x14ac:dyDescent="0.2">
      <c r="A619" s="1">
        <v>43297</v>
      </c>
      <c r="B619">
        <v>43893250</v>
      </c>
      <c r="C619">
        <v>842</v>
      </c>
      <c r="D619" t="s">
        <v>26</v>
      </c>
      <c r="E619">
        <v>21</v>
      </c>
      <c r="F619" t="s">
        <v>15</v>
      </c>
      <c r="G619">
        <v>181010</v>
      </c>
      <c r="H619" t="s">
        <v>16</v>
      </c>
      <c r="I619" t="s">
        <v>17</v>
      </c>
      <c r="J619" t="s">
        <v>18</v>
      </c>
      <c r="K619" t="s">
        <v>19</v>
      </c>
      <c r="L619" t="s">
        <v>20</v>
      </c>
      <c r="M619" s="2">
        <v>842776102461</v>
      </c>
      <c r="N619">
        <v>1</v>
      </c>
      <c r="O619">
        <f t="shared" si="9"/>
        <v>76</v>
      </c>
    </row>
    <row r="620" spans="1:15" x14ac:dyDescent="0.2">
      <c r="A620" s="1">
        <v>43297</v>
      </c>
      <c r="B620">
        <v>43893550</v>
      </c>
      <c r="C620">
        <v>842</v>
      </c>
      <c r="D620" t="s">
        <v>26</v>
      </c>
      <c r="E620">
        <v>21</v>
      </c>
      <c r="F620" t="s">
        <v>15</v>
      </c>
      <c r="G620">
        <v>181010</v>
      </c>
      <c r="H620" t="s">
        <v>16</v>
      </c>
      <c r="I620" t="s">
        <v>17</v>
      </c>
      <c r="J620" t="s">
        <v>18</v>
      </c>
      <c r="K620" t="s">
        <v>19</v>
      </c>
      <c r="L620" t="s">
        <v>20</v>
      </c>
      <c r="M620" s="2">
        <v>842776102461</v>
      </c>
      <c r="N620">
        <v>1</v>
      </c>
      <c r="O620">
        <f t="shared" si="9"/>
        <v>76</v>
      </c>
    </row>
    <row r="621" spans="1:15" x14ac:dyDescent="0.2">
      <c r="A621" s="1">
        <v>43297</v>
      </c>
      <c r="B621">
        <v>65665981</v>
      </c>
      <c r="C621">
        <v>842</v>
      </c>
      <c r="D621" t="s">
        <v>26</v>
      </c>
      <c r="E621">
        <v>21</v>
      </c>
      <c r="F621" t="s">
        <v>15</v>
      </c>
      <c r="G621">
        <v>181010</v>
      </c>
      <c r="H621" t="s">
        <v>16</v>
      </c>
      <c r="I621" t="s">
        <v>17</v>
      </c>
      <c r="J621" t="s">
        <v>18</v>
      </c>
      <c r="K621" t="s">
        <v>19</v>
      </c>
      <c r="L621" t="s">
        <v>20</v>
      </c>
      <c r="M621" s="2">
        <v>842776102461</v>
      </c>
      <c r="N621">
        <v>1</v>
      </c>
      <c r="O621">
        <f t="shared" si="9"/>
        <v>76</v>
      </c>
    </row>
    <row r="622" spans="1:15" x14ac:dyDescent="0.2">
      <c r="A622" s="1">
        <v>43298</v>
      </c>
      <c r="B622">
        <v>43842165</v>
      </c>
      <c r="C622">
        <v>94</v>
      </c>
      <c r="D622" t="s">
        <v>14</v>
      </c>
      <c r="E622">
        <v>21</v>
      </c>
      <c r="F622" t="s">
        <v>15</v>
      </c>
      <c r="G622">
        <v>181010</v>
      </c>
      <c r="H622" t="s">
        <v>16</v>
      </c>
      <c r="I622" t="s">
        <v>17</v>
      </c>
      <c r="J622" t="s">
        <v>18</v>
      </c>
      <c r="K622" t="s">
        <v>19</v>
      </c>
      <c r="L622" t="s">
        <v>20</v>
      </c>
      <c r="M622" s="2">
        <v>842776102461</v>
      </c>
      <c r="N622">
        <v>1</v>
      </c>
      <c r="O622">
        <f t="shared" si="9"/>
        <v>89</v>
      </c>
    </row>
    <row r="623" spans="1:15" x14ac:dyDescent="0.2">
      <c r="A623" s="1">
        <v>43298</v>
      </c>
      <c r="B623">
        <v>43870833</v>
      </c>
      <c r="C623">
        <v>94</v>
      </c>
      <c r="D623" t="s">
        <v>14</v>
      </c>
      <c r="E623">
        <v>21</v>
      </c>
      <c r="F623" t="s">
        <v>15</v>
      </c>
      <c r="G623">
        <v>181010</v>
      </c>
      <c r="H623" t="s">
        <v>16</v>
      </c>
      <c r="I623" t="s">
        <v>17</v>
      </c>
      <c r="J623" t="s">
        <v>18</v>
      </c>
      <c r="K623" t="s">
        <v>19</v>
      </c>
      <c r="L623" t="s">
        <v>20</v>
      </c>
      <c r="M623" s="2">
        <v>842776102461</v>
      </c>
      <c r="N623">
        <v>1</v>
      </c>
      <c r="O623">
        <f t="shared" si="9"/>
        <v>89</v>
      </c>
    </row>
    <row r="624" spans="1:15" x14ac:dyDescent="0.2">
      <c r="A624" s="1">
        <v>43298</v>
      </c>
      <c r="B624">
        <v>43871039</v>
      </c>
      <c r="C624">
        <v>94</v>
      </c>
      <c r="D624" t="s">
        <v>14</v>
      </c>
      <c r="E624">
        <v>21</v>
      </c>
      <c r="F624" t="s">
        <v>15</v>
      </c>
      <c r="G624">
        <v>181010</v>
      </c>
      <c r="H624" t="s">
        <v>16</v>
      </c>
      <c r="I624" t="s">
        <v>17</v>
      </c>
      <c r="J624" t="s">
        <v>18</v>
      </c>
      <c r="K624" t="s">
        <v>19</v>
      </c>
      <c r="L624" t="s">
        <v>20</v>
      </c>
      <c r="M624" s="2">
        <v>842776102461</v>
      </c>
      <c r="N624">
        <v>1</v>
      </c>
      <c r="O624">
        <f t="shared" si="9"/>
        <v>89</v>
      </c>
    </row>
    <row r="625" spans="1:15" x14ac:dyDescent="0.2">
      <c r="A625" s="1">
        <v>43298</v>
      </c>
      <c r="B625">
        <v>43879029</v>
      </c>
      <c r="C625">
        <v>94</v>
      </c>
      <c r="D625" t="s">
        <v>14</v>
      </c>
      <c r="E625">
        <v>21</v>
      </c>
      <c r="F625" t="s">
        <v>15</v>
      </c>
      <c r="G625">
        <v>181010</v>
      </c>
      <c r="H625" t="s">
        <v>16</v>
      </c>
      <c r="I625" t="s">
        <v>17</v>
      </c>
      <c r="J625" t="s">
        <v>18</v>
      </c>
      <c r="K625" t="s">
        <v>19</v>
      </c>
      <c r="L625" t="s">
        <v>20</v>
      </c>
      <c r="M625" s="2">
        <v>842776102461</v>
      </c>
      <c r="N625">
        <v>-1</v>
      </c>
      <c r="O625">
        <f t="shared" si="9"/>
        <v>89</v>
      </c>
    </row>
    <row r="626" spans="1:15" x14ac:dyDescent="0.2">
      <c r="A626" s="1">
        <v>43298</v>
      </c>
      <c r="B626">
        <v>43879047</v>
      </c>
      <c r="C626">
        <v>94</v>
      </c>
      <c r="D626" t="s">
        <v>14</v>
      </c>
      <c r="E626">
        <v>21</v>
      </c>
      <c r="F626" t="s">
        <v>15</v>
      </c>
      <c r="G626">
        <v>181010</v>
      </c>
      <c r="H626" t="s">
        <v>16</v>
      </c>
      <c r="I626" t="s">
        <v>17</v>
      </c>
      <c r="J626" t="s">
        <v>18</v>
      </c>
      <c r="K626" t="s">
        <v>19</v>
      </c>
      <c r="L626" t="s">
        <v>20</v>
      </c>
      <c r="M626" s="2">
        <v>842776102461</v>
      </c>
      <c r="N626">
        <v>-1</v>
      </c>
      <c r="O626">
        <f t="shared" si="9"/>
        <v>89</v>
      </c>
    </row>
    <row r="627" spans="1:15" x14ac:dyDescent="0.2">
      <c r="A627" s="1">
        <v>43298</v>
      </c>
      <c r="B627">
        <v>43882514</v>
      </c>
      <c r="C627">
        <v>94</v>
      </c>
      <c r="D627" t="s">
        <v>14</v>
      </c>
      <c r="E627">
        <v>21</v>
      </c>
      <c r="F627" t="s">
        <v>15</v>
      </c>
      <c r="G627">
        <v>181010</v>
      </c>
      <c r="H627" t="s">
        <v>16</v>
      </c>
      <c r="I627" t="s">
        <v>17</v>
      </c>
      <c r="J627" t="s">
        <v>18</v>
      </c>
      <c r="K627" t="s">
        <v>19</v>
      </c>
      <c r="L627" t="s">
        <v>20</v>
      </c>
      <c r="M627" s="2">
        <v>842776102461</v>
      </c>
      <c r="N627">
        <v>1</v>
      </c>
      <c r="O627">
        <f t="shared" si="9"/>
        <v>89</v>
      </c>
    </row>
    <row r="628" spans="1:15" x14ac:dyDescent="0.2">
      <c r="A628" s="1">
        <v>43298</v>
      </c>
      <c r="B628">
        <v>43890312</v>
      </c>
      <c r="C628">
        <v>94</v>
      </c>
      <c r="D628" t="s">
        <v>14</v>
      </c>
      <c r="E628">
        <v>21</v>
      </c>
      <c r="F628" t="s">
        <v>15</v>
      </c>
      <c r="G628">
        <v>181010</v>
      </c>
      <c r="H628" t="s">
        <v>16</v>
      </c>
      <c r="I628" t="s">
        <v>17</v>
      </c>
      <c r="J628" t="s">
        <v>18</v>
      </c>
      <c r="K628" t="s">
        <v>19</v>
      </c>
      <c r="L628" t="s">
        <v>20</v>
      </c>
      <c r="M628" s="2">
        <v>842776102461</v>
      </c>
      <c r="N628">
        <v>1</v>
      </c>
      <c r="O628">
        <f t="shared" si="9"/>
        <v>89</v>
      </c>
    </row>
    <row r="629" spans="1:15" x14ac:dyDescent="0.2">
      <c r="A629" s="1">
        <v>43298</v>
      </c>
      <c r="B629">
        <v>43894124</v>
      </c>
      <c r="C629">
        <v>94</v>
      </c>
      <c r="D629" t="s">
        <v>14</v>
      </c>
      <c r="E629">
        <v>21</v>
      </c>
      <c r="F629" t="s">
        <v>15</v>
      </c>
      <c r="G629">
        <v>181010</v>
      </c>
      <c r="H629" t="s">
        <v>16</v>
      </c>
      <c r="I629" t="s">
        <v>17</v>
      </c>
      <c r="J629" t="s">
        <v>18</v>
      </c>
      <c r="K629" t="s">
        <v>19</v>
      </c>
      <c r="L629" t="s">
        <v>20</v>
      </c>
      <c r="M629" s="2">
        <v>842776102461</v>
      </c>
      <c r="N629">
        <v>1</v>
      </c>
      <c r="O629">
        <f t="shared" si="9"/>
        <v>89</v>
      </c>
    </row>
    <row r="630" spans="1:15" x14ac:dyDescent="0.2">
      <c r="A630" s="1">
        <v>43298</v>
      </c>
      <c r="B630">
        <v>43894199</v>
      </c>
      <c r="C630">
        <v>94</v>
      </c>
      <c r="D630" t="s">
        <v>14</v>
      </c>
      <c r="E630">
        <v>21</v>
      </c>
      <c r="F630" t="s">
        <v>15</v>
      </c>
      <c r="G630">
        <v>181010</v>
      </c>
      <c r="H630" t="s">
        <v>16</v>
      </c>
      <c r="I630" t="s">
        <v>17</v>
      </c>
      <c r="J630" t="s">
        <v>18</v>
      </c>
      <c r="K630" t="s">
        <v>19</v>
      </c>
      <c r="L630" t="s">
        <v>20</v>
      </c>
      <c r="M630" s="2">
        <v>842776102461</v>
      </c>
      <c r="N630">
        <v>1</v>
      </c>
      <c r="O630">
        <f t="shared" si="9"/>
        <v>89</v>
      </c>
    </row>
    <row r="631" spans="1:15" x14ac:dyDescent="0.2">
      <c r="A631" s="1">
        <v>43298</v>
      </c>
      <c r="B631">
        <v>43894335</v>
      </c>
      <c r="C631">
        <v>94</v>
      </c>
      <c r="D631" t="s">
        <v>14</v>
      </c>
      <c r="E631">
        <v>21</v>
      </c>
      <c r="F631" t="s">
        <v>15</v>
      </c>
      <c r="G631">
        <v>181010</v>
      </c>
      <c r="H631" t="s">
        <v>16</v>
      </c>
      <c r="I631" t="s">
        <v>17</v>
      </c>
      <c r="J631" t="s">
        <v>18</v>
      </c>
      <c r="K631" t="s">
        <v>19</v>
      </c>
      <c r="L631" t="s">
        <v>20</v>
      </c>
      <c r="M631" s="2">
        <v>842776102461</v>
      </c>
      <c r="N631">
        <v>1</v>
      </c>
      <c r="O631">
        <f t="shared" si="9"/>
        <v>89</v>
      </c>
    </row>
    <row r="632" spans="1:15" x14ac:dyDescent="0.2">
      <c r="A632" s="1">
        <v>43298</v>
      </c>
      <c r="B632">
        <v>43894580</v>
      </c>
      <c r="C632">
        <v>94</v>
      </c>
      <c r="D632" t="s">
        <v>14</v>
      </c>
      <c r="E632">
        <v>21</v>
      </c>
      <c r="F632" t="s">
        <v>15</v>
      </c>
      <c r="G632">
        <v>181010</v>
      </c>
      <c r="H632" t="s">
        <v>16</v>
      </c>
      <c r="I632" t="s">
        <v>17</v>
      </c>
      <c r="J632" t="s">
        <v>18</v>
      </c>
      <c r="K632" t="s">
        <v>19</v>
      </c>
      <c r="L632" t="s">
        <v>20</v>
      </c>
      <c r="M632" s="2">
        <v>842776102461</v>
      </c>
      <c r="N632">
        <v>1</v>
      </c>
      <c r="O632">
        <f t="shared" si="9"/>
        <v>89</v>
      </c>
    </row>
    <row r="633" spans="1:15" x14ac:dyDescent="0.2">
      <c r="A633" s="1">
        <v>43298</v>
      </c>
      <c r="B633">
        <v>43894768</v>
      </c>
      <c r="C633">
        <v>94</v>
      </c>
      <c r="D633" t="s">
        <v>14</v>
      </c>
      <c r="E633">
        <v>21</v>
      </c>
      <c r="F633" t="s">
        <v>15</v>
      </c>
      <c r="G633">
        <v>181010</v>
      </c>
      <c r="H633" t="s">
        <v>16</v>
      </c>
      <c r="I633" t="s">
        <v>17</v>
      </c>
      <c r="J633" t="s">
        <v>18</v>
      </c>
      <c r="K633" t="s">
        <v>19</v>
      </c>
      <c r="L633" t="s">
        <v>20</v>
      </c>
      <c r="M633" s="2">
        <v>842776102461</v>
      </c>
      <c r="N633">
        <v>1</v>
      </c>
      <c r="O633">
        <f t="shared" si="9"/>
        <v>89</v>
      </c>
    </row>
    <row r="634" spans="1:15" x14ac:dyDescent="0.2">
      <c r="A634" s="1">
        <v>43298</v>
      </c>
      <c r="B634">
        <v>43894805</v>
      </c>
      <c r="C634">
        <v>94</v>
      </c>
      <c r="D634" t="s">
        <v>14</v>
      </c>
      <c r="E634">
        <v>21</v>
      </c>
      <c r="F634" t="s">
        <v>15</v>
      </c>
      <c r="G634">
        <v>181010</v>
      </c>
      <c r="H634" t="s">
        <v>16</v>
      </c>
      <c r="I634" t="s">
        <v>17</v>
      </c>
      <c r="J634" t="s">
        <v>18</v>
      </c>
      <c r="K634" t="s">
        <v>19</v>
      </c>
      <c r="L634" t="s">
        <v>20</v>
      </c>
      <c r="M634" s="2">
        <v>842776102461</v>
      </c>
      <c r="N634">
        <v>1</v>
      </c>
      <c r="O634">
        <f t="shared" si="9"/>
        <v>89</v>
      </c>
    </row>
    <row r="635" spans="1:15" x14ac:dyDescent="0.2">
      <c r="A635" s="1">
        <v>43298</v>
      </c>
      <c r="B635">
        <v>43895078</v>
      </c>
      <c r="C635">
        <v>94</v>
      </c>
      <c r="D635" t="s">
        <v>14</v>
      </c>
      <c r="E635">
        <v>21</v>
      </c>
      <c r="F635" t="s">
        <v>15</v>
      </c>
      <c r="G635">
        <v>181010</v>
      </c>
      <c r="H635" t="s">
        <v>16</v>
      </c>
      <c r="I635" t="s">
        <v>17</v>
      </c>
      <c r="J635" t="s">
        <v>18</v>
      </c>
      <c r="K635" t="s">
        <v>19</v>
      </c>
      <c r="L635" t="s">
        <v>20</v>
      </c>
      <c r="M635" s="2">
        <v>842776102461</v>
      </c>
      <c r="N635">
        <v>1</v>
      </c>
      <c r="O635">
        <f t="shared" si="9"/>
        <v>89</v>
      </c>
    </row>
    <row r="636" spans="1:15" x14ac:dyDescent="0.2">
      <c r="A636" s="1">
        <v>43298</v>
      </c>
      <c r="B636">
        <v>43895096</v>
      </c>
      <c r="C636">
        <v>94</v>
      </c>
      <c r="D636" t="s">
        <v>14</v>
      </c>
      <c r="E636">
        <v>21</v>
      </c>
      <c r="F636" t="s">
        <v>15</v>
      </c>
      <c r="G636">
        <v>181010</v>
      </c>
      <c r="H636" t="s">
        <v>16</v>
      </c>
      <c r="I636" t="s">
        <v>17</v>
      </c>
      <c r="J636" t="s">
        <v>18</v>
      </c>
      <c r="K636" t="s">
        <v>19</v>
      </c>
      <c r="L636" t="s">
        <v>20</v>
      </c>
      <c r="M636" s="2">
        <v>842776102461</v>
      </c>
      <c r="N636">
        <v>1</v>
      </c>
      <c r="O636">
        <f t="shared" si="9"/>
        <v>89</v>
      </c>
    </row>
    <row r="637" spans="1:15" x14ac:dyDescent="0.2">
      <c r="A637" s="1">
        <v>43298</v>
      </c>
      <c r="B637">
        <v>43895846</v>
      </c>
      <c r="C637">
        <v>94</v>
      </c>
      <c r="D637" t="s">
        <v>14</v>
      </c>
      <c r="E637">
        <v>21</v>
      </c>
      <c r="F637" t="s">
        <v>15</v>
      </c>
      <c r="G637">
        <v>181010</v>
      </c>
      <c r="H637" t="s">
        <v>16</v>
      </c>
      <c r="I637" t="s">
        <v>17</v>
      </c>
      <c r="J637" t="s">
        <v>18</v>
      </c>
      <c r="K637" t="s">
        <v>19</v>
      </c>
      <c r="L637" t="s">
        <v>20</v>
      </c>
      <c r="M637" s="2">
        <v>842776102461</v>
      </c>
      <c r="N637">
        <v>1</v>
      </c>
      <c r="O637">
        <f t="shared" si="9"/>
        <v>89</v>
      </c>
    </row>
    <row r="638" spans="1:15" x14ac:dyDescent="0.2">
      <c r="A638" s="1">
        <v>43298</v>
      </c>
      <c r="B638">
        <v>43895890</v>
      </c>
      <c r="C638">
        <v>94</v>
      </c>
      <c r="D638" t="s">
        <v>14</v>
      </c>
      <c r="E638">
        <v>21</v>
      </c>
      <c r="F638" t="s">
        <v>15</v>
      </c>
      <c r="G638">
        <v>181010</v>
      </c>
      <c r="H638" t="s">
        <v>16</v>
      </c>
      <c r="I638" t="s">
        <v>17</v>
      </c>
      <c r="J638" t="s">
        <v>18</v>
      </c>
      <c r="K638" t="s">
        <v>19</v>
      </c>
      <c r="L638" t="s">
        <v>20</v>
      </c>
      <c r="M638" s="2">
        <v>842776102461</v>
      </c>
      <c r="N638">
        <v>1</v>
      </c>
      <c r="O638">
        <f t="shared" si="9"/>
        <v>89</v>
      </c>
    </row>
    <row r="639" spans="1:15" x14ac:dyDescent="0.2">
      <c r="A639" s="1">
        <v>43298</v>
      </c>
      <c r="B639">
        <v>43896174</v>
      </c>
      <c r="C639">
        <v>94</v>
      </c>
      <c r="D639" t="s">
        <v>14</v>
      </c>
      <c r="E639">
        <v>21</v>
      </c>
      <c r="F639" t="s">
        <v>15</v>
      </c>
      <c r="G639">
        <v>181010</v>
      </c>
      <c r="H639" t="s">
        <v>16</v>
      </c>
      <c r="I639" t="s">
        <v>17</v>
      </c>
      <c r="J639" t="s">
        <v>18</v>
      </c>
      <c r="K639" t="s">
        <v>19</v>
      </c>
      <c r="L639" t="s">
        <v>20</v>
      </c>
      <c r="M639" s="2">
        <v>842776102461</v>
      </c>
      <c r="N639">
        <v>1</v>
      </c>
      <c r="O639">
        <f t="shared" si="9"/>
        <v>89</v>
      </c>
    </row>
    <row r="640" spans="1:15" x14ac:dyDescent="0.2">
      <c r="A640" s="1">
        <v>43298</v>
      </c>
      <c r="B640">
        <v>43896195</v>
      </c>
      <c r="C640">
        <v>94</v>
      </c>
      <c r="D640" t="s">
        <v>14</v>
      </c>
      <c r="E640">
        <v>21</v>
      </c>
      <c r="F640" t="s">
        <v>15</v>
      </c>
      <c r="G640">
        <v>181010</v>
      </c>
      <c r="H640" t="s">
        <v>16</v>
      </c>
      <c r="I640" t="s">
        <v>17</v>
      </c>
      <c r="J640" t="s">
        <v>18</v>
      </c>
      <c r="K640" t="s">
        <v>19</v>
      </c>
      <c r="L640" t="s">
        <v>20</v>
      </c>
      <c r="M640" s="2">
        <v>842776102461</v>
      </c>
      <c r="N640">
        <v>1</v>
      </c>
      <c r="O640">
        <f t="shared" si="9"/>
        <v>89</v>
      </c>
    </row>
    <row r="641" spans="1:15" x14ac:dyDescent="0.2">
      <c r="A641" s="1">
        <v>43298</v>
      </c>
      <c r="B641">
        <v>43896449</v>
      </c>
      <c r="C641">
        <v>94</v>
      </c>
      <c r="D641" t="s">
        <v>14</v>
      </c>
      <c r="E641">
        <v>21</v>
      </c>
      <c r="F641" t="s">
        <v>15</v>
      </c>
      <c r="G641">
        <v>181010</v>
      </c>
      <c r="H641" t="s">
        <v>16</v>
      </c>
      <c r="I641" t="s">
        <v>17</v>
      </c>
      <c r="J641" t="s">
        <v>18</v>
      </c>
      <c r="K641" t="s">
        <v>19</v>
      </c>
      <c r="L641" t="s">
        <v>20</v>
      </c>
      <c r="M641" s="2">
        <v>842776102461</v>
      </c>
      <c r="N641">
        <v>1</v>
      </c>
      <c r="O641">
        <f t="shared" si="9"/>
        <v>89</v>
      </c>
    </row>
    <row r="642" spans="1:15" x14ac:dyDescent="0.2">
      <c r="A642" s="1">
        <v>43298</v>
      </c>
      <c r="B642">
        <v>43896486</v>
      </c>
      <c r="C642">
        <v>94</v>
      </c>
      <c r="D642" t="s">
        <v>14</v>
      </c>
      <c r="E642">
        <v>21</v>
      </c>
      <c r="F642" t="s">
        <v>15</v>
      </c>
      <c r="G642">
        <v>181010</v>
      </c>
      <c r="H642" t="s">
        <v>16</v>
      </c>
      <c r="I642" t="s">
        <v>17</v>
      </c>
      <c r="J642" t="s">
        <v>18</v>
      </c>
      <c r="K642" t="s">
        <v>19</v>
      </c>
      <c r="L642" t="s">
        <v>20</v>
      </c>
      <c r="M642" s="2">
        <v>842776102461</v>
      </c>
      <c r="N642">
        <v>1</v>
      </c>
      <c r="O642">
        <f t="shared" si="9"/>
        <v>89</v>
      </c>
    </row>
    <row r="643" spans="1:15" x14ac:dyDescent="0.2">
      <c r="A643" s="1">
        <v>43298</v>
      </c>
      <c r="B643">
        <v>43896540</v>
      </c>
      <c r="C643">
        <v>94</v>
      </c>
      <c r="D643" t="s">
        <v>14</v>
      </c>
      <c r="E643">
        <v>21</v>
      </c>
      <c r="F643" t="s">
        <v>15</v>
      </c>
      <c r="G643">
        <v>181010</v>
      </c>
      <c r="H643" t="s">
        <v>16</v>
      </c>
      <c r="I643" t="s">
        <v>17</v>
      </c>
      <c r="J643" t="s">
        <v>18</v>
      </c>
      <c r="K643" t="s">
        <v>19</v>
      </c>
      <c r="L643" t="s">
        <v>20</v>
      </c>
      <c r="M643" s="2">
        <v>842776102461</v>
      </c>
      <c r="N643">
        <v>1</v>
      </c>
      <c r="O643">
        <f t="shared" ref="O643:O706" si="10">SUMIFS($N$2:$N$1206,$A$2:$A$1206,"="&amp;A643,$C$2:$C$1206,"="&amp;C643,$M$2:$M$1206,"="&amp;M643)</f>
        <v>89</v>
      </c>
    </row>
    <row r="644" spans="1:15" x14ac:dyDescent="0.2">
      <c r="A644" s="1">
        <v>43298</v>
      </c>
      <c r="B644">
        <v>43896603</v>
      </c>
      <c r="C644">
        <v>94</v>
      </c>
      <c r="D644" t="s">
        <v>14</v>
      </c>
      <c r="E644">
        <v>21</v>
      </c>
      <c r="F644" t="s">
        <v>15</v>
      </c>
      <c r="G644">
        <v>181010</v>
      </c>
      <c r="H644" t="s">
        <v>16</v>
      </c>
      <c r="I644" t="s">
        <v>17</v>
      </c>
      <c r="J644" t="s">
        <v>18</v>
      </c>
      <c r="K644" t="s">
        <v>19</v>
      </c>
      <c r="L644" t="s">
        <v>20</v>
      </c>
      <c r="M644" s="2">
        <v>842776102461</v>
      </c>
      <c r="N644">
        <v>1</v>
      </c>
      <c r="O644">
        <f t="shared" si="10"/>
        <v>89</v>
      </c>
    </row>
    <row r="645" spans="1:15" x14ac:dyDescent="0.2">
      <c r="A645" s="1">
        <v>43298</v>
      </c>
      <c r="B645">
        <v>43896682</v>
      </c>
      <c r="C645">
        <v>94</v>
      </c>
      <c r="D645" t="s">
        <v>14</v>
      </c>
      <c r="E645">
        <v>21</v>
      </c>
      <c r="F645" t="s">
        <v>15</v>
      </c>
      <c r="G645">
        <v>181010</v>
      </c>
      <c r="H645" t="s">
        <v>16</v>
      </c>
      <c r="I645" t="s">
        <v>17</v>
      </c>
      <c r="J645" t="s">
        <v>18</v>
      </c>
      <c r="K645" t="s">
        <v>19</v>
      </c>
      <c r="L645" t="s">
        <v>20</v>
      </c>
      <c r="M645" s="2">
        <v>842776102461</v>
      </c>
      <c r="N645">
        <v>1</v>
      </c>
      <c r="O645">
        <f t="shared" si="10"/>
        <v>89</v>
      </c>
    </row>
    <row r="646" spans="1:15" x14ac:dyDescent="0.2">
      <c r="A646" s="1">
        <v>43298</v>
      </c>
      <c r="B646">
        <v>43896956</v>
      </c>
      <c r="C646">
        <v>94</v>
      </c>
      <c r="D646" t="s">
        <v>14</v>
      </c>
      <c r="E646">
        <v>21</v>
      </c>
      <c r="F646" t="s">
        <v>15</v>
      </c>
      <c r="G646">
        <v>181010</v>
      </c>
      <c r="H646" t="s">
        <v>16</v>
      </c>
      <c r="I646" t="s">
        <v>17</v>
      </c>
      <c r="J646" t="s">
        <v>18</v>
      </c>
      <c r="K646" t="s">
        <v>19</v>
      </c>
      <c r="L646" t="s">
        <v>20</v>
      </c>
      <c r="M646" s="2">
        <v>842776102461</v>
      </c>
      <c r="N646">
        <v>1</v>
      </c>
      <c r="O646">
        <f t="shared" si="10"/>
        <v>89</v>
      </c>
    </row>
    <row r="647" spans="1:15" x14ac:dyDescent="0.2">
      <c r="A647" s="1">
        <v>43298</v>
      </c>
      <c r="B647">
        <v>43896986</v>
      </c>
      <c r="C647">
        <v>94</v>
      </c>
      <c r="D647" t="s">
        <v>14</v>
      </c>
      <c r="E647">
        <v>21</v>
      </c>
      <c r="F647" t="s">
        <v>15</v>
      </c>
      <c r="G647">
        <v>181010</v>
      </c>
      <c r="H647" t="s">
        <v>16</v>
      </c>
      <c r="I647" t="s">
        <v>17</v>
      </c>
      <c r="J647" t="s">
        <v>18</v>
      </c>
      <c r="K647" t="s">
        <v>19</v>
      </c>
      <c r="L647" t="s">
        <v>20</v>
      </c>
      <c r="M647" s="2">
        <v>842776102461</v>
      </c>
      <c r="N647">
        <v>-1</v>
      </c>
      <c r="O647">
        <f t="shared" si="10"/>
        <v>89</v>
      </c>
    </row>
    <row r="648" spans="1:15" x14ac:dyDescent="0.2">
      <c r="A648" s="1">
        <v>43298</v>
      </c>
      <c r="B648">
        <v>43896986</v>
      </c>
      <c r="C648">
        <v>94</v>
      </c>
      <c r="D648" t="s">
        <v>14</v>
      </c>
      <c r="E648">
        <v>21</v>
      </c>
      <c r="F648" t="s">
        <v>15</v>
      </c>
      <c r="G648">
        <v>181010</v>
      </c>
      <c r="H648" t="s">
        <v>16</v>
      </c>
      <c r="I648" t="s">
        <v>17</v>
      </c>
      <c r="J648" t="s">
        <v>18</v>
      </c>
      <c r="K648" t="s">
        <v>19</v>
      </c>
      <c r="L648" t="s">
        <v>20</v>
      </c>
      <c r="M648" s="2">
        <v>842776102461</v>
      </c>
      <c r="N648">
        <v>1</v>
      </c>
      <c r="O648">
        <f t="shared" si="10"/>
        <v>89</v>
      </c>
    </row>
    <row r="649" spans="1:15" x14ac:dyDescent="0.2">
      <c r="A649" s="1">
        <v>43298</v>
      </c>
      <c r="B649">
        <v>43897082</v>
      </c>
      <c r="C649">
        <v>94</v>
      </c>
      <c r="D649" t="s">
        <v>14</v>
      </c>
      <c r="E649">
        <v>21</v>
      </c>
      <c r="F649" t="s">
        <v>15</v>
      </c>
      <c r="G649">
        <v>181010</v>
      </c>
      <c r="H649" t="s">
        <v>16</v>
      </c>
      <c r="I649" t="s">
        <v>17</v>
      </c>
      <c r="J649" t="s">
        <v>18</v>
      </c>
      <c r="K649" t="s">
        <v>19</v>
      </c>
      <c r="L649" t="s">
        <v>20</v>
      </c>
      <c r="M649" s="2">
        <v>842776102461</v>
      </c>
      <c r="N649">
        <v>1</v>
      </c>
      <c r="O649">
        <f t="shared" si="10"/>
        <v>89</v>
      </c>
    </row>
    <row r="650" spans="1:15" x14ac:dyDescent="0.2">
      <c r="A650" s="1">
        <v>43298</v>
      </c>
      <c r="B650">
        <v>43897271</v>
      </c>
      <c r="C650">
        <v>94</v>
      </c>
      <c r="D650" t="s">
        <v>14</v>
      </c>
      <c r="E650">
        <v>21</v>
      </c>
      <c r="F650" t="s">
        <v>15</v>
      </c>
      <c r="G650">
        <v>181010</v>
      </c>
      <c r="H650" t="s">
        <v>16</v>
      </c>
      <c r="I650" t="s">
        <v>17</v>
      </c>
      <c r="J650" t="s">
        <v>18</v>
      </c>
      <c r="K650" t="s">
        <v>19</v>
      </c>
      <c r="L650" t="s">
        <v>20</v>
      </c>
      <c r="M650" s="2">
        <v>842776102461</v>
      </c>
      <c r="N650">
        <v>1</v>
      </c>
      <c r="O650">
        <f t="shared" si="10"/>
        <v>89</v>
      </c>
    </row>
    <row r="651" spans="1:15" x14ac:dyDescent="0.2">
      <c r="A651" s="1">
        <v>43298</v>
      </c>
      <c r="B651">
        <v>43897273</v>
      </c>
      <c r="C651">
        <v>94</v>
      </c>
      <c r="D651" t="s">
        <v>14</v>
      </c>
      <c r="E651">
        <v>21</v>
      </c>
      <c r="F651" t="s">
        <v>15</v>
      </c>
      <c r="G651">
        <v>181010</v>
      </c>
      <c r="H651" t="s">
        <v>16</v>
      </c>
      <c r="I651" t="s">
        <v>17</v>
      </c>
      <c r="J651" t="s">
        <v>18</v>
      </c>
      <c r="K651" t="s">
        <v>19</v>
      </c>
      <c r="L651" t="s">
        <v>20</v>
      </c>
      <c r="M651" s="2">
        <v>842776102461</v>
      </c>
      <c r="N651">
        <v>1</v>
      </c>
      <c r="O651">
        <f t="shared" si="10"/>
        <v>89</v>
      </c>
    </row>
    <row r="652" spans="1:15" x14ac:dyDescent="0.2">
      <c r="A652" s="1">
        <v>43298</v>
      </c>
      <c r="B652">
        <v>43897513</v>
      </c>
      <c r="C652">
        <v>94</v>
      </c>
      <c r="D652" t="s">
        <v>14</v>
      </c>
      <c r="E652">
        <v>21</v>
      </c>
      <c r="F652" t="s">
        <v>15</v>
      </c>
      <c r="G652">
        <v>181010</v>
      </c>
      <c r="H652" t="s">
        <v>16</v>
      </c>
      <c r="I652" t="s">
        <v>17</v>
      </c>
      <c r="J652" t="s">
        <v>18</v>
      </c>
      <c r="K652" t="s">
        <v>19</v>
      </c>
      <c r="L652" t="s">
        <v>20</v>
      </c>
      <c r="M652" s="2">
        <v>842776102461</v>
      </c>
      <c r="N652">
        <v>1</v>
      </c>
      <c r="O652">
        <f t="shared" si="10"/>
        <v>89</v>
      </c>
    </row>
    <row r="653" spans="1:15" x14ac:dyDescent="0.2">
      <c r="A653" s="1">
        <v>43298</v>
      </c>
      <c r="B653">
        <v>43897812</v>
      </c>
      <c r="C653">
        <v>94</v>
      </c>
      <c r="D653" t="s">
        <v>14</v>
      </c>
      <c r="E653">
        <v>21</v>
      </c>
      <c r="F653" t="s">
        <v>15</v>
      </c>
      <c r="G653">
        <v>181010</v>
      </c>
      <c r="H653" t="s">
        <v>16</v>
      </c>
      <c r="I653" t="s">
        <v>17</v>
      </c>
      <c r="J653" t="s">
        <v>18</v>
      </c>
      <c r="K653" t="s">
        <v>19</v>
      </c>
      <c r="L653" t="s">
        <v>20</v>
      </c>
      <c r="M653" s="2">
        <v>842776102461</v>
      </c>
      <c r="N653">
        <v>1</v>
      </c>
      <c r="O653">
        <f t="shared" si="10"/>
        <v>89</v>
      </c>
    </row>
    <row r="654" spans="1:15" x14ac:dyDescent="0.2">
      <c r="A654" s="1">
        <v>43298</v>
      </c>
      <c r="B654">
        <v>43898005</v>
      </c>
      <c r="C654">
        <v>94</v>
      </c>
      <c r="D654" t="s">
        <v>14</v>
      </c>
      <c r="E654">
        <v>21</v>
      </c>
      <c r="F654" t="s">
        <v>15</v>
      </c>
      <c r="G654">
        <v>181010</v>
      </c>
      <c r="H654" t="s">
        <v>16</v>
      </c>
      <c r="I654" t="s">
        <v>17</v>
      </c>
      <c r="J654" t="s">
        <v>18</v>
      </c>
      <c r="K654" t="s">
        <v>19</v>
      </c>
      <c r="L654" t="s">
        <v>20</v>
      </c>
      <c r="M654" s="2">
        <v>842776102461</v>
      </c>
      <c r="N654">
        <v>1</v>
      </c>
      <c r="O654">
        <f t="shared" si="10"/>
        <v>89</v>
      </c>
    </row>
    <row r="655" spans="1:15" x14ac:dyDescent="0.2">
      <c r="A655" s="1">
        <v>43298</v>
      </c>
      <c r="B655">
        <v>43898217</v>
      </c>
      <c r="C655">
        <v>94</v>
      </c>
      <c r="D655" t="s">
        <v>14</v>
      </c>
      <c r="E655">
        <v>21</v>
      </c>
      <c r="F655" t="s">
        <v>15</v>
      </c>
      <c r="G655">
        <v>181010</v>
      </c>
      <c r="H655" t="s">
        <v>16</v>
      </c>
      <c r="I655" t="s">
        <v>17</v>
      </c>
      <c r="J655" t="s">
        <v>18</v>
      </c>
      <c r="K655" t="s">
        <v>19</v>
      </c>
      <c r="L655" t="s">
        <v>20</v>
      </c>
      <c r="M655" s="2">
        <v>842776102461</v>
      </c>
      <c r="N655">
        <v>1</v>
      </c>
      <c r="O655">
        <f t="shared" si="10"/>
        <v>89</v>
      </c>
    </row>
    <row r="656" spans="1:15" x14ac:dyDescent="0.2">
      <c r="A656" s="1">
        <v>43298</v>
      </c>
      <c r="B656">
        <v>43898232</v>
      </c>
      <c r="C656">
        <v>94</v>
      </c>
      <c r="D656" t="s">
        <v>14</v>
      </c>
      <c r="E656">
        <v>21</v>
      </c>
      <c r="F656" t="s">
        <v>15</v>
      </c>
      <c r="G656">
        <v>181010</v>
      </c>
      <c r="H656" t="s">
        <v>16</v>
      </c>
      <c r="I656" t="s">
        <v>17</v>
      </c>
      <c r="J656" t="s">
        <v>18</v>
      </c>
      <c r="K656" t="s">
        <v>19</v>
      </c>
      <c r="L656" t="s">
        <v>20</v>
      </c>
      <c r="M656" s="2">
        <v>842776102461</v>
      </c>
      <c r="N656">
        <v>1</v>
      </c>
      <c r="O656">
        <f t="shared" si="10"/>
        <v>89</v>
      </c>
    </row>
    <row r="657" spans="1:15" x14ac:dyDescent="0.2">
      <c r="A657" s="1">
        <v>43298</v>
      </c>
      <c r="B657">
        <v>43898667</v>
      </c>
      <c r="C657">
        <v>94</v>
      </c>
      <c r="D657" t="s">
        <v>14</v>
      </c>
      <c r="E657">
        <v>21</v>
      </c>
      <c r="F657" t="s">
        <v>15</v>
      </c>
      <c r="G657">
        <v>181010</v>
      </c>
      <c r="H657" t="s">
        <v>16</v>
      </c>
      <c r="I657" t="s">
        <v>17</v>
      </c>
      <c r="J657" t="s">
        <v>18</v>
      </c>
      <c r="K657" t="s">
        <v>19</v>
      </c>
      <c r="L657" t="s">
        <v>20</v>
      </c>
      <c r="M657" s="2">
        <v>842776102461</v>
      </c>
      <c r="N657">
        <v>1</v>
      </c>
      <c r="O657">
        <f t="shared" si="10"/>
        <v>89</v>
      </c>
    </row>
    <row r="658" spans="1:15" x14ac:dyDescent="0.2">
      <c r="A658" s="1">
        <v>43298</v>
      </c>
      <c r="B658">
        <v>43898855</v>
      </c>
      <c r="C658">
        <v>94</v>
      </c>
      <c r="D658" t="s">
        <v>14</v>
      </c>
      <c r="E658">
        <v>21</v>
      </c>
      <c r="F658" t="s">
        <v>15</v>
      </c>
      <c r="G658">
        <v>181010</v>
      </c>
      <c r="H658" t="s">
        <v>16</v>
      </c>
      <c r="I658" t="s">
        <v>17</v>
      </c>
      <c r="J658" t="s">
        <v>18</v>
      </c>
      <c r="K658" t="s">
        <v>19</v>
      </c>
      <c r="L658" t="s">
        <v>20</v>
      </c>
      <c r="M658" s="2">
        <v>842776102461</v>
      </c>
      <c r="N658">
        <v>1</v>
      </c>
      <c r="O658">
        <f t="shared" si="10"/>
        <v>89</v>
      </c>
    </row>
    <row r="659" spans="1:15" x14ac:dyDescent="0.2">
      <c r="A659" s="1">
        <v>43298</v>
      </c>
      <c r="B659">
        <v>43898984</v>
      </c>
      <c r="C659">
        <v>94</v>
      </c>
      <c r="D659" t="s">
        <v>14</v>
      </c>
      <c r="E659">
        <v>21</v>
      </c>
      <c r="F659" t="s">
        <v>15</v>
      </c>
      <c r="G659">
        <v>181010</v>
      </c>
      <c r="H659" t="s">
        <v>16</v>
      </c>
      <c r="I659" t="s">
        <v>17</v>
      </c>
      <c r="J659" t="s">
        <v>18</v>
      </c>
      <c r="K659" t="s">
        <v>19</v>
      </c>
      <c r="L659" t="s">
        <v>20</v>
      </c>
      <c r="M659" s="2">
        <v>842776102461</v>
      </c>
      <c r="N659">
        <v>1</v>
      </c>
      <c r="O659">
        <f t="shared" si="10"/>
        <v>89</v>
      </c>
    </row>
    <row r="660" spans="1:15" x14ac:dyDescent="0.2">
      <c r="A660" s="1">
        <v>43298</v>
      </c>
      <c r="B660">
        <v>43899086</v>
      </c>
      <c r="C660">
        <v>94</v>
      </c>
      <c r="D660" t="s">
        <v>14</v>
      </c>
      <c r="E660">
        <v>21</v>
      </c>
      <c r="F660" t="s">
        <v>15</v>
      </c>
      <c r="G660">
        <v>181010</v>
      </c>
      <c r="H660" t="s">
        <v>16</v>
      </c>
      <c r="I660" t="s">
        <v>17</v>
      </c>
      <c r="J660" t="s">
        <v>18</v>
      </c>
      <c r="K660" t="s">
        <v>19</v>
      </c>
      <c r="L660" t="s">
        <v>20</v>
      </c>
      <c r="M660" s="2">
        <v>842776102461</v>
      </c>
      <c r="N660">
        <v>1</v>
      </c>
      <c r="O660">
        <f t="shared" si="10"/>
        <v>89</v>
      </c>
    </row>
    <row r="661" spans="1:15" x14ac:dyDescent="0.2">
      <c r="A661" s="1">
        <v>43298</v>
      </c>
      <c r="B661">
        <v>43899100</v>
      </c>
      <c r="C661">
        <v>94</v>
      </c>
      <c r="D661" t="s">
        <v>14</v>
      </c>
      <c r="E661">
        <v>21</v>
      </c>
      <c r="F661" t="s">
        <v>15</v>
      </c>
      <c r="G661">
        <v>181010</v>
      </c>
      <c r="H661" t="s">
        <v>16</v>
      </c>
      <c r="I661" t="s">
        <v>17</v>
      </c>
      <c r="J661" t="s">
        <v>18</v>
      </c>
      <c r="K661" t="s">
        <v>19</v>
      </c>
      <c r="L661" t="s">
        <v>20</v>
      </c>
      <c r="M661" s="2">
        <v>842776102461</v>
      </c>
      <c r="N661">
        <v>1</v>
      </c>
      <c r="O661">
        <f t="shared" si="10"/>
        <v>89</v>
      </c>
    </row>
    <row r="662" spans="1:15" x14ac:dyDescent="0.2">
      <c r="A662" s="1">
        <v>43298</v>
      </c>
      <c r="B662">
        <v>43899227</v>
      </c>
      <c r="C662">
        <v>94</v>
      </c>
      <c r="D662" t="s">
        <v>14</v>
      </c>
      <c r="E662">
        <v>21</v>
      </c>
      <c r="F662" t="s">
        <v>15</v>
      </c>
      <c r="G662">
        <v>181010</v>
      </c>
      <c r="H662" t="s">
        <v>16</v>
      </c>
      <c r="I662" t="s">
        <v>17</v>
      </c>
      <c r="J662" t="s">
        <v>18</v>
      </c>
      <c r="K662" t="s">
        <v>19</v>
      </c>
      <c r="L662" t="s">
        <v>20</v>
      </c>
      <c r="M662" s="2">
        <v>842776102461</v>
      </c>
      <c r="N662">
        <v>1</v>
      </c>
      <c r="O662">
        <f t="shared" si="10"/>
        <v>89</v>
      </c>
    </row>
    <row r="663" spans="1:15" x14ac:dyDescent="0.2">
      <c r="A663" s="1">
        <v>43298</v>
      </c>
      <c r="B663">
        <v>43899553</v>
      </c>
      <c r="C663">
        <v>94</v>
      </c>
      <c r="D663" t="s">
        <v>14</v>
      </c>
      <c r="E663">
        <v>21</v>
      </c>
      <c r="F663" t="s">
        <v>15</v>
      </c>
      <c r="G663">
        <v>181010</v>
      </c>
      <c r="H663" t="s">
        <v>16</v>
      </c>
      <c r="I663" t="s">
        <v>17</v>
      </c>
      <c r="J663" t="s">
        <v>18</v>
      </c>
      <c r="K663" t="s">
        <v>19</v>
      </c>
      <c r="L663" t="s">
        <v>20</v>
      </c>
      <c r="M663" s="2">
        <v>842776102461</v>
      </c>
      <c r="N663">
        <v>1</v>
      </c>
      <c r="O663">
        <f t="shared" si="10"/>
        <v>89</v>
      </c>
    </row>
    <row r="664" spans="1:15" x14ac:dyDescent="0.2">
      <c r="A664" s="1">
        <v>43298</v>
      </c>
      <c r="B664">
        <v>43899594</v>
      </c>
      <c r="C664">
        <v>94</v>
      </c>
      <c r="D664" t="s">
        <v>14</v>
      </c>
      <c r="E664">
        <v>21</v>
      </c>
      <c r="F664" t="s">
        <v>15</v>
      </c>
      <c r="G664">
        <v>181010</v>
      </c>
      <c r="H664" t="s">
        <v>16</v>
      </c>
      <c r="I664" t="s">
        <v>17</v>
      </c>
      <c r="J664" t="s">
        <v>18</v>
      </c>
      <c r="K664" t="s">
        <v>19</v>
      </c>
      <c r="L664" t="s">
        <v>20</v>
      </c>
      <c r="M664" s="2">
        <v>842776102461</v>
      </c>
      <c r="N664">
        <v>1</v>
      </c>
      <c r="O664">
        <f t="shared" si="10"/>
        <v>89</v>
      </c>
    </row>
    <row r="665" spans="1:15" x14ac:dyDescent="0.2">
      <c r="A665" s="1">
        <v>43298</v>
      </c>
      <c r="B665">
        <v>43900369</v>
      </c>
      <c r="C665">
        <v>94</v>
      </c>
      <c r="D665" t="s">
        <v>14</v>
      </c>
      <c r="E665">
        <v>21</v>
      </c>
      <c r="F665" t="s">
        <v>15</v>
      </c>
      <c r="G665">
        <v>181010</v>
      </c>
      <c r="H665" t="s">
        <v>16</v>
      </c>
      <c r="I665" t="s">
        <v>17</v>
      </c>
      <c r="J665" t="s">
        <v>18</v>
      </c>
      <c r="K665" t="s">
        <v>19</v>
      </c>
      <c r="L665" t="s">
        <v>20</v>
      </c>
      <c r="M665" s="2">
        <v>842776102461</v>
      </c>
      <c r="N665">
        <v>1</v>
      </c>
      <c r="O665">
        <f t="shared" si="10"/>
        <v>89</v>
      </c>
    </row>
    <row r="666" spans="1:15" x14ac:dyDescent="0.2">
      <c r="A666" s="1">
        <v>43298</v>
      </c>
      <c r="B666">
        <v>43900418</v>
      </c>
      <c r="C666">
        <v>94</v>
      </c>
      <c r="D666" t="s">
        <v>14</v>
      </c>
      <c r="E666">
        <v>21</v>
      </c>
      <c r="F666" t="s">
        <v>15</v>
      </c>
      <c r="G666">
        <v>181010</v>
      </c>
      <c r="H666" t="s">
        <v>16</v>
      </c>
      <c r="I666" t="s">
        <v>17</v>
      </c>
      <c r="J666" t="s">
        <v>18</v>
      </c>
      <c r="K666" t="s">
        <v>19</v>
      </c>
      <c r="L666" t="s">
        <v>20</v>
      </c>
      <c r="M666" s="2">
        <v>842776102461</v>
      </c>
      <c r="N666">
        <v>1</v>
      </c>
      <c r="O666">
        <f t="shared" si="10"/>
        <v>89</v>
      </c>
    </row>
    <row r="667" spans="1:15" x14ac:dyDescent="0.2">
      <c r="A667" s="1">
        <v>43298</v>
      </c>
      <c r="B667">
        <v>43900512</v>
      </c>
      <c r="C667">
        <v>94</v>
      </c>
      <c r="D667" t="s">
        <v>14</v>
      </c>
      <c r="E667">
        <v>21</v>
      </c>
      <c r="F667" t="s">
        <v>15</v>
      </c>
      <c r="G667">
        <v>181010</v>
      </c>
      <c r="H667" t="s">
        <v>16</v>
      </c>
      <c r="I667" t="s">
        <v>17</v>
      </c>
      <c r="J667" t="s">
        <v>18</v>
      </c>
      <c r="K667" t="s">
        <v>19</v>
      </c>
      <c r="L667" t="s">
        <v>20</v>
      </c>
      <c r="M667" s="2">
        <v>842776102461</v>
      </c>
      <c r="N667">
        <v>1</v>
      </c>
      <c r="O667">
        <f t="shared" si="10"/>
        <v>89</v>
      </c>
    </row>
    <row r="668" spans="1:15" x14ac:dyDescent="0.2">
      <c r="A668" s="1">
        <v>43298</v>
      </c>
      <c r="B668">
        <v>43900640</v>
      </c>
      <c r="C668">
        <v>94</v>
      </c>
      <c r="D668" t="s">
        <v>14</v>
      </c>
      <c r="E668">
        <v>21</v>
      </c>
      <c r="F668" t="s">
        <v>15</v>
      </c>
      <c r="G668">
        <v>181010</v>
      </c>
      <c r="H668" t="s">
        <v>16</v>
      </c>
      <c r="I668" t="s">
        <v>17</v>
      </c>
      <c r="J668" t="s">
        <v>18</v>
      </c>
      <c r="K668" t="s">
        <v>19</v>
      </c>
      <c r="L668" t="s">
        <v>20</v>
      </c>
      <c r="M668" s="2">
        <v>842776102461</v>
      </c>
      <c r="N668">
        <v>1</v>
      </c>
      <c r="O668">
        <f t="shared" si="10"/>
        <v>89</v>
      </c>
    </row>
    <row r="669" spans="1:15" x14ac:dyDescent="0.2">
      <c r="A669" s="1">
        <v>43298</v>
      </c>
      <c r="B669">
        <v>43900717</v>
      </c>
      <c r="C669">
        <v>94</v>
      </c>
      <c r="D669" t="s">
        <v>14</v>
      </c>
      <c r="E669">
        <v>21</v>
      </c>
      <c r="F669" t="s">
        <v>15</v>
      </c>
      <c r="G669">
        <v>181010</v>
      </c>
      <c r="H669" t="s">
        <v>16</v>
      </c>
      <c r="I669" t="s">
        <v>17</v>
      </c>
      <c r="J669" t="s">
        <v>18</v>
      </c>
      <c r="K669" t="s">
        <v>19</v>
      </c>
      <c r="L669" t="s">
        <v>20</v>
      </c>
      <c r="M669" s="2">
        <v>842776102461</v>
      </c>
      <c r="N669">
        <v>1</v>
      </c>
      <c r="O669">
        <f t="shared" si="10"/>
        <v>89</v>
      </c>
    </row>
    <row r="670" spans="1:15" x14ac:dyDescent="0.2">
      <c r="A670" s="1">
        <v>43298</v>
      </c>
      <c r="B670">
        <v>43901021</v>
      </c>
      <c r="C670">
        <v>94</v>
      </c>
      <c r="D670" t="s">
        <v>14</v>
      </c>
      <c r="E670">
        <v>21</v>
      </c>
      <c r="F670" t="s">
        <v>15</v>
      </c>
      <c r="G670">
        <v>181010</v>
      </c>
      <c r="H670" t="s">
        <v>16</v>
      </c>
      <c r="I670" t="s">
        <v>17</v>
      </c>
      <c r="J670" t="s">
        <v>18</v>
      </c>
      <c r="K670" t="s">
        <v>19</v>
      </c>
      <c r="L670" t="s">
        <v>20</v>
      </c>
      <c r="M670" s="2">
        <v>842776102461</v>
      </c>
      <c r="N670">
        <v>1</v>
      </c>
      <c r="O670">
        <f t="shared" si="10"/>
        <v>89</v>
      </c>
    </row>
    <row r="671" spans="1:15" x14ac:dyDescent="0.2">
      <c r="A671" s="1">
        <v>43298</v>
      </c>
      <c r="B671">
        <v>43901054</v>
      </c>
      <c r="C671">
        <v>94</v>
      </c>
      <c r="D671" t="s">
        <v>14</v>
      </c>
      <c r="E671">
        <v>21</v>
      </c>
      <c r="F671" t="s">
        <v>15</v>
      </c>
      <c r="G671">
        <v>181010</v>
      </c>
      <c r="H671" t="s">
        <v>16</v>
      </c>
      <c r="I671" t="s">
        <v>17</v>
      </c>
      <c r="J671" t="s">
        <v>18</v>
      </c>
      <c r="K671" t="s">
        <v>19</v>
      </c>
      <c r="L671" t="s">
        <v>20</v>
      </c>
      <c r="M671" s="2">
        <v>842776102461</v>
      </c>
      <c r="N671">
        <v>1</v>
      </c>
      <c r="O671">
        <f t="shared" si="10"/>
        <v>89</v>
      </c>
    </row>
    <row r="672" spans="1:15" x14ac:dyDescent="0.2">
      <c r="A672" s="1">
        <v>43298</v>
      </c>
      <c r="B672">
        <v>43901105</v>
      </c>
      <c r="C672">
        <v>94</v>
      </c>
      <c r="D672" t="s">
        <v>14</v>
      </c>
      <c r="E672">
        <v>21</v>
      </c>
      <c r="F672" t="s">
        <v>15</v>
      </c>
      <c r="G672">
        <v>181010</v>
      </c>
      <c r="H672" t="s">
        <v>16</v>
      </c>
      <c r="I672" t="s">
        <v>17</v>
      </c>
      <c r="J672" t="s">
        <v>18</v>
      </c>
      <c r="K672" t="s">
        <v>19</v>
      </c>
      <c r="L672" t="s">
        <v>20</v>
      </c>
      <c r="M672" s="2">
        <v>842776102461</v>
      </c>
      <c r="N672">
        <v>1</v>
      </c>
      <c r="O672">
        <f t="shared" si="10"/>
        <v>89</v>
      </c>
    </row>
    <row r="673" spans="1:15" x14ac:dyDescent="0.2">
      <c r="A673" s="1">
        <v>43298</v>
      </c>
      <c r="B673">
        <v>43901471</v>
      </c>
      <c r="C673">
        <v>94</v>
      </c>
      <c r="D673" t="s">
        <v>14</v>
      </c>
      <c r="E673">
        <v>21</v>
      </c>
      <c r="F673" t="s">
        <v>15</v>
      </c>
      <c r="G673">
        <v>181010</v>
      </c>
      <c r="H673" t="s">
        <v>16</v>
      </c>
      <c r="I673" t="s">
        <v>17</v>
      </c>
      <c r="J673" t="s">
        <v>18</v>
      </c>
      <c r="K673" t="s">
        <v>19</v>
      </c>
      <c r="L673" t="s">
        <v>20</v>
      </c>
      <c r="M673" s="2">
        <v>842776102461</v>
      </c>
      <c r="N673">
        <v>1</v>
      </c>
      <c r="O673">
        <f t="shared" si="10"/>
        <v>89</v>
      </c>
    </row>
    <row r="674" spans="1:15" x14ac:dyDescent="0.2">
      <c r="A674" s="1">
        <v>43298</v>
      </c>
      <c r="B674">
        <v>43901500</v>
      </c>
      <c r="C674">
        <v>94</v>
      </c>
      <c r="D674" t="s">
        <v>14</v>
      </c>
      <c r="E674">
        <v>21</v>
      </c>
      <c r="F674" t="s">
        <v>15</v>
      </c>
      <c r="G674">
        <v>181010</v>
      </c>
      <c r="H674" t="s">
        <v>16</v>
      </c>
      <c r="I674" t="s">
        <v>17</v>
      </c>
      <c r="J674" t="s">
        <v>18</v>
      </c>
      <c r="K674" t="s">
        <v>19</v>
      </c>
      <c r="L674" t="s">
        <v>20</v>
      </c>
      <c r="M674" s="2">
        <v>842776102461</v>
      </c>
      <c r="N674">
        <v>1</v>
      </c>
      <c r="O674">
        <f t="shared" si="10"/>
        <v>89</v>
      </c>
    </row>
    <row r="675" spans="1:15" x14ac:dyDescent="0.2">
      <c r="A675" s="1">
        <v>43298</v>
      </c>
      <c r="B675">
        <v>43902141</v>
      </c>
      <c r="C675">
        <v>94</v>
      </c>
      <c r="D675" t="s">
        <v>14</v>
      </c>
      <c r="E675">
        <v>21</v>
      </c>
      <c r="F675" t="s">
        <v>15</v>
      </c>
      <c r="G675">
        <v>181010</v>
      </c>
      <c r="H675" t="s">
        <v>16</v>
      </c>
      <c r="I675" t="s">
        <v>17</v>
      </c>
      <c r="J675" t="s">
        <v>18</v>
      </c>
      <c r="K675" t="s">
        <v>19</v>
      </c>
      <c r="L675" t="s">
        <v>20</v>
      </c>
      <c r="M675" s="2">
        <v>842776102461</v>
      </c>
      <c r="N675">
        <v>1</v>
      </c>
      <c r="O675">
        <f t="shared" si="10"/>
        <v>89</v>
      </c>
    </row>
    <row r="676" spans="1:15" x14ac:dyDescent="0.2">
      <c r="A676" s="1">
        <v>43298</v>
      </c>
      <c r="B676">
        <v>43902297</v>
      </c>
      <c r="C676">
        <v>94</v>
      </c>
      <c r="D676" t="s">
        <v>14</v>
      </c>
      <c r="E676">
        <v>21</v>
      </c>
      <c r="F676" t="s">
        <v>15</v>
      </c>
      <c r="G676">
        <v>181010</v>
      </c>
      <c r="H676" t="s">
        <v>16</v>
      </c>
      <c r="I676" t="s">
        <v>17</v>
      </c>
      <c r="J676" t="s">
        <v>18</v>
      </c>
      <c r="K676" t="s">
        <v>19</v>
      </c>
      <c r="L676" t="s">
        <v>20</v>
      </c>
      <c r="M676" s="2">
        <v>842776102461</v>
      </c>
      <c r="N676">
        <v>1</v>
      </c>
      <c r="O676">
        <f t="shared" si="10"/>
        <v>89</v>
      </c>
    </row>
    <row r="677" spans="1:15" x14ac:dyDescent="0.2">
      <c r="A677" s="1">
        <v>43298</v>
      </c>
      <c r="B677">
        <v>43902466</v>
      </c>
      <c r="C677">
        <v>94</v>
      </c>
      <c r="D677" t="s">
        <v>14</v>
      </c>
      <c r="E677">
        <v>21</v>
      </c>
      <c r="F677" t="s">
        <v>15</v>
      </c>
      <c r="G677">
        <v>181010</v>
      </c>
      <c r="H677" t="s">
        <v>16</v>
      </c>
      <c r="I677" t="s">
        <v>17</v>
      </c>
      <c r="J677" t="s">
        <v>18</v>
      </c>
      <c r="K677" t="s">
        <v>19</v>
      </c>
      <c r="L677" t="s">
        <v>20</v>
      </c>
      <c r="M677" s="2">
        <v>842776102461</v>
      </c>
      <c r="N677">
        <v>1</v>
      </c>
      <c r="O677">
        <f t="shared" si="10"/>
        <v>89</v>
      </c>
    </row>
    <row r="678" spans="1:15" x14ac:dyDescent="0.2">
      <c r="A678" s="1">
        <v>43298</v>
      </c>
      <c r="B678">
        <v>43902831</v>
      </c>
      <c r="C678">
        <v>94</v>
      </c>
      <c r="D678" t="s">
        <v>14</v>
      </c>
      <c r="E678">
        <v>21</v>
      </c>
      <c r="F678" t="s">
        <v>15</v>
      </c>
      <c r="G678">
        <v>181010</v>
      </c>
      <c r="H678" t="s">
        <v>16</v>
      </c>
      <c r="I678" t="s">
        <v>17</v>
      </c>
      <c r="J678" t="s">
        <v>18</v>
      </c>
      <c r="K678" t="s">
        <v>19</v>
      </c>
      <c r="L678" t="s">
        <v>20</v>
      </c>
      <c r="M678" s="2">
        <v>842776102461</v>
      </c>
      <c r="N678">
        <v>1</v>
      </c>
      <c r="O678">
        <f t="shared" si="10"/>
        <v>89</v>
      </c>
    </row>
    <row r="679" spans="1:15" x14ac:dyDescent="0.2">
      <c r="A679" s="1">
        <v>43298</v>
      </c>
      <c r="B679">
        <v>43902912</v>
      </c>
      <c r="C679">
        <v>94</v>
      </c>
      <c r="D679" t="s">
        <v>14</v>
      </c>
      <c r="E679">
        <v>21</v>
      </c>
      <c r="F679" t="s">
        <v>15</v>
      </c>
      <c r="G679">
        <v>181010</v>
      </c>
      <c r="H679" t="s">
        <v>16</v>
      </c>
      <c r="I679" t="s">
        <v>17</v>
      </c>
      <c r="J679" t="s">
        <v>18</v>
      </c>
      <c r="K679" t="s">
        <v>19</v>
      </c>
      <c r="L679" t="s">
        <v>20</v>
      </c>
      <c r="M679" s="2">
        <v>842776102461</v>
      </c>
      <c r="N679">
        <v>1</v>
      </c>
      <c r="O679">
        <f t="shared" si="10"/>
        <v>89</v>
      </c>
    </row>
    <row r="680" spans="1:15" x14ac:dyDescent="0.2">
      <c r="A680" s="1">
        <v>43298</v>
      </c>
      <c r="B680">
        <v>43903094</v>
      </c>
      <c r="C680">
        <v>94</v>
      </c>
      <c r="D680" t="s">
        <v>14</v>
      </c>
      <c r="E680">
        <v>21</v>
      </c>
      <c r="F680" t="s">
        <v>15</v>
      </c>
      <c r="G680">
        <v>181010</v>
      </c>
      <c r="H680" t="s">
        <v>16</v>
      </c>
      <c r="I680" t="s">
        <v>17</v>
      </c>
      <c r="J680" t="s">
        <v>18</v>
      </c>
      <c r="K680" t="s">
        <v>19</v>
      </c>
      <c r="L680" t="s">
        <v>20</v>
      </c>
      <c r="M680" s="2">
        <v>842776102461</v>
      </c>
      <c r="N680">
        <v>1</v>
      </c>
      <c r="O680">
        <f t="shared" si="10"/>
        <v>89</v>
      </c>
    </row>
    <row r="681" spans="1:15" x14ac:dyDescent="0.2">
      <c r="A681" s="1">
        <v>43298</v>
      </c>
      <c r="B681">
        <v>43903205</v>
      </c>
      <c r="C681">
        <v>94</v>
      </c>
      <c r="D681" t="s">
        <v>14</v>
      </c>
      <c r="E681">
        <v>21</v>
      </c>
      <c r="F681" t="s">
        <v>15</v>
      </c>
      <c r="G681">
        <v>181010</v>
      </c>
      <c r="H681" t="s">
        <v>16</v>
      </c>
      <c r="I681" t="s">
        <v>17</v>
      </c>
      <c r="J681" t="s">
        <v>18</v>
      </c>
      <c r="K681" t="s">
        <v>19</v>
      </c>
      <c r="L681" t="s">
        <v>20</v>
      </c>
      <c r="M681" s="2">
        <v>842776102461</v>
      </c>
      <c r="N681">
        <v>1</v>
      </c>
      <c r="O681">
        <f t="shared" si="10"/>
        <v>89</v>
      </c>
    </row>
    <row r="682" spans="1:15" x14ac:dyDescent="0.2">
      <c r="A682" s="1">
        <v>43298</v>
      </c>
      <c r="B682">
        <v>43903317</v>
      </c>
      <c r="C682">
        <v>94</v>
      </c>
      <c r="D682" t="s">
        <v>14</v>
      </c>
      <c r="E682">
        <v>21</v>
      </c>
      <c r="F682" t="s">
        <v>15</v>
      </c>
      <c r="G682">
        <v>181010</v>
      </c>
      <c r="H682" t="s">
        <v>16</v>
      </c>
      <c r="I682" t="s">
        <v>17</v>
      </c>
      <c r="J682" t="s">
        <v>18</v>
      </c>
      <c r="K682" t="s">
        <v>19</v>
      </c>
      <c r="L682" t="s">
        <v>20</v>
      </c>
      <c r="M682" s="2">
        <v>842776102461</v>
      </c>
      <c r="N682">
        <v>1</v>
      </c>
      <c r="O682">
        <f t="shared" si="10"/>
        <v>89</v>
      </c>
    </row>
    <row r="683" spans="1:15" x14ac:dyDescent="0.2">
      <c r="A683" s="1">
        <v>43298</v>
      </c>
      <c r="B683">
        <v>43903477</v>
      </c>
      <c r="C683">
        <v>94</v>
      </c>
      <c r="D683" t="s">
        <v>14</v>
      </c>
      <c r="E683">
        <v>21</v>
      </c>
      <c r="F683" t="s">
        <v>15</v>
      </c>
      <c r="G683">
        <v>181010</v>
      </c>
      <c r="H683" t="s">
        <v>16</v>
      </c>
      <c r="I683" t="s">
        <v>17</v>
      </c>
      <c r="J683" t="s">
        <v>18</v>
      </c>
      <c r="K683" t="s">
        <v>19</v>
      </c>
      <c r="L683" t="s">
        <v>20</v>
      </c>
      <c r="M683" s="2">
        <v>842776102461</v>
      </c>
      <c r="N683">
        <v>1</v>
      </c>
      <c r="O683">
        <f t="shared" si="10"/>
        <v>89</v>
      </c>
    </row>
    <row r="684" spans="1:15" x14ac:dyDescent="0.2">
      <c r="A684" s="1">
        <v>43298</v>
      </c>
      <c r="B684">
        <v>43903480</v>
      </c>
      <c r="C684">
        <v>94</v>
      </c>
      <c r="D684" t="s">
        <v>14</v>
      </c>
      <c r="E684">
        <v>21</v>
      </c>
      <c r="F684" t="s">
        <v>15</v>
      </c>
      <c r="G684">
        <v>181010</v>
      </c>
      <c r="H684" t="s">
        <v>16</v>
      </c>
      <c r="I684" t="s">
        <v>17</v>
      </c>
      <c r="J684" t="s">
        <v>18</v>
      </c>
      <c r="K684" t="s">
        <v>19</v>
      </c>
      <c r="L684" t="s">
        <v>20</v>
      </c>
      <c r="M684" s="2">
        <v>842776102461</v>
      </c>
      <c r="N684">
        <v>1</v>
      </c>
      <c r="O684">
        <f t="shared" si="10"/>
        <v>89</v>
      </c>
    </row>
    <row r="685" spans="1:15" x14ac:dyDescent="0.2">
      <c r="A685" s="1">
        <v>43298</v>
      </c>
      <c r="B685">
        <v>43903955</v>
      </c>
      <c r="C685">
        <v>94</v>
      </c>
      <c r="D685" t="s">
        <v>14</v>
      </c>
      <c r="E685">
        <v>21</v>
      </c>
      <c r="F685" t="s">
        <v>15</v>
      </c>
      <c r="G685">
        <v>181010</v>
      </c>
      <c r="H685" t="s">
        <v>16</v>
      </c>
      <c r="I685" t="s">
        <v>17</v>
      </c>
      <c r="J685" t="s">
        <v>18</v>
      </c>
      <c r="K685" t="s">
        <v>19</v>
      </c>
      <c r="L685" t="s">
        <v>20</v>
      </c>
      <c r="M685" s="2">
        <v>842776102461</v>
      </c>
      <c r="N685">
        <v>1</v>
      </c>
      <c r="O685">
        <f t="shared" si="10"/>
        <v>89</v>
      </c>
    </row>
    <row r="686" spans="1:15" x14ac:dyDescent="0.2">
      <c r="A686" s="1">
        <v>43298</v>
      </c>
      <c r="B686">
        <v>43903981</v>
      </c>
      <c r="C686">
        <v>94</v>
      </c>
      <c r="D686" t="s">
        <v>14</v>
      </c>
      <c r="E686">
        <v>21</v>
      </c>
      <c r="F686" t="s">
        <v>15</v>
      </c>
      <c r="G686">
        <v>181010</v>
      </c>
      <c r="H686" t="s">
        <v>16</v>
      </c>
      <c r="I686" t="s">
        <v>17</v>
      </c>
      <c r="J686" t="s">
        <v>18</v>
      </c>
      <c r="K686" t="s">
        <v>19</v>
      </c>
      <c r="L686" t="s">
        <v>20</v>
      </c>
      <c r="M686" s="2">
        <v>842776102461</v>
      </c>
      <c r="N686">
        <v>1</v>
      </c>
      <c r="O686">
        <f t="shared" si="10"/>
        <v>89</v>
      </c>
    </row>
    <row r="687" spans="1:15" x14ac:dyDescent="0.2">
      <c r="A687" s="1">
        <v>43298</v>
      </c>
      <c r="B687">
        <v>43903997</v>
      </c>
      <c r="C687">
        <v>94</v>
      </c>
      <c r="D687" t="s">
        <v>14</v>
      </c>
      <c r="E687">
        <v>21</v>
      </c>
      <c r="F687" t="s">
        <v>15</v>
      </c>
      <c r="G687">
        <v>181010</v>
      </c>
      <c r="H687" t="s">
        <v>16</v>
      </c>
      <c r="I687" t="s">
        <v>17</v>
      </c>
      <c r="J687" t="s">
        <v>18</v>
      </c>
      <c r="K687" t="s">
        <v>19</v>
      </c>
      <c r="L687" t="s">
        <v>20</v>
      </c>
      <c r="M687" s="2">
        <v>842776102461</v>
      </c>
      <c r="N687">
        <v>1</v>
      </c>
      <c r="O687">
        <f t="shared" si="10"/>
        <v>89</v>
      </c>
    </row>
    <row r="688" spans="1:15" x14ac:dyDescent="0.2">
      <c r="A688" s="1">
        <v>43298</v>
      </c>
      <c r="B688">
        <v>43904166</v>
      </c>
      <c r="C688">
        <v>94</v>
      </c>
      <c r="D688" t="s">
        <v>14</v>
      </c>
      <c r="E688">
        <v>21</v>
      </c>
      <c r="F688" t="s">
        <v>15</v>
      </c>
      <c r="G688">
        <v>181010</v>
      </c>
      <c r="H688" t="s">
        <v>16</v>
      </c>
      <c r="I688" t="s">
        <v>17</v>
      </c>
      <c r="J688" t="s">
        <v>18</v>
      </c>
      <c r="K688" t="s">
        <v>19</v>
      </c>
      <c r="L688" t="s">
        <v>20</v>
      </c>
      <c r="M688" s="2">
        <v>842776102461</v>
      </c>
      <c r="N688">
        <v>-1</v>
      </c>
      <c r="O688">
        <f t="shared" si="10"/>
        <v>89</v>
      </c>
    </row>
    <row r="689" spans="1:15" x14ac:dyDescent="0.2">
      <c r="A689" s="1">
        <v>43298</v>
      </c>
      <c r="B689">
        <v>43904166</v>
      </c>
      <c r="C689">
        <v>94</v>
      </c>
      <c r="D689" t="s">
        <v>14</v>
      </c>
      <c r="E689">
        <v>21</v>
      </c>
      <c r="F689" t="s">
        <v>15</v>
      </c>
      <c r="G689">
        <v>181010</v>
      </c>
      <c r="H689" t="s">
        <v>16</v>
      </c>
      <c r="I689" t="s">
        <v>17</v>
      </c>
      <c r="J689" t="s">
        <v>18</v>
      </c>
      <c r="K689" t="s">
        <v>19</v>
      </c>
      <c r="L689" t="s">
        <v>20</v>
      </c>
      <c r="M689" s="2">
        <v>842776102461</v>
      </c>
      <c r="N689">
        <v>1</v>
      </c>
      <c r="O689">
        <f t="shared" si="10"/>
        <v>89</v>
      </c>
    </row>
    <row r="690" spans="1:15" x14ac:dyDescent="0.2">
      <c r="A690" s="1">
        <v>43298</v>
      </c>
      <c r="B690">
        <v>43904197</v>
      </c>
      <c r="C690">
        <v>94</v>
      </c>
      <c r="D690" t="s">
        <v>14</v>
      </c>
      <c r="E690">
        <v>21</v>
      </c>
      <c r="F690" t="s">
        <v>15</v>
      </c>
      <c r="G690">
        <v>181010</v>
      </c>
      <c r="H690" t="s">
        <v>16</v>
      </c>
      <c r="I690" t="s">
        <v>17</v>
      </c>
      <c r="J690" t="s">
        <v>18</v>
      </c>
      <c r="K690" t="s">
        <v>19</v>
      </c>
      <c r="L690" t="s">
        <v>20</v>
      </c>
      <c r="M690" s="2">
        <v>842776102461</v>
      </c>
      <c r="N690">
        <v>1</v>
      </c>
      <c r="O690">
        <f t="shared" si="10"/>
        <v>89</v>
      </c>
    </row>
    <row r="691" spans="1:15" x14ac:dyDescent="0.2">
      <c r="A691" s="1">
        <v>43298</v>
      </c>
      <c r="B691">
        <v>43904526</v>
      </c>
      <c r="C691">
        <v>94</v>
      </c>
      <c r="D691" t="s">
        <v>14</v>
      </c>
      <c r="E691">
        <v>21</v>
      </c>
      <c r="F691" t="s">
        <v>15</v>
      </c>
      <c r="G691">
        <v>181010</v>
      </c>
      <c r="H691" t="s">
        <v>16</v>
      </c>
      <c r="I691" t="s">
        <v>17</v>
      </c>
      <c r="J691" t="s">
        <v>18</v>
      </c>
      <c r="K691" t="s">
        <v>19</v>
      </c>
      <c r="L691" t="s">
        <v>20</v>
      </c>
      <c r="M691" s="2">
        <v>842776102461</v>
      </c>
      <c r="N691">
        <v>1</v>
      </c>
      <c r="O691">
        <f t="shared" si="10"/>
        <v>89</v>
      </c>
    </row>
    <row r="692" spans="1:15" x14ac:dyDescent="0.2">
      <c r="A692" s="1">
        <v>43298</v>
      </c>
      <c r="B692">
        <v>43905086</v>
      </c>
      <c r="C692">
        <v>94</v>
      </c>
      <c r="D692" t="s">
        <v>14</v>
      </c>
      <c r="E692">
        <v>21</v>
      </c>
      <c r="F692" t="s">
        <v>15</v>
      </c>
      <c r="G692">
        <v>181010</v>
      </c>
      <c r="H692" t="s">
        <v>16</v>
      </c>
      <c r="I692" t="s">
        <v>17</v>
      </c>
      <c r="J692" t="s">
        <v>18</v>
      </c>
      <c r="K692" t="s">
        <v>19</v>
      </c>
      <c r="L692" t="s">
        <v>20</v>
      </c>
      <c r="M692" s="2">
        <v>842776102461</v>
      </c>
      <c r="N692">
        <v>1</v>
      </c>
      <c r="O692">
        <f t="shared" si="10"/>
        <v>89</v>
      </c>
    </row>
    <row r="693" spans="1:15" x14ac:dyDescent="0.2">
      <c r="A693" s="1">
        <v>43298</v>
      </c>
      <c r="B693">
        <v>43905175</v>
      </c>
      <c r="C693">
        <v>94</v>
      </c>
      <c r="D693" t="s">
        <v>14</v>
      </c>
      <c r="E693">
        <v>21</v>
      </c>
      <c r="F693" t="s">
        <v>15</v>
      </c>
      <c r="G693">
        <v>181010</v>
      </c>
      <c r="H693" t="s">
        <v>16</v>
      </c>
      <c r="I693" t="s">
        <v>17</v>
      </c>
      <c r="J693" t="s">
        <v>18</v>
      </c>
      <c r="K693" t="s">
        <v>19</v>
      </c>
      <c r="L693" t="s">
        <v>20</v>
      </c>
      <c r="M693" s="2">
        <v>842776102461</v>
      </c>
      <c r="N693">
        <v>1</v>
      </c>
      <c r="O693">
        <f t="shared" si="10"/>
        <v>89</v>
      </c>
    </row>
    <row r="694" spans="1:15" x14ac:dyDescent="0.2">
      <c r="A694" s="1">
        <v>43298</v>
      </c>
      <c r="B694">
        <v>43905203</v>
      </c>
      <c r="C694">
        <v>94</v>
      </c>
      <c r="D694" t="s">
        <v>14</v>
      </c>
      <c r="E694">
        <v>21</v>
      </c>
      <c r="F694" t="s">
        <v>15</v>
      </c>
      <c r="G694">
        <v>181010</v>
      </c>
      <c r="H694" t="s">
        <v>16</v>
      </c>
      <c r="I694" t="s">
        <v>17</v>
      </c>
      <c r="J694" t="s">
        <v>18</v>
      </c>
      <c r="K694" t="s">
        <v>19</v>
      </c>
      <c r="L694" t="s">
        <v>20</v>
      </c>
      <c r="M694" s="2">
        <v>842776102461</v>
      </c>
      <c r="N694">
        <v>1</v>
      </c>
      <c r="O694">
        <f t="shared" si="10"/>
        <v>89</v>
      </c>
    </row>
    <row r="695" spans="1:15" x14ac:dyDescent="0.2">
      <c r="A695" s="1">
        <v>43298</v>
      </c>
      <c r="B695">
        <v>43905231</v>
      </c>
      <c r="C695">
        <v>94</v>
      </c>
      <c r="D695" t="s">
        <v>14</v>
      </c>
      <c r="E695">
        <v>21</v>
      </c>
      <c r="F695" t="s">
        <v>15</v>
      </c>
      <c r="G695">
        <v>181010</v>
      </c>
      <c r="H695" t="s">
        <v>16</v>
      </c>
      <c r="I695" t="s">
        <v>17</v>
      </c>
      <c r="J695" t="s">
        <v>18</v>
      </c>
      <c r="K695" t="s">
        <v>19</v>
      </c>
      <c r="L695" t="s">
        <v>20</v>
      </c>
      <c r="M695" s="2">
        <v>842776102461</v>
      </c>
      <c r="N695">
        <v>1</v>
      </c>
      <c r="O695">
        <f t="shared" si="10"/>
        <v>89</v>
      </c>
    </row>
    <row r="696" spans="1:15" x14ac:dyDescent="0.2">
      <c r="A696" s="1">
        <v>43298</v>
      </c>
      <c r="B696">
        <v>43905319</v>
      </c>
      <c r="C696">
        <v>94</v>
      </c>
      <c r="D696" t="s">
        <v>14</v>
      </c>
      <c r="E696">
        <v>21</v>
      </c>
      <c r="F696" t="s">
        <v>15</v>
      </c>
      <c r="G696">
        <v>181010</v>
      </c>
      <c r="H696" t="s">
        <v>16</v>
      </c>
      <c r="I696" t="s">
        <v>17</v>
      </c>
      <c r="J696" t="s">
        <v>18</v>
      </c>
      <c r="K696" t="s">
        <v>19</v>
      </c>
      <c r="L696" t="s">
        <v>20</v>
      </c>
      <c r="M696" s="2">
        <v>842776102461</v>
      </c>
      <c r="N696">
        <v>1</v>
      </c>
      <c r="O696">
        <f t="shared" si="10"/>
        <v>89</v>
      </c>
    </row>
    <row r="697" spans="1:15" x14ac:dyDescent="0.2">
      <c r="A697" s="1">
        <v>43298</v>
      </c>
      <c r="B697">
        <v>43905427</v>
      </c>
      <c r="C697">
        <v>94</v>
      </c>
      <c r="D697" t="s">
        <v>14</v>
      </c>
      <c r="E697">
        <v>21</v>
      </c>
      <c r="F697" t="s">
        <v>15</v>
      </c>
      <c r="G697">
        <v>181010</v>
      </c>
      <c r="H697" t="s">
        <v>16</v>
      </c>
      <c r="I697" t="s">
        <v>17</v>
      </c>
      <c r="J697" t="s">
        <v>18</v>
      </c>
      <c r="K697" t="s">
        <v>19</v>
      </c>
      <c r="L697" t="s">
        <v>20</v>
      </c>
      <c r="M697" s="2">
        <v>842776102461</v>
      </c>
      <c r="N697">
        <v>1</v>
      </c>
      <c r="O697">
        <f t="shared" si="10"/>
        <v>89</v>
      </c>
    </row>
    <row r="698" spans="1:15" x14ac:dyDescent="0.2">
      <c r="A698" s="1">
        <v>43298</v>
      </c>
      <c r="B698">
        <v>43905444</v>
      </c>
      <c r="C698">
        <v>94</v>
      </c>
      <c r="D698" t="s">
        <v>14</v>
      </c>
      <c r="E698">
        <v>21</v>
      </c>
      <c r="F698" t="s">
        <v>15</v>
      </c>
      <c r="G698">
        <v>181010</v>
      </c>
      <c r="H698" t="s">
        <v>16</v>
      </c>
      <c r="I698" t="s">
        <v>17</v>
      </c>
      <c r="J698" t="s">
        <v>18</v>
      </c>
      <c r="K698" t="s">
        <v>19</v>
      </c>
      <c r="L698" t="s">
        <v>20</v>
      </c>
      <c r="M698" s="2">
        <v>842776102461</v>
      </c>
      <c r="N698">
        <v>1</v>
      </c>
      <c r="O698">
        <f t="shared" si="10"/>
        <v>89</v>
      </c>
    </row>
    <row r="699" spans="1:15" x14ac:dyDescent="0.2">
      <c r="A699" s="1">
        <v>43298</v>
      </c>
      <c r="B699">
        <v>43905577</v>
      </c>
      <c r="C699">
        <v>94</v>
      </c>
      <c r="D699" t="s">
        <v>14</v>
      </c>
      <c r="E699">
        <v>21</v>
      </c>
      <c r="F699" t="s">
        <v>15</v>
      </c>
      <c r="G699">
        <v>181010</v>
      </c>
      <c r="H699" t="s">
        <v>16</v>
      </c>
      <c r="I699" t="s">
        <v>17</v>
      </c>
      <c r="J699" t="s">
        <v>18</v>
      </c>
      <c r="K699" t="s">
        <v>19</v>
      </c>
      <c r="L699" t="s">
        <v>20</v>
      </c>
      <c r="M699" s="2">
        <v>842776102461</v>
      </c>
      <c r="N699">
        <v>1</v>
      </c>
      <c r="O699">
        <f t="shared" si="10"/>
        <v>89</v>
      </c>
    </row>
    <row r="700" spans="1:15" x14ac:dyDescent="0.2">
      <c r="A700" s="1">
        <v>43298</v>
      </c>
      <c r="B700">
        <v>43905762</v>
      </c>
      <c r="C700">
        <v>94</v>
      </c>
      <c r="D700" t="s">
        <v>14</v>
      </c>
      <c r="E700">
        <v>21</v>
      </c>
      <c r="F700" t="s">
        <v>15</v>
      </c>
      <c r="G700">
        <v>181010</v>
      </c>
      <c r="H700" t="s">
        <v>16</v>
      </c>
      <c r="I700" t="s">
        <v>17</v>
      </c>
      <c r="J700" t="s">
        <v>18</v>
      </c>
      <c r="K700" t="s">
        <v>19</v>
      </c>
      <c r="L700" t="s">
        <v>20</v>
      </c>
      <c r="M700" s="2">
        <v>842776102461</v>
      </c>
      <c r="N700">
        <v>1</v>
      </c>
      <c r="O700">
        <f t="shared" si="10"/>
        <v>89</v>
      </c>
    </row>
    <row r="701" spans="1:15" x14ac:dyDescent="0.2">
      <c r="A701" s="1">
        <v>43298</v>
      </c>
      <c r="B701">
        <v>43905809</v>
      </c>
      <c r="C701">
        <v>94</v>
      </c>
      <c r="D701" t="s">
        <v>14</v>
      </c>
      <c r="E701">
        <v>21</v>
      </c>
      <c r="F701" t="s">
        <v>15</v>
      </c>
      <c r="G701">
        <v>181010</v>
      </c>
      <c r="H701" t="s">
        <v>16</v>
      </c>
      <c r="I701" t="s">
        <v>17</v>
      </c>
      <c r="J701" t="s">
        <v>18</v>
      </c>
      <c r="K701" t="s">
        <v>19</v>
      </c>
      <c r="L701" t="s">
        <v>20</v>
      </c>
      <c r="M701" s="2">
        <v>842776102461</v>
      </c>
      <c r="N701">
        <v>1</v>
      </c>
      <c r="O701">
        <f t="shared" si="10"/>
        <v>89</v>
      </c>
    </row>
    <row r="702" spans="1:15" x14ac:dyDescent="0.2">
      <c r="A702" s="1">
        <v>43298</v>
      </c>
      <c r="B702">
        <v>43905879</v>
      </c>
      <c r="C702">
        <v>94</v>
      </c>
      <c r="D702" t="s">
        <v>14</v>
      </c>
      <c r="E702">
        <v>21</v>
      </c>
      <c r="F702" t="s">
        <v>15</v>
      </c>
      <c r="G702">
        <v>181010</v>
      </c>
      <c r="H702" t="s">
        <v>16</v>
      </c>
      <c r="I702" t="s">
        <v>17</v>
      </c>
      <c r="J702" t="s">
        <v>18</v>
      </c>
      <c r="K702" t="s">
        <v>19</v>
      </c>
      <c r="L702" t="s">
        <v>20</v>
      </c>
      <c r="M702" s="2">
        <v>842776102461</v>
      </c>
      <c r="N702">
        <v>1</v>
      </c>
      <c r="O702">
        <f t="shared" si="10"/>
        <v>89</v>
      </c>
    </row>
    <row r="703" spans="1:15" x14ac:dyDescent="0.2">
      <c r="A703" s="1">
        <v>43298</v>
      </c>
      <c r="B703">
        <v>43906234</v>
      </c>
      <c r="C703">
        <v>94</v>
      </c>
      <c r="D703" t="s">
        <v>14</v>
      </c>
      <c r="E703">
        <v>21</v>
      </c>
      <c r="F703" t="s">
        <v>15</v>
      </c>
      <c r="G703">
        <v>181010</v>
      </c>
      <c r="H703" t="s">
        <v>16</v>
      </c>
      <c r="I703" t="s">
        <v>17</v>
      </c>
      <c r="J703" t="s">
        <v>18</v>
      </c>
      <c r="K703" t="s">
        <v>19</v>
      </c>
      <c r="L703" t="s">
        <v>20</v>
      </c>
      <c r="M703" s="2">
        <v>842776102461</v>
      </c>
      <c r="N703">
        <v>1</v>
      </c>
      <c r="O703">
        <f t="shared" si="10"/>
        <v>89</v>
      </c>
    </row>
    <row r="704" spans="1:15" x14ac:dyDescent="0.2">
      <c r="A704" s="1">
        <v>43298</v>
      </c>
      <c r="B704">
        <v>43906408</v>
      </c>
      <c r="C704">
        <v>94</v>
      </c>
      <c r="D704" t="s">
        <v>14</v>
      </c>
      <c r="E704">
        <v>21</v>
      </c>
      <c r="F704" t="s">
        <v>15</v>
      </c>
      <c r="G704">
        <v>181010</v>
      </c>
      <c r="H704" t="s">
        <v>16</v>
      </c>
      <c r="I704" t="s">
        <v>17</v>
      </c>
      <c r="J704" t="s">
        <v>18</v>
      </c>
      <c r="K704" t="s">
        <v>19</v>
      </c>
      <c r="L704" t="s">
        <v>20</v>
      </c>
      <c r="M704" s="2">
        <v>842776102461</v>
      </c>
      <c r="N704">
        <v>1</v>
      </c>
      <c r="O704">
        <f t="shared" si="10"/>
        <v>89</v>
      </c>
    </row>
    <row r="705" spans="1:15" x14ac:dyDescent="0.2">
      <c r="A705" s="1">
        <v>43298</v>
      </c>
      <c r="B705">
        <v>43906415</v>
      </c>
      <c r="C705">
        <v>94</v>
      </c>
      <c r="D705" t="s">
        <v>14</v>
      </c>
      <c r="E705">
        <v>21</v>
      </c>
      <c r="F705" t="s">
        <v>15</v>
      </c>
      <c r="G705">
        <v>181010</v>
      </c>
      <c r="H705" t="s">
        <v>16</v>
      </c>
      <c r="I705" t="s">
        <v>17</v>
      </c>
      <c r="J705" t="s">
        <v>18</v>
      </c>
      <c r="K705" t="s">
        <v>19</v>
      </c>
      <c r="L705" t="s">
        <v>20</v>
      </c>
      <c r="M705" s="2">
        <v>842776102461</v>
      </c>
      <c r="N705">
        <v>1</v>
      </c>
      <c r="O705">
        <f t="shared" si="10"/>
        <v>89</v>
      </c>
    </row>
    <row r="706" spans="1:15" x14ac:dyDescent="0.2">
      <c r="A706" s="1">
        <v>43298</v>
      </c>
      <c r="B706">
        <v>43906668</v>
      </c>
      <c r="C706">
        <v>94</v>
      </c>
      <c r="D706" t="s">
        <v>14</v>
      </c>
      <c r="E706">
        <v>21</v>
      </c>
      <c r="F706" t="s">
        <v>15</v>
      </c>
      <c r="G706">
        <v>181010</v>
      </c>
      <c r="H706" t="s">
        <v>16</v>
      </c>
      <c r="I706" t="s">
        <v>17</v>
      </c>
      <c r="J706" t="s">
        <v>18</v>
      </c>
      <c r="K706" t="s">
        <v>19</v>
      </c>
      <c r="L706" t="s">
        <v>20</v>
      </c>
      <c r="M706" s="2">
        <v>842776102461</v>
      </c>
      <c r="N706">
        <v>1</v>
      </c>
      <c r="O706">
        <f t="shared" si="10"/>
        <v>89</v>
      </c>
    </row>
    <row r="707" spans="1:15" x14ac:dyDescent="0.2">
      <c r="A707" s="1">
        <v>43298</v>
      </c>
      <c r="B707">
        <v>43906682</v>
      </c>
      <c r="C707">
        <v>94</v>
      </c>
      <c r="D707" t="s">
        <v>14</v>
      </c>
      <c r="E707">
        <v>21</v>
      </c>
      <c r="F707" t="s">
        <v>15</v>
      </c>
      <c r="G707">
        <v>181010</v>
      </c>
      <c r="H707" t="s">
        <v>16</v>
      </c>
      <c r="I707" t="s">
        <v>17</v>
      </c>
      <c r="J707" t="s">
        <v>18</v>
      </c>
      <c r="K707" t="s">
        <v>19</v>
      </c>
      <c r="L707" t="s">
        <v>20</v>
      </c>
      <c r="M707" s="2">
        <v>842776102461</v>
      </c>
      <c r="N707">
        <v>1</v>
      </c>
      <c r="O707">
        <f t="shared" ref="O707:O770" si="11">SUMIFS($N$2:$N$1206,$A$2:$A$1206,"="&amp;A707,$C$2:$C$1206,"="&amp;C707,$M$2:$M$1206,"="&amp;M707)</f>
        <v>89</v>
      </c>
    </row>
    <row r="708" spans="1:15" x14ac:dyDescent="0.2">
      <c r="A708" s="1">
        <v>43298</v>
      </c>
      <c r="B708">
        <v>43906749</v>
      </c>
      <c r="C708">
        <v>94</v>
      </c>
      <c r="D708" t="s">
        <v>14</v>
      </c>
      <c r="E708">
        <v>21</v>
      </c>
      <c r="F708" t="s">
        <v>15</v>
      </c>
      <c r="G708">
        <v>181010</v>
      </c>
      <c r="H708" t="s">
        <v>16</v>
      </c>
      <c r="I708" t="s">
        <v>17</v>
      </c>
      <c r="J708" t="s">
        <v>18</v>
      </c>
      <c r="K708" t="s">
        <v>19</v>
      </c>
      <c r="L708" t="s">
        <v>20</v>
      </c>
      <c r="M708" s="2">
        <v>842776102461</v>
      </c>
      <c r="N708">
        <v>1</v>
      </c>
      <c r="O708">
        <f t="shared" si="11"/>
        <v>89</v>
      </c>
    </row>
    <row r="709" spans="1:15" x14ac:dyDescent="0.2">
      <c r="A709" s="1">
        <v>43298</v>
      </c>
      <c r="B709">
        <v>43906889</v>
      </c>
      <c r="C709">
        <v>94</v>
      </c>
      <c r="D709" t="s">
        <v>14</v>
      </c>
      <c r="E709">
        <v>21</v>
      </c>
      <c r="F709" t="s">
        <v>15</v>
      </c>
      <c r="G709">
        <v>181010</v>
      </c>
      <c r="H709" t="s">
        <v>16</v>
      </c>
      <c r="I709" t="s">
        <v>17</v>
      </c>
      <c r="J709" t="s">
        <v>18</v>
      </c>
      <c r="K709" t="s">
        <v>19</v>
      </c>
      <c r="L709" t="s">
        <v>20</v>
      </c>
      <c r="M709" s="2">
        <v>842776102461</v>
      </c>
      <c r="N709">
        <v>1</v>
      </c>
      <c r="O709">
        <f t="shared" si="11"/>
        <v>89</v>
      </c>
    </row>
    <row r="710" spans="1:15" x14ac:dyDescent="0.2">
      <c r="A710" s="1">
        <v>43298</v>
      </c>
      <c r="B710">
        <v>43906929</v>
      </c>
      <c r="C710">
        <v>94</v>
      </c>
      <c r="D710" t="s">
        <v>14</v>
      </c>
      <c r="E710">
        <v>21</v>
      </c>
      <c r="F710" t="s">
        <v>15</v>
      </c>
      <c r="G710">
        <v>181010</v>
      </c>
      <c r="H710" t="s">
        <v>16</v>
      </c>
      <c r="I710" t="s">
        <v>17</v>
      </c>
      <c r="J710" t="s">
        <v>18</v>
      </c>
      <c r="K710" t="s">
        <v>19</v>
      </c>
      <c r="L710" t="s">
        <v>20</v>
      </c>
      <c r="M710" s="2">
        <v>842776102461</v>
      </c>
      <c r="N710">
        <v>1</v>
      </c>
      <c r="O710">
        <f t="shared" si="11"/>
        <v>89</v>
      </c>
    </row>
    <row r="711" spans="1:15" x14ac:dyDescent="0.2">
      <c r="A711" s="1">
        <v>43298</v>
      </c>
      <c r="B711">
        <v>43906937</v>
      </c>
      <c r="C711">
        <v>94</v>
      </c>
      <c r="D711" t="s">
        <v>14</v>
      </c>
      <c r="E711">
        <v>21</v>
      </c>
      <c r="F711" t="s">
        <v>15</v>
      </c>
      <c r="G711">
        <v>181010</v>
      </c>
      <c r="H711" t="s">
        <v>16</v>
      </c>
      <c r="I711" t="s">
        <v>17</v>
      </c>
      <c r="J711" t="s">
        <v>18</v>
      </c>
      <c r="K711" t="s">
        <v>19</v>
      </c>
      <c r="L711" t="s">
        <v>20</v>
      </c>
      <c r="M711" s="2">
        <v>842776102461</v>
      </c>
      <c r="N711">
        <v>1</v>
      </c>
      <c r="O711">
        <f t="shared" si="11"/>
        <v>89</v>
      </c>
    </row>
    <row r="712" spans="1:15" x14ac:dyDescent="0.2">
      <c r="A712" s="1">
        <v>43298</v>
      </c>
      <c r="B712">
        <v>43906993</v>
      </c>
      <c r="C712">
        <v>94</v>
      </c>
      <c r="D712" t="s">
        <v>14</v>
      </c>
      <c r="E712">
        <v>21</v>
      </c>
      <c r="F712" t="s">
        <v>15</v>
      </c>
      <c r="G712">
        <v>181010</v>
      </c>
      <c r="H712" t="s">
        <v>16</v>
      </c>
      <c r="I712" t="s">
        <v>17</v>
      </c>
      <c r="J712" t="s">
        <v>18</v>
      </c>
      <c r="K712" t="s">
        <v>19</v>
      </c>
      <c r="L712" t="s">
        <v>20</v>
      </c>
      <c r="M712" s="2">
        <v>842776102461</v>
      </c>
      <c r="N712">
        <v>1</v>
      </c>
      <c r="O712">
        <f t="shared" si="11"/>
        <v>89</v>
      </c>
    </row>
    <row r="713" spans="1:15" x14ac:dyDescent="0.2">
      <c r="A713" s="1">
        <v>43298</v>
      </c>
      <c r="B713">
        <v>43907005</v>
      </c>
      <c r="C713">
        <v>94</v>
      </c>
      <c r="D713" t="s">
        <v>14</v>
      </c>
      <c r="E713">
        <v>21</v>
      </c>
      <c r="F713" t="s">
        <v>15</v>
      </c>
      <c r="G713">
        <v>181010</v>
      </c>
      <c r="H713" t="s">
        <v>16</v>
      </c>
      <c r="I713" t="s">
        <v>17</v>
      </c>
      <c r="J713" t="s">
        <v>18</v>
      </c>
      <c r="K713" t="s">
        <v>19</v>
      </c>
      <c r="L713" t="s">
        <v>20</v>
      </c>
      <c r="M713" s="2">
        <v>842776102461</v>
      </c>
      <c r="N713">
        <v>1</v>
      </c>
      <c r="O713">
        <f t="shared" si="11"/>
        <v>89</v>
      </c>
    </row>
    <row r="714" spans="1:15" x14ac:dyDescent="0.2">
      <c r="A714" s="1">
        <v>43298</v>
      </c>
      <c r="B714">
        <v>43907030</v>
      </c>
      <c r="C714">
        <v>94</v>
      </c>
      <c r="D714" t="s">
        <v>14</v>
      </c>
      <c r="E714">
        <v>21</v>
      </c>
      <c r="F714" t="s">
        <v>15</v>
      </c>
      <c r="G714">
        <v>181010</v>
      </c>
      <c r="H714" t="s">
        <v>16</v>
      </c>
      <c r="I714" t="s">
        <v>17</v>
      </c>
      <c r="J714" t="s">
        <v>18</v>
      </c>
      <c r="K714" t="s">
        <v>19</v>
      </c>
      <c r="L714" t="s">
        <v>20</v>
      </c>
      <c r="M714" s="2">
        <v>842776102461</v>
      </c>
      <c r="N714">
        <v>1</v>
      </c>
      <c r="O714">
        <f t="shared" si="11"/>
        <v>89</v>
      </c>
    </row>
    <row r="715" spans="1:15" x14ac:dyDescent="0.2">
      <c r="A715" s="1">
        <v>43298</v>
      </c>
      <c r="B715">
        <v>43907064</v>
      </c>
      <c r="C715">
        <v>94</v>
      </c>
      <c r="D715" t="s">
        <v>14</v>
      </c>
      <c r="E715">
        <v>21</v>
      </c>
      <c r="F715" t="s">
        <v>15</v>
      </c>
      <c r="G715">
        <v>181010</v>
      </c>
      <c r="H715" t="s">
        <v>16</v>
      </c>
      <c r="I715" t="s">
        <v>17</v>
      </c>
      <c r="J715" t="s">
        <v>18</v>
      </c>
      <c r="K715" t="s">
        <v>19</v>
      </c>
      <c r="L715" t="s">
        <v>20</v>
      </c>
      <c r="M715" s="2">
        <v>842776102461</v>
      </c>
      <c r="N715">
        <v>1</v>
      </c>
      <c r="O715">
        <f t="shared" si="11"/>
        <v>89</v>
      </c>
    </row>
    <row r="716" spans="1:15" x14ac:dyDescent="0.2">
      <c r="A716" s="1">
        <v>43298</v>
      </c>
      <c r="B716">
        <v>43907124</v>
      </c>
      <c r="C716">
        <v>94</v>
      </c>
      <c r="D716" t="s">
        <v>14</v>
      </c>
      <c r="E716">
        <v>21</v>
      </c>
      <c r="F716" t="s">
        <v>15</v>
      </c>
      <c r="G716">
        <v>181010</v>
      </c>
      <c r="H716" t="s">
        <v>16</v>
      </c>
      <c r="I716" t="s">
        <v>17</v>
      </c>
      <c r="J716" t="s">
        <v>18</v>
      </c>
      <c r="K716" t="s">
        <v>19</v>
      </c>
      <c r="L716" t="s">
        <v>20</v>
      </c>
      <c r="M716" s="2">
        <v>842776102461</v>
      </c>
      <c r="N716">
        <v>1</v>
      </c>
      <c r="O716">
        <f t="shared" si="11"/>
        <v>89</v>
      </c>
    </row>
    <row r="717" spans="1:15" x14ac:dyDescent="0.2">
      <c r="A717" s="1">
        <v>43298</v>
      </c>
      <c r="B717">
        <v>65666564</v>
      </c>
      <c r="C717">
        <v>94</v>
      </c>
      <c r="D717" t="s">
        <v>14</v>
      </c>
      <c r="E717">
        <v>21</v>
      </c>
      <c r="F717" t="s">
        <v>15</v>
      </c>
      <c r="G717">
        <v>181010</v>
      </c>
      <c r="H717" t="s">
        <v>16</v>
      </c>
      <c r="I717" t="s">
        <v>17</v>
      </c>
      <c r="J717" t="s">
        <v>18</v>
      </c>
      <c r="K717" t="s">
        <v>19</v>
      </c>
      <c r="L717" t="s">
        <v>20</v>
      </c>
      <c r="M717" s="2">
        <v>842776102461</v>
      </c>
      <c r="N717">
        <v>1</v>
      </c>
      <c r="O717">
        <f t="shared" si="11"/>
        <v>89</v>
      </c>
    </row>
    <row r="718" spans="1:15" x14ac:dyDescent="0.2">
      <c r="A718" s="1">
        <v>43298</v>
      </c>
      <c r="B718">
        <v>65666682</v>
      </c>
      <c r="C718">
        <v>94</v>
      </c>
      <c r="D718" t="s">
        <v>14</v>
      </c>
      <c r="E718">
        <v>21</v>
      </c>
      <c r="F718" t="s">
        <v>15</v>
      </c>
      <c r="G718">
        <v>181010</v>
      </c>
      <c r="H718" t="s">
        <v>16</v>
      </c>
      <c r="I718" t="s">
        <v>17</v>
      </c>
      <c r="J718" t="s">
        <v>18</v>
      </c>
      <c r="K718" t="s">
        <v>19</v>
      </c>
      <c r="L718" t="s">
        <v>20</v>
      </c>
      <c r="M718" s="2">
        <v>842776102461</v>
      </c>
      <c r="N718">
        <v>1</v>
      </c>
      <c r="O718">
        <f t="shared" si="11"/>
        <v>89</v>
      </c>
    </row>
    <row r="719" spans="1:15" x14ac:dyDescent="0.2">
      <c r="A719" s="1">
        <v>43298</v>
      </c>
      <c r="B719">
        <v>43877289</v>
      </c>
      <c r="C719">
        <v>842</v>
      </c>
      <c r="D719" t="s">
        <v>26</v>
      </c>
      <c r="E719">
        <v>21</v>
      </c>
      <c r="F719" t="s">
        <v>15</v>
      </c>
      <c r="G719">
        <v>181010</v>
      </c>
      <c r="H719" t="s">
        <v>16</v>
      </c>
      <c r="I719" t="s">
        <v>17</v>
      </c>
      <c r="J719" t="s">
        <v>18</v>
      </c>
      <c r="K719" t="s">
        <v>19</v>
      </c>
      <c r="L719" t="s">
        <v>20</v>
      </c>
      <c r="M719" s="2">
        <v>842776102461</v>
      </c>
      <c r="N719">
        <v>1</v>
      </c>
      <c r="O719">
        <f t="shared" si="11"/>
        <v>83</v>
      </c>
    </row>
    <row r="720" spans="1:15" x14ac:dyDescent="0.2">
      <c r="A720" s="1">
        <v>43298</v>
      </c>
      <c r="B720">
        <v>43878530</v>
      </c>
      <c r="C720">
        <v>842</v>
      </c>
      <c r="D720" t="s">
        <v>26</v>
      </c>
      <c r="E720">
        <v>32</v>
      </c>
      <c r="F720" t="s">
        <v>21</v>
      </c>
      <c r="G720">
        <v>253230</v>
      </c>
      <c r="H720" t="s">
        <v>22</v>
      </c>
      <c r="I720" t="s">
        <v>23</v>
      </c>
      <c r="J720" t="s">
        <v>24</v>
      </c>
      <c r="L720" t="s">
        <v>25</v>
      </c>
      <c r="M720" s="2">
        <v>4550084118970</v>
      </c>
      <c r="N720">
        <v>1</v>
      </c>
      <c r="O720">
        <f t="shared" si="11"/>
        <v>3</v>
      </c>
    </row>
    <row r="721" spans="1:15" x14ac:dyDescent="0.2">
      <c r="A721" s="1">
        <v>43298</v>
      </c>
      <c r="B721">
        <v>43886229</v>
      </c>
      <c r="C721">
        <v>842</v>
      </c>
      <c r="D721" t="s">
        <v>26</v>
      </c>
      <c r="E721">
        <v>21</v>
      </c>
      <c r="F721" t="s">
        <v>15</v>
      </c>
      <c r="G721">
        <v>181010</v>
      </c>
      <c r="H721" t="s">
        <v>16</v>
      </c>
      <c r="I721" t="s">
        <v>17</v>
      </c>
      <c r="J721" t="s">
        <v>18</v>
      </c>
      <c r="K721" t="s">
        <v>19</v>
      </c>
      <c r="L721" t="s">
        <v>20</v>
      </c>
      <c r="M721" s="2">
        <v>842776102461</v>
      </c>
      <c r="N721">
        <v>-1</v>
      </c>
      <c r="O721">
        <f t="shared" si="11"/>
        <v>83</v>
      </c>
    </row>
    <row r="722" spans="1:15" x14ac:dyDescent="0.2">
      <c r="A722" s="1">
        <v>43298</v>
      </c>
      <c r="B722">
        <v>43886870</v>
      </c>
      <c r="C722">
        <v>842</v>
      </c>
      <c r="D722" t="s">
        <v>26</v>
      </c>
      <c r="E722">
        <v>32</v>
      </c>
      <c r="F722" t="s">
        <v>21</v>
      </c>
      <c r="G722">
        <v>253230</v>
      </c>
      <c r="H722" t="s">
        <v>22</v>
      </c>
      <c r="I722" t="s">
        <v>23</v>
      </c>
      <c r="J722" t="s">
        <v>24</v>
      </c>
      <c r="L722" t="s">
        <v>25</v>
      </c>
      <c r="M722" s="2">
        <v>4550084118970</v>
      </c>
      <c r="N722">
        <v>1</v>
      </c>
      <c r="O722">
        <f t="shared" si="11"/>
        <v>3</v>
      </c>
    </row>
    <row r="723" spans="1:15" x14ac:dyDescent="0.2">
      <c r="A723" s="1">
        <v>43298</v>
      </c>
      <c r="B723">
        <v>43887166</v>
      </c>
      <c r="C723">
        <v>842</v>
      </c>
      <c r="D723" t="s">
        <v>26</v>
      </c>
      <c r="E723">
        <v>21</v>
      </c>
      <c r="F723" t="s">
        <v>15</v>
      </c>
      <c r="G723">
        <v>181010</v>
      </c>
      <c r="H723" t="s">
        <v>16</v>
      </c>
      <c r="I723" t="s">
        <v>17</v>
      </c>
      <c r="J723" t="s">
        <v>18</v>
      </c>
      <c r="K723" t="s">
        <v>19</v>
      </c>
      <c r="L723" t="s">
        <v>20</v>
      </c>
      <c r="M723" s="2">
        <v>842776102461</v>
      </c>
      <c r="N723">
        <v>1</v>
      </c>
      <c r="O723">
        <f t="shared" si="11"/>
        <v>83</v>
      </c>
    </row>
    <row r="724" spans="1:15" x14ac:dyDescent="0.2">
      <c r="A724" s="1">
        <v>43298</v>
      </c>
      <c r="B724">
        <v>43887290</v>
      </c>
      <c r="C724">
        <v>842</v>
      </c>
      <c r="D724" t="s">
        <v>26</v>
      </c>
      <c r="E724">
        <v>21</v>
      </c>
      <c r="F724" t="s">
        <v>15</v>
      </c>
      <c r="G724">
        <v>181010</v>
      </c>
      <c r="H724" t="s">
        <v>16</v>
      </c>
      <c r="I724" t="s">
        <v>17</v>
      </c>
      <c r="J724" t="s">
        <v>18</v>
      </c>
      <c r="K724" t="s">
        <v>19</v>
      </c>
      <c r="L724" t="s">
        <v>20</v>
      </c>
      <c r="M724" s="2">
        <v>842776102461</v>
      </c>
      <c r="N724">
        <v>1</v>
      </c>
      <c r="O724">
        <f t="shared" si="11"/>
        <v>83</v>
      </c>
    </row>
    <row r="725" spans="1:15" x14ac:dyDescent="0.2">
      <c r="A725" s="1">
        <v>43298</v>
      </c>
      <c r="B725">
        <v>43890420</v>
      </c>
      <c r="C725">
        <v>842</v>
      </c>
      <c r="D725" t="s">
        <v>26</v>
      </c>
      <c r="E725">
        <v>21</v>
      </c>
      <c r="F725" t="s">
        <v>15</v>
      </c>
      <c r="G725">
        <v>181010</v>
      </c>
      <c r="H725" t="s">
        <v>16</v>
      </c>
      <c r="I725" t="s">
        <v>17</v>
      </c>
      <c r="J725" t="s">
        <v>18</v>
      </c>
      <c r="K725" t="s">
        <v>19</v>
      </c>
      <c r="L725" t="s">
        <v>20</v>
      </c>
      <c r="M725" s="2">
        <v>842776102461</v>
      </c>
      <c r="N725">
        <v>1</v>
      </c>
      <c r="O725">
        <f t="shared" si="11"/>
        <v>83</v>
      </c>
    </row>
    <row r="726" spans="1:15" x14ac:dyDescent="0.2">
      <c r="A726" s="1">
        <v>43298</v>
      </c>
      <c r="B726">
        <v>43892477</v>
      </c>
      <c r="C726">
        <v>842</v>
      </c>
      <c r="D726" t="s">
        <v>26</v>
      </c>
      <c r="E726">
        <v>21</v>
      </c>
      <c r="F726" t="s">
        <v>15</v>
      </c>
      <c r="G726">
        <v>181010</v>
      </c>
      <c r="H726" t="s">
        <v>16</v>
      </c>
      <c r="I726" t="s">
        <v>17</v>
      </c>
      <c r="J726" t="s">
        <v>18</v>
      </c>
      <c r="K726" t="s">
        <v>19</v>
      </c>
      <c r="L726" t="s">
        <v>20</v>
      </c>
      <c r="M726" s="2">
        <v>842776102461</v>
      </c>
      <c r="N726">
        <v>1</v>
      </c>
      <c r="O726">
        <f t="shared" si="11"/>
        <v>83</v>
      </c>
    </row>
    <row r="727" spans="1:15" x14ac:dyDescent="0.2">
      <c r="A727" s="1">
        <v>43298</v>
      </c>
      <c r="B727">
        <v>43893873</v>
      </c>
      <c r="C727">
        <v>842</v>
      </c>
      <c r="D727" t="s">
        <v>26</v>
      </c>
      <c r="E727">
        <v>21</v>
      </c>
      <c r="F727" t="s">
        <v>15</v>
      </c>
      <c r="G727">
        <v>181010</v>
      </c>
      <c r="H727" t="s">
        <v>16</v>
      </c>
      <c r="I727" t="s">
        <v>17</v>
      </c>
      <c r="J727" t="s">
        <v>18</v>
      </c>
      <c r="K727" t="s">
        <v>19</v>
      </c>
      <c r="L727" t="s">
        <v>20</v>
      </c>
      <c r="M727" s="2">
        <v>842776102461</v>
      </c>
      <c r="N727">
        <v>1</v>
      </c>
      <c r="O727">
        <f t="shared" si="11"/>
        <v>83</v>
      </c>
    </row>
    <row r="728" spans="1:15" x14ac:dyDescent="0.2">
      <c r="A728" s="1">
        <v>43298</v>
      </c>
      <c r="B728">
        <v>43894438</v>
      </c>
      <c r="C728">
        <v>842</v>
      </c>
      <c r="D728" t="s">
        <v>26</v>
      </c>
      <c r="E728">
        <v>21</v>
      </c>
      <c r="F728" t="s">
        <v>15</v>
      </c>
      <c r="G728">
        <v>181010</v>
      </c>
      <c r="H728" t="s">
        <v>16</v>
      </c>
      <c r="I728" t="s">
        <v>17</v>
      </c>
      <c r="J728" t="s">
        <v>18</v>
      </c>
      <c r="K728" t="s">
        <v>19</v>
      </c>
      <c r="L728" t="s">
        <v>20</v>
      </c>
      <c r="M728" s="2">
        <v>842776102461</v>
      </c>
      <c r="N728">
        <v>1</v>
      </c>
      <c r="O728">
        <f t="shared" si="11"/>
        <v>83</v>
      </c>
    </row>
    <row r="729" spans="1:15" x14ac:dyDescent="0.2">
      <c r="A729" s="1">
        <v>43298</v>
      </c>
      <c r="B729">
        <v>43894963</v>
      </c>
      <c r="C729">
        <v>842</v>
      </c>
      <c r="D729" t="s">
        <v>26</v>
      </c>
      <c r="E729">
        <v>21</v>
      </c>
      <c r="F729" t="s">
        <v>15</v>
      </c>
      <c r="G729">
        <v>181010</v>
      </c>
      <c r="H729" t="s">
        <v>16</v>
      </c>
      <c r="I729" t="s">
        <v>17</v>
      </c>
      <c r="J729" t="s">
        <v>18</v>
      </c>
      <c r="K729" t="s">
        <v>19</v>
      </c>
      <c r="L729" t="s">
        <v>20</v>
      </c>
      <c r="M729" s="2">
        <v>842776102461</v>
      </c>
      <c r="N729">
        <v>1</v>
      </c>
      <c r="O729">
        <f t="shared" si="11"/>
        <v>83</v>
      </c>
    </row>
    <row r="730" spans="1:15" x14ac:dyDescent="0.2">
      <c r="A730" s="1">
        <v>43298</v>
      </c>
      <c r="B730">
        <v>43895083</v>
      </c>
      <c r="C730">
        <v>842</v>
      </c>
      <c r="D730" t="s">
        <v>26</v>
      </c>
      <c r="E730">
        <v>21</v>
      </c>
      <c r="F730" t="s">
        <v>15</v>
      </c>
      <c r="G730">
        <v>181010</v>
      </c>
      <c r="H730" t="s">
        <v>16</v>
      </c>
      <c r="I730" t="s">
        <v>17</v>
      </c>
      <c r="J730" t="s">
        <v>18</v>
      </c>
      <c r="K730" t="s">
        <v>19</v>
      </c>
      <c r="L730" t="s">
        <v>20</v>
      </c>
      <c r="M730" s="2">
        <v>842776102461</v>
      </c>
      <c r="N730">
        <v>1</v>
      </c>
      <c r="O730">
        <f t="shared" si="11"/>
        <v>83</v>
      </c>
    </row>
    <row r="731" spans="1:15" x14ac:dyDescent="0.2">
      <c r="A731" s="1">
        <v>43298</v>
      </c>
      <c r="B731">
        <v>43895258</v>
      </c>
      <c r="C731">
        <v>842</v>
      </c>
      <c r="D731" t="s">
        <v>26</v>
      </c>
      <c r="E731">
        <v>21</v>
      </c>
      <c r="F731" t="s">
        <v>15</v>
      </c>
      <c r="G731">
        <v>181010</v>
      </c>
      <c r="H731" t="s">
        <v>16</v>
      </c>
      <c r="I731" t="s">
        <v>17</v>
      </c>
      <c r="J731" t="s">
        <v>18</v>
      </c>
      <c r="K731" t="s">
        <v>19</v>
      </c>
      <c r="L731" t="s">
        <v>20</v>
      </c>
      <c r="M731" s="2">
        <v>842776102461</v>
      </c>
      <c r="N731">
        <v>1</v>
      </c>
      <c r="O731">
        <f t="shared" si="11"/>
        <v>83</v>
      </c>
    </row>
    <row r="732" spans="1:15" x14ac:dyDescent="0.2">
      <c r="A732" s="1">
        <v>43298</v>
      </c>
      <c r="B732">
        <v>43895292</v>
      </c>
      <c r="C732">
        <v>842</v>
      </c>
      <c r="D732" t="s">
        <v>26</v>
      </c>
      <c r="E732">
        <v>21</v>
      </c>
      <c r="F732" t="s">
        <v>15</v>
      </c>
      <c r="G732">
        <v>181010</v>
      </c>
      <c r="H732" t="s">
        <v>16</v>
      </c>
      <c r="I732" t="s">
        <v>17</v>
      </c>
      <c r="J732" t="s">
        <v>18</v>
      </c>
      <c r="K732" t="s">
        <v>19</v>
      </c>
      <c r="L732" t="s">
        <v>20</v>
      </c>
      <c r="M732" s="2">
        <v>842776102461</v>
      </c>
      <c r="N732">
        <v>1</v>
      </c>
      <c r="O732">
        <f t="shared" si="11"/>
        <v>83</v>
      </c>
    </row>
    <row r="733" spans="1:15" x14ac:dyDescent="0.2">
      <c r="A733" s="1">
        <v>43298</v>
      </c>
      <c r="B733">
        <v>43895363</v>
      </c>
      <c r="C733">
        <v>842</v>
      </c>
      <c r="D733" t="s">
        <v>26</v>
      </c>
      <c r="E733">
        <v>12</v>
      </c>
      <c r="F733" t="s">
        <v>27</v>
      </c>
      <c r="G733">
        <v>77120</v>
      </c>
      <c r="H733" t="s">
        <v>28</v>
      </c>
      <c r="I733" t="s">
        <v>29</v>
      </c>
      <c r="J733" t="s">
        <v>30</v>
      </c>
      <c r="L733" t="s">
        <v>31</v>
      </c>
      <c r="M733" s="2">
        <v>4549980046388</v>
      </c>
      <c r="N733">
        <v>1</v>
      </c>
      <c r="O733">
        <f t="shared" si="11"/>
        <v>3</v>
      </c>
    </row>
    <row r="734" spans="1:15" x14ac:dyDescent="0.2">
      <c r="A734" s="1">
        <v>43298</v>
      </c>
      <c r="B734">
        <v>43895379</v>
      </c>
      <c r="C734">
        <v>842</v>
      </c>
      <c r="D734" t="s">
        <v>26</v>
      </c>
      <c r="E734">
        <v>21</v>
      </c>
      <c r="F734" t="s">
        <v>15</v>
      </c>
      <c r="G734">
        <v>181010</v>
      </c>
      <c r="H734" t="s">
        <v>16</v>
      </c>
      <c r="I734" t="s">
        <v>17</v>
      </c>
      <c r="J734" t="s">
        <v>18</v>
      </c>
      <c r="K734" t="s">
        <v>19</v>
      </c>
      <c r="L734" t="s">
        <v>20</v>
      </c>
      <c r="M734" s="2">
        <v>842776102461</v>
      </c>
      <c r="N734">
        <v>1</v>
      </c>
      <c r="O734">
        <f t="shared" si="11"/>
        <v>83</v>
      </c>
    </row>
    <row r="735" spans="1:15" x14ac:dyDescent="0.2">
      <c r="A735" s="1">
        <v>43298</v>
      </c>
      <c r="B735">
        <v>43895878</v>
      </c>
      <c r="C735">
        <v>842</v>
      </c>
      <c r="D735" t="s">
        <v>26</v>
      </c>
      <c r="E735">
        <v>21</v>
      </c>
      <c r="F735" t="s">
        <v>15</v>
      </c>
      <c r="G735">
        <v>181010</v>
      </c>
      <c r="H735" t="s">
        <v>16</v>
      </c>
      <c r="I735" t="s">
        <v>17</v>
      </c>
      <c r="J735" t="s">
        <v>18</v>
      </c>
      <c r="K735" t="s">
        <v>19</v>
      </c>
      <c r="L735" t="s">
        <v>20</v>
      </c>
      <c r="M735" s="2">
        <v>842776102461</v>
      </c>
      <c r="N735">
        <v>1</v>
      </c>
      <c r="O735">
        <f t="shared" si="11"/>
        <v>83</v>
      </c>
    </row>
    <row r="736" spans="1:15" x14ac:dyDescent="0.2">
      <c r="A736" s="1">
        <v>43298</v>
      </c>
      <c r="B736">
        <v>43896421</v>
      </c>
      <c r="C736">
        <v>842</v>
      </c>
      <c r="D736" t="s">
        <v>26</v>
      </c>
      <c r="E736">
        <v>21</v>
      </c>
      <c r="F736" t="s">
        <v>15</v>
      </c>
      <c r="G736">
        <v>181010</v>
      </c>
      <c r="H736" t="s">
        <v>16</v>
      </c>
      <c r="I736" t="s">
        <v>17</v>
      </c>
      <c r="J736" t="s">
        <v>18</v>
      </c>
      <c r="K736" t="s">
        <v>19</v>
      </c>
      <c r="L736" t="s">
        <v>20</v>
      </c>
      <c r="M736" s="2">
        <v>842776102461</v>
      </c>
      <c r="N736">
        <v>1</v>
      </c>
      <c r="O736">
        <f t="shared" si="11"/>
        <v>83</v>
      </c>
    </row>
    <row r="737" spans="1:15" x14ac:dyDescent="0.2">
      <c r="A737" s="1">
        <v>43298</v>
      </c>
      <c r="B737">
        <v>43896659</v>
      </c>
      <c r="C737">
        <v>842</v>
      </c>
      <c r="D737" t="s">
        <v>26</v>
      </c>
      <c r="E737">
        <v>21</v>
      </c>
      <c r="F737" t="s">
        <v>15</v>
      </c>
      <c r="G737">
        <v>181010</v>
      </c>
      <c r="H737" t="s">
        <v>16</v>
      </c>
      <c r="I737" t="s">
        <v>17</v>
      </c>
      <c r="J737" t="s">
        <v>18</v>
      </c>
      <c r="K737" t="s">
        <v>19</v>
      </c>
      <c r="L737" t="s">
        <v>20</v>
      </c>
      <c r="M737" s="2">
        <v>842776102461</v>
      </c>
      <c r="N737">
        <v>1</v>
      </c>
      <c r="O737">
        <f t="shared" si="11"/>
        <v>83</v>
      </c>
    </row>
    <row r="738" spans="1:15" x14ac:dyDescent="0.2">
      <c r="A738" s="1">
        <v>43298</v>
      </c>
      <c r="B738">
        <v>43897211</v>
      </c>
      <c r="C738">
        <v>842</v>
      </c>
      <c r="D738" t="s">
        <v>26</v>
      </c>
      <c r="E738">
        <v>21</v>
      </c>
      <c r="F738" t="s">
        <v>15</v>
      </c>
      <c r="G738">
        <v>181010</v>
      </c>
      <c r="H738" t="s">
        <v>16</v>
      </c>
      <c r="I738" t="s">
        <v>17</v>
      </c>
      <c r="J738" t="s">
        <v>18</v>
      </c>
      <c r="K738" t="s">
        <v>19</v>
      </c>
      <c r="L738" t="s">
        <v>20</v>
      </c>
      <c r="M738" s="2">
        <v>842776102461</v>
      </c>
      <c r="N738">
        <v>1</v>
      </c>
      <c r="O738">
        <f t="shared" si="11"/>
        <v>83</v>
      </c>
    </row>
    <row r="739" spans="1:15" x14ac:dyDescent="0.2">
      <c r="A739" s="1">
        <v>43298</v>
      </c>
      <c r="B739">
        <v>43897455</v>
      </c>
      <c r="C739">
        <v>842</v>
      </c>
      <c r="D739" t="s">
        <v>26</v>
      </c>
      <c r="E739">
        <v>21</v>
      </c>
      <c r="F739" t="s">
        <v>15</v>
      </c>
      <c r="G739">
        <v>181010</v>
      </c>
      <c r="H739" t="s">
        <v>16</v>
      </c>
      <c r="I739" t="s">
        <v>17</v>
      </c>
      <c r="J739" t="s">
        <v>18</v>
      </c>
      <c r="K739" t="s">
        <v>19</v>
      </c>
      <c r="L739" t="s">
        <v>20</v>
      </c>
      <c r="M739" s="2">
        <v>842776102461</v>
      </c>
      <c r="N739">
        <v>1</v>
      </c>
      <c r="O739">
        <f t="shared" si="11"/>
        <v>83</v>
      </c>
    </row>
    <row r="740" spans="1:15" x14ac:dyDescent="0.2">
      <c r="A740" s="1">
        <v>43298</v>
      </c>
      <c r="B740">
        <v>43898140</v>
      </c>
      <c r="C740">
        <v>842</v>
      </c>
      <c r="D740" t="s">
        <v>26</v>
      </c>
      <c r="E740">
        <v>21</v>
      </c>
      <c r="F740" t="s">
        <v>15</v>
      </c>
      <c r="G740">
        <v>181010</v>
      </c>
      <c r="H740" t="s">
        <v>16</v>
      </c>
      <c r="I740" t="s">
        <v>17</v>
      </c>
      <c r="J740" t="s">
        <v>18</v>
      </c>
      <c r="K740" t="s">
        <v>19</v>
      </c>
      <c r="L740" t="s">
        <v>20</v>
      </c>
      <c r="M740" s="2">
        <v>842776102461</v>
      </c>
      <c r="N740">
        <v>1</v>
      </c>
      <c r="O740">
        <f t="shared" si="11"/>
        <v>83</v>
      </c>
    </row>
    <row r="741" spans="1:15" x14ac:dyDescent="0.2">
      <c r="A741" s="1">
        <v>43298</v>
      </c>
      <c r="B741">
        <v>43898168</v>
      </c>
      <c r="C741">
        <v>842</v>
      </c>
      <c r="D741" t="s">
        <v>26</v>
      </c>
      <c r="E741">
        <v>21</v>
      </c>
      <c r="F741" t="s">
        <v>15</v>
      </c>
      <c r="G741">
        <v>181010</v>
      </c>
      <c r="H741" t="s">
        <v>16</v>
      </c>
      <c r="I741" t="s">
        <v>17</v>
      </c>
      <c r="J741" t="s">
        <v>18</v>
      </c>
      <c r="K741" t="s">
        <v>19</v>
      </c>
      <c r="L741" t="s">
        <v>20</v>
      </c>
      <c r="M741" s="2">
        <v>842776102461</v>
      </c>
      <c r="N741">
        <v>1</v>
      </c>
      <c r="O741">
        <f t="shared" si="11"/>
        <v>83</v>
      </c>
    </row>
    <row r="742" spans="1:15" x14ac:dyDescent="0.2">
      <c r="A742" s="1">
        <v>43298</v>
      </c>
      <c r="B742">
        <v>43898268</v>
      </c>
      <c r="C742">
        <v>842</v>
      </c>
      <c r="D742" t="s">
        <v>26</v>
      </c>
      <c r="E742">
        <v>21</v>
      </c>
      <c r="F742" t="s">
        <v>15</v>
      </c>
      <c r="G742">
        <v>181010</v>
      </c>
      <c r="H742" t="s">
        <v>16</v>
      </c>
      <c r="I742" t="s">
        <v>17</v>
      </c>
      <c r="J742" t="s">
        <v>18</v>
      </c>
      <c r="K742" t="s">
        <v>19</v>
      </c>
      <c r="L742" t="s">
        <v>20</v>
      </c>
      <c r="M742" s="2">
        <v>842776102461</v>
      </c>
      <c r="N742">
        <v>1</v>
      </c>
      <c r="O742">
        <f t="shared" si="11"/>
        <v>83</v>
      </c>
    </row>
    <row r="743" spans="1:15" x14ac:dyDescent="0.2">
      <c r="A743" s="1">
        <v>43298</v>
      </c>
      <c r="B743">
        <v>43898531</v>
      </c>
      <c r="C743">
        <v>842</v>
      </c>
      <c r="D743" t="s">
        <v>26</v>
      </c>
      <c r="E743">
        <v>21</v>
      </c>
      <c r="F743" t="s">
        <v>15</v>
      </c>
      <c r="G743">
        <v>181010</v>
      </c>
      <c r="H743" t="s">
        <v>16</v>
      </c>
      <c r="I743" t="s">
        <v>17</v>
      </c>
      <c r="J743" t="s">
        <v>18</v>
      </c>
      <c r="K743" t="s">
        <v>19</v>
      </c>
      <c r="L743" t="s">
        <v>20</v>
      </c>
      <c r="M743" s="2">
        <v>842776102461</v>
      </c>
      <c r="N743">
        <v>1</v>
      </c>
      <c r="O743">
        <f t="shared" si="11"/>
        <v>83</v>
      </c>
    </row>
    <row r="744" spans="1:15" x14ac:dyDescent="0.2">
      <c r="A744" s="1">
        <v>43298</v>
      </c>
      <c r="B744">
        <v>43898771</v>
      </c>
      <c r="C744">
        <v>842</v>
      </c>
      <c r="D744" t="s">
        <v>26</v>
      </c>
      <c r="E744">
        <v>21</v>
      </c>
      <c r="F744" t="s">
        <v>15</v>
      </c>
      <c r="G744">
        <v>181010</v>
      </c>
      <c r="H744" t="s">
        <v>16</v>
      </c>
      <c r="I744" t="s">
        <v>17</v>
      </c>
      <c r="J744" t="s">
        <v>18</v>
      </c>
      <c r="K744" t="s">
        <v>19</v>
      </c>
      <c r="L744" t="s">
        <v>20</v>
      </c>
      <c r="M744" s="2">
        <v>842776102461</v>
      </c>
      <c r="N744">
        <v>1</v>
      </c>
      <c r="O744">
        <f t="shared" si="11"/>
        <v>83</v>
      </c>
    </row>
    <row r="745" spans="1:15" x14ac:dyDescent="0.2">
      <c r="A745" s="1">
        <v>43298</v>
      </c>
      <c r="B745">
        <v>43899297</v>
      </c>
      <c r="C745">
        <v>842</v>
      </c>
      <c r="D745" t="s">
        <v>26</v>
      </c>
      <c r="E745">
        <v>21</v>
      </c>
      <c r="F745" t="s">
        <v>15</v>
      </c>
      <c r="G745">
        <v>181010</v>
      </c>
      <c r="H745" t="s">
        <v>16</v>
      </c>
      <c r="I745" t="s">
        <v>17</v>
      </c>
      <c r="J745" t="s">
        <v>18</v>
      </c>
      <c r="K745" t="s">
        <v>19</v>
      </c>
      <c r="L745" t="s">
        <v>20</v>
      </c>
      <c r="M745" s="2">
        <v>842776102461</v>
      </c>
      <c r="N745">
        <v>1</v>
      </c>
      <c r="O745">
        <f t="shared" si="11"/>
        <v>83</v>
      </c>
    </row>
    <row r="746" spans="1:15" x14ac:dyDescent="0.2">
      <c r="A746" s="1">
        <v>43298</v>
      </c>
      <c r="B746">
        <v>43899575</v>
      </c>
      <c r="C746">
        <v>842</v>
      </c>
      <c r="D746" t="s">
        <v>26</v>
      </c>
      <c r="E746">
        <v>21</v>
      </c>
      <c r="F746" t="s">
        <v>15</v>
      </c>
      <c r="G746">
        <v>181010</v>
      </c>
      <c r="H746" t="s">
        <v>16</v>
      </c>
      <c r="I746" t="s">
        <v>17</v>
      </c>
      <c r="J746" t="s">
        <v>18</v>
      </c>
      <c r="K746" t="s">
        <v>19</v>
      </c>
      <c r="L746" t="s">
        <v>20</v>
      </c>
      <c r="M746" s="2">
        <v>842776102461</v>
      </c>
      <c r="N746">
        <v>-1</v>
      </c>
      <c r="O746">
        <f t="shared" si="11"/>
        <v>83</v>
      </c>
    </row>
    <row r="747" spans="1:15" x14ac:dyDescent="0.2">
      <c r="A747" s="1">
        <v>43298</v>
      </c>
      <c r="B747">
        <v>43899575</v>
      </c>
      <c r="C747">
        <v>842</v>
      </c>
      <c r="D747" t="s">
        <v>26</v>
      </c>
      <c r="E747">
        <v>21</v>
      </c>
      <c r="F747" t="s">
        <v>15</v>
      </c>
      <c r="G747">
        <v>181010</v>
      </c>
      <c r="H747" t="s">
        <v>16</v>
      </c>
      <c r="I747" t="s">
        <v>17</v>
      </c>
      <c r="J747" t="s">
        <v>18</v>
      </c>
      <c r="K747" t="s">
        <v>19</v>
      </c>
      <c r="L747" t="s">
        <v>20</v>
      </c>
      <c r="M747" s="2">
        <v>842776102461</v>
      </c>
      <c r="N747">
        <v>1</v>
      </c>
      <c r="O747">
        <f t="shared" si="11"/>
        <v>83</v>
      </c>
    </row>
    <row r="748" spans="1:15" x14ac:dyDescent="0.2">
      <c r="A748" s="1">
        <v>43298</v>
      </c>
      <c r="B748">
        <v>43899708</v>
      </c>
      <c r="C748">
        <v>842</v>
      </c>
      <c r="D748" t="s">
        <v>26</v>
      </c>
      <c r="E748">
        <v>21</v>
      </c>
      <c r="F748" t="s">
        <v>15</v>
      </c>
      <c r="G748">
        <v>181010</v>
      </c>
      <c r="H748" t="s">
        <v>16</v>
      </c>
      <c r="I748" t="s">
        <v>17</v>
      </c>
      <c r="J748" t="s">
        <v>18</v>
      </c>
      <c r="K748" t="s">
        <v>19</v>
      </c>
      <c r="L748" t="s">
        <v>20</v>
      </c>
      <c r="M748" s="2">
        <v>842776102461</v>
      </c>
      <c r="N748">
        <v>1</v>
      </c>
      <c r="O748">
        <f t="shared" si="11"/>
        <v>83</v>
      </c>
    </row>
    <row r="749" spans="1:15" x14ac:dyDescent="0.2">
      <c r="A749" s="1">
        <v>43298</v>
      </c>
      <c r="B749">
        <v>43899989</v>
      </c>
      <c r="C749">
        <v>842</v>
      </c>
      <c r="D749" t="s">
        <v>26</v>
      </c>
      <c r="E749">
        <v>12</v>
      </c>
      <c r="F749" t="s">
        <v>27</v>
      </c>
      <c r="G749">
        <v>77120</v>
      </c>
      <c r="H749" t="s">
        <v>28</v>
      </c>
      <c r="I749" t="s">
        <v>29</v>
      </c>
      <c r="J749" t="s">
        <v>30</v>
      </c>
      <c r="L749" t="s">
        <v>31</v>
      </c>
      <c r="M749" s="2">
        <v>4549980046388</v>
      </c>
      <c r="N749">
        <v>1</v>
      </c>
      <c r="O749">
        <f t="shared" si="11"/>
        <v>3</v>
      </c>
    </row>
    <row r="750" spans="1:15" x14ac:dyDescent="0.2">
      <c r="A750" s="1">
        <v>43298</v>
      </c>
      <c r="B750">
        <v>43900003</v>
      </c>
      <c r="C750">
        <v>842</v>
      </c>
      <c r="D750" t="s">
        <v>26</v>
      </c>
      <c r="E750">
        <v>32</v>
      </c>
      <c r="F750" t="s">
        <v>21</v>
      </c>
      <c r="G750">
        <v>253230</v>
      </c>
      <c r="H750" t="s">
        <v>22</v>
      </c>
      <c r="I750" t="s">
        <v>23</v>
      </c>
      <c r="J750" t="s">
        <v>24</v>
      </c>
      <c r="L750" t="s">
        <v>25</v>
      </c>
      <c r="M750" s="2">
        <v>4550084118970</v>
      </c>
      <c r="N750">
        <v>1</v>
      </c>
      <c r="O750">
        <f t="shared" si="11"/>
        <v>3</v>
      </c>
    </row>
    <row r="751" spans="1:15" x14ac:dyDescent="0.2">
      <c r="A751" s="1">
        <v>43298</v>
      </c>
      <c r="B751">
        <v>43900242</v>
      </c>
      <c r="C751">
        <v>842</v>
      </c>
      <c r="D751" t="s">
        <v>26</v>
      </c>
      <c r="E751">
        <v>21</v>
      </c>
      <c r="F751" t="s">
        <v>15</v>
      </c>
      <c r="G751">
        <v>181010</v>
      </c>
      <c r="H751" t="s">
        <v>16</v>
      </c>
      <c r="I751" t="s">
        <v>17</v>
      </c>
      <c r="J751" t="s">
        <v>18</v>
      </c>
      <c r="K751" t="s">
        <v>19</v>
      </c>
      <c r="L751" t="s">
        <v>20</v>
      </c>
      <c r="M751" s="2">
        <v>842776102461</v>
      </c>
      <c r="N751">
        <v>1</v>
      </c>
      <c r="O751">
        <f t="shared" si="11"/>
        <v>83</v>
      </c>
    </row>
    <row r="752" spans="1:15" x14ac:dyDescent="0.2">
      <c r="A752" s="1">
        <v>43298</v>
      </c>
      <c r="B752">
        <v>43900315</v>
      </c>
      <c r="C752">
        <v>842</v>
      </c>
      <c r="D752" t="s">
        <v>26</v>
      </c>
      <c r="E752">
        <v>21</v>
      </c>
      <c r="F752" t="s">
        <v>15</v>
      </c>
      <c r="G752">
        <v>181010</v>
      </c>
      <c r="H752" t="s">
        <v>16</v>
      </c>
      <c r="I752" t="s">
        <v>17</v>
      </c>
      <c r="J752" t="s">
        <v>18</v>
      </c>
      <c r="K752" t="s">
        <v>19</v>
      </c>
      <c r="L752" t="s">
        <v>20</v>
      </c>
      <c r="M752" s="2">
        <v>842776102461</v>
      </c>
      <c r="N752">
        <v>1</v>
      </c>
      <c r="O752">
        <f t="shared" si="11"/>
        <v>83</v>
      </c>
    </row>
    <row r="753" spans="1:15" x14ac:dyDescent="0.2">
      <c r="A753" s="1">
        <v>43298</v>
      </c>
      <c r="B753">
        <v>43900353</v>
      </c>
      <c r="C753">
        <v>842</v>
      </c>
      <c r="D753" t="s">
        <v>26</v>
      </c>
      <c r="E753">
        <v>21</v>
      </c>
      <c r="F753" t="s">
        <v>15</v>
      </c>
      <c r="G753">
        <v>181010</v>
      </c>
      <c r="H753" t="s">
        <v>16</v>
      </c>
      <c r="I753" t="s">
        <v>17</v>
      </c>
      <c r="J753" t="s">
        <v>18</v>
      </c>
      <c r="K753" t="s">
        <v>19</v>
      </c>
      <c r="L753" t="s">
        <v>20</v>
      </c>
      <c r="M753" s="2">
        <v>842776102461</v>
      </c>
      <c r="N753">
        <v>1</v>
      </c>
      <c r="O753">
        <f t="shared" si="11"/>
        <v>83</v>
      </c>
    </row>
    <row r="754" spans="1:15" x14ac:dyDescent="0.2">
      <c r="A754" s="1">
        <v>43298</v>
      </c>
      <c r="B754">
        <v>43900371</v>
      </c>
      <c r="C754">
        <v>842</v>
      </c>
      <c r="D754" t="s">
        <v>26</v>
      </c>
      <c r="E754">
        <v>21</v>
      </c>
      <c r="F754" t="s">
        <v>15</v>
      </c>
      <c r="G754">
        <v>181010</v>
      </c>
      <c r="H754" t="s">
        <v>16</v>
      </c>
      <c r="I754" t="s">
        <v>17</v>
      </c>
      <c r="J754" t="s">
        <v>18</v>
      </c>
      <c r="K754" t="s">
        <v>19</v>
      </c>
      <c r="L754" t="s">
        <v>20</v>
      </c>
      <c r="M754" s="2">
        <v>842776102461</v>
      </c>
      <c r="N754">
        <v>1</v>
      </c>
      <c r="O754">
        <f t="shared" si="11"/>
        <v>83</v>
      </c>
    </row>
    <row r="755" spans="1:15" x14ac:dyDescent="0.2">
      <c r="A755" s="1">
        <v>43298</v>
      </c>
      <c r="B755">
        <v>43900454</v>
      </c>
      <c r="C755">
        <v>842</v>
      </c>
      <c r="D755" t="s">
        <v>26</v>
      </c>
      <c r="E755">
        <v>21</v>
      </c>
      <c r="F755" t="s">
        <v>15</v>
      </c>
      <c r="G755">
        <v>181010</v>
      </c>
      <c r="H755" t="s">
        <v>16</v>
      </c>
      <c r="I755" t="s">
        <v>17</v>
      </c>
      <c r="J755" t="s">
        <v>18</v>
      </c>
      <c r="K755" t="s">
        <v>19</v>
      </c>
      <c r="L755" t="s">
        <v>20</v>
      </c>
      <c r="M755" s="2">
        <v>842776102461</v>
      </c>
      <c r="N755">
        <v>1</v>
      </c>
      <c r="O755">
        <f t="shared" si="11"/>
        <v>83</v>
      </c>
    </row>
    <row r="756" spans="1:15" x14ac:dyDescent="0.2">
      <c r="A756" s="1">
        <v>43298</v>
      </c>
      <c r="B756">
        <v>43901607</v>
      </c>
      <c r="C756">
        <v>842</v>
      </c>
      <c r="D756" t="s">
        <v>26</v>
      </c>
      <c r="E756">
        <v>21</v>
      </c>
      <c r="F756" t="s">
        <v>15</v>
      </c>
      <c r="G756">
        <v>181010</v>
      </c>
      <c r="H756" t="s">
        <v>16</v>
      </c>
      <c r="I756" t="s">
        <v>17</v>
      </c>
      <c r="J756" t="s">
        <v>18</v>
      </c>
      <c r="K756" t="s">
        <v>19</v>
      </c>
      <c r="L756" t="s">
        <v>20</v>
      </c>
      <c r="M756" s="2">
        <v>842776102461</v>
      </c>
      <c r="N756">
        <v>1</v>
      </c>
      <c r="O756">
        <f t="shared" si="11"/>
        <v>83</v>
      </c>
    </row>
    <row r="757" spans="1:15" x14ac:dyDescent="0.2">
      <c r="A757" s="1">
        <v>43298</v>
      </c>
      <c r="B757">
        <v>43901761</v>
      </c>
      <c r="C757">
        <v>842</v>
      </c>
      <c r="D757" t="s">
        <v>26</v>
      </c>
      <c r="E757">
        <v>21</v>
      </c>
      <c r="F757" t="s">
        <v>15</v>
      </c>
      <c r="G757">
        <v>181010</v>
      </c>
      <c r="H757" t="s">
        <v>16</v>
      </c>
      <c r="I757" t="s">
        <v>17</v>
      </c>
      <c r="J757" t="s">
        <v>18</v>
      </c>
      <c r="K757" t="s">
        <v>19</v>
      </c>
      <c r="L757" t="s">
        <v>20</v>
      </c>
      <c r="M757" s="2">
        <v>842776102461</v>
      </c>
      <c r="N757">
        <v>1</v>
      </c>
      <c r="O757">
        <f t="shared" si="11"/>
        <v>83</v>
      </c>
    </row>
    <row r="758" spans="1:15" x14ac:dyDescent="0.2">
      <c r="A758" s="1">
        <v>43298</v>
      </c>
      <c r="B758">
        <v>43901785</v>
      </c>
      <c r="C758">
        <v>842</v>
      </c>
      <c r="D758" t="s">
        <v>26</v>
      </c>
      <c r="E758">
        <v>21</v>
      </c>
      <c r="F758" t="s">
        <v>15</v>
      </c>
      <c r="G758">
        <v>181010</v>
      </c>
      <c r="H758" t="s">
        <v>16</v>
      </c>
      <c r="I758" t="s">
        <v>17</v>
      </c>
      <c r="J758" t="s">
        <v>18</v>
      </c>
      <c r="K758" t="s">
        <v>19</v>
      </c>
      <c r="L758" t="s">
        <v>20</v>
      </c>
      <c r="M758" s="2">
        <v>842776102461</v>
      </c>
      <c r="N758">
        <v>1</v>
      </c>
      <c r="O758">
        <f t="shared" si="11"/>
        <v>83</v>
      </c>
    </row>
    <row r="759" spans="1:15" x14ac:dyDescent="0.2">
      <c r="A759" s="1">
        <v>43298</v>
      </c>
      <c r="B759">
        <v>43902076</v>
      </c>
      <c r="C759">
        <v>842</v>
      </c>
      <c r="D759" t="s">
        <v>26</v>
      </c>
      <c r="E759">
        <v>21</v>
      </c>
      <c r="F759" t="s">
        <v>15</v>
      </c>
      <c r="G759">
        <v>181010</v>
      </c>
      <c r="H759" t="s">
        <v>16</v>
      </c>
      <c r="I759" t="s">
        <v>17</v>
      </c>
      <c r="J759" t="s">
        <v>18</v>
      </c>
      <c r="K759" t="s">
        <v>19</v>
      </c>
      <c r="L759" t="s">
        <v>20</v>
      </c>
      <c r="M759" s="2">
        <v>842776102461</v>
      </c>
      <c r="N759">
        <v>1</v>
      </c>
      <c r="O759">
        <f t="shared" si="11"/>
        <v>83</v>
      </c>
    </row>
    <row r="760" spans="1:15" x14ac:dyDescent="0.2">
      <c r="A760" s="1">
        <v>43298</v>
      </c>
      <c r="B760">
        <v>43902368</v>
      </c>
      <c r="C760">
        <v>842</v>
      </c>
      <c r="D760" t="s">
        <v>26</v>
      </c>
      <c r="E760">
        <v>21</v>
      </c>
      <c r="F760" t="s">
        <v>15</v>
      </c>
      <c r="G760">
        <v>181010</v>
      </c>
      <c r="H760" t="s">
        <v>16</v>
      </c>
      <c r="I760" t="s">
        <v>17</v>
      </c>
      <c r="J760" t="s">
        <v>18</v>
      </c>
      <c r="K760" t="s">
        <v>19</v>
      </c>
      <c r="L760" t="s">
        <v>20</v>
      </c>
      <c r="M760" s="2">
        <v>842776102461</v>
      </c>
      <c r="N760">
        <v>1</v>
      </c>
      <c r="O760">
        <f t="shared" si="11"/>
        <v>83</v>
      </c>
    </row>
    <row r="761" spans="1:15" x14ac:dyDescent="0.2">
      <c r="A761" s="1">
        <v>43298</v>
      </c>
      <c r="B761">
        <v>43902481</v>
      </c>
      <c r="C761">
        <v>842</v>
      </c>
      <c r="D761" t="s">
        <v>26</v>
      </c>
      <c r="E761">
        <v>21</v>
      </c>
      <c r="F761" t="s">
        <v>15</v>
      </c>
      <c r="G761">
        <v>181010</v>
      </c>
      <c r="H761" t="s">
        <v>16</v>
      </c>
      <c r="I761" t="s">
        <v>17</v>
      </c>
      <c r="J761" t="s">
        <v>18</v>
      </c>
      <c r="K761" t="s">
        <v>19</v>
      </c>
      <c r="L761" t="s">
        <v>20</v>
      </c>
      <c r="M761" s="2">
        <v>842776102461</v>
      </c>
      <c r="N761">
        <v>1</v>
      </c>
      <c r="O761">
        <f t="shared" si="11"/>
        <v>83</v>
      </c>
    </row>
    <row r="762" spans="1:15" x14ac:dyDescent="0.2">
      <c r="A762" s="1">
        <v>43298</v>
      </c>
      <c r="B762">
        <v>43902501</v>
      </c>
      <c r="C762">
        <v>842</v>
      </c>
      <c r="D762" t="s">
        <v>26</v>
      </c>
      <c r="E762">
        <v>21</v>
      </c>
      <c r="F762" t="s">
        <v>15</v>
      </c>
      <c r="G762">
        <v>181010</v>
      </c>
      <c r="H762" t="s">
        <v>16</v>
      </c>
      <c r="I762" t="s">
        <v>17</v>
      </c>
      <c r="J762" t="s">
        <v>18</v>
      </c>
      <c r="K762" t="s">
        <v>19</v>
      </c>
      <c r="L762" t="s">
        <v>20</v>
      </c>
      <c r="M762" s="2">
        <v>842776102461</v>
      </c>
      <c r="N762">
        <v>1</v>
      </c>
      <c r="O762">
        <f t="shared" si="11"/>
        <v>83</v>
      </c>
    </row>
    <row r="763" spans="1:15" x14ac:dyDescent="0.2">
      <c r="A763" s="1">
        <v>43298</v>
      </c>
      <c r="B763">
        <v>43902535</v>
      </c>
      <c r="C763">
        <v>842</v>
      </c>
      <c r="D763" t="s">
        <v>26</v>
      </c>
      <c r="E763">
        <v>21</v>
      </c>
      <c r="F763" t="s">
        <v>15</v>
      </c>
      <c r="G763">
        <v>181010</v>
      </c>
      <c r="H763" t="s">
        <v>16</v>
      </c>
      <c r="I763" t="s">
        <v>17</v>
      </c>
      <c r="J763" t="s">
        <v>18</v>
      </c>
      <c r="K763" t="s">
        <v>19</v>
      </c>
      <c r="L763" t="s">
        <v>20</v>
      </c>
      <c r="M763" s="2">
        <v>842776102461</v>
      </c>
      <c r="N763">
        <v>1</v>
      </c>
      <c r="O763">
        <f t="shared" si="11"/>
        <v>83</v>
      </c>
    </row>
    <row r="764" spans="1:15" x14ac:dyDescent="0.2">
      <c r="A764" s="1">
        <v>43298</v>
      </c>
      <c r="B764">
        <v>43902612</v>
      </c>
      <c r="C764">
        <v>842</v>
      </c>
      <c r="D764" t="s">
        <v>26</v>
      </c>
      <c r="E764">
        <v>21</v>
      </c>
      <c r="F764" t="s">
        <v>15</v>
      </c>
      <c r="G764">
        <v>181010</v>
      </c>
      <c r="H764" t="s">
        <v>16</v>
      </c>
      <c r="I764" t="s">
        <v>17</v>
      </c>
      <c r="J764" t="s">
        <v>18</v>
      </c>
      <c r="K764" t="s">
        <v>19</v>
      </c>
      <c r="L764" t="s">
        <v>20</v>
      </c>
      <c r="M764" s="2">
        <v>842776102461</v>
      </c>
      <c r="N764">
        <v>1</v>
      </c>
      <c r="O764">
        <f t="shared" si="11"/>
        <v>83</v>
      </c>
    </row>
    <row r="765" spans="1:15" x14ac:dyDescent="0.2">
      <c r="A765" s="1">
        <v>43298</v>
      </c>
      <c r="B765">
        <v>43902793</v>
      </c>
      <c r="C765">
        <v>842</v>
      </c>
      <c r="D765" t="s">
        <v>26</v>
      </c>
      <c r="E765">
        <v>21</v>
      </c>
      <c r="F765" t="s">
        <v>15</v>
      </c>
      <c r="G765">
        <v>181010</v>
      </c>
      <c r="H765" t="s">
        <v>16</v>
      </c>
      <c r="I765" t="s">
        <v>17</v>
      </c>
      <c r="J765" t="s">
        <v>18</v>
      </c>
      <c r="K765" t="s">
        <v>19</v>
      </c>
      <c r="L765" t="s">
        <v>20</v>
      </c>
      <c r="M765" s="2">
        <v>842776102461</v>
      </c>
      <c r="N765">
        <v>1</v>
      </c>
      <c r="O765">
        <f t="shared" si="11"/>
        <v>83</v>
      </c>
    </row>
    <row r="766" spans="1:15" x14ac:dyDescent="0.2">
      <c r="A766" s="1">
        <v>43298</v>
      </c>
      <c r="B766">
        <v>43902834</v>
      </c>
      <c r="C766">
        <v>842</v>
      </c>
      <c r="D766" t="s">
        <v>26</v>
      </c>
      <c r="E766">
        <v>21</v>
      </c>
      <c r="F766" t="s">
        <v>15</v>
      </c>
      <c r="G766">
        <v>181010</v>
      </c>
      <c r="H766" t="s">
        <v>16</v>
      </c>
      <c r="I766" t="s">
        <v>17</v>
      </c>
      <c r="J766" t="s">
        <v>18</v>
      </c>
      <c r="K766" t="s">
        <v>19</v>
      </c>
      <c r="L766" t="s">
        <v>20</v>
      </c>
      <c r="M766" s="2">
        <v>842776102461</v>
      </c>
      <c r="N766">
        <v>1</v>
      </c>
      <c r="O766">
        <f t="shared" si="11"/>
        <v>83</v>
      </c>
    </row>
    <row r="767" spans="1:15" x14ac:dyDescent="0.2">
      <c r="A767" s="1">
        <v>43298</v>
      </c>
      <c r="B767">
        <v>43902905</v>
      </c>
      <c r="C767">
        <v>842</v>
      </c>
      <c r="D767" t="s">
        <v>26</v>
      </c>
      <c r="E767">
        <v>21</v>
      </c>
      <c r="F767" t="s">
        <v>15</v>
      </c>
      <c r="G767">
        <v>181010</v>
      </c>
      <c r="H767" t="s">
        <v>16</v>
      </c>
      <c r="I767" t="s">
        <v>17</v>
      </c>
      <c r="J767" t="s">
        <v>18</v>
      </c>
      <c r="K767" t="s">
        <v>19</v>
      </c>
      <c r="L767" t="s">
        <v>20</v>
      </c>
      <c r="M767" s="2">
        <v>842776102461</v>
      </c>
      <c r="N767">
        <v>1</v>
      </c>
      <c r="O767">
        <f t="shared" si="11"/>
        <v>83</v>
      </c>
    </row>
    <row r="768" spans="1:15" x14ac:dyDescent="0.2">
      <c r="A768" s="1">
        <v>43298</v>
      </c>
      <c r="B768">
        <v>43902941</v>
      </c>
      <c r="C768">
        <v>842</v>
      </c>
      <c r="D768" t="s">
        <v>26</v>
      </c>
      <c r="E768">
        <v>21</v>
      </c>
      <c r="F768" t="s">
        <v>15</v>
      </c>
      <c r="G768">
        <v>181010</v>
      </c>
      <c r="H768" t="s">
        <v>16</v>
      </c>
      <c r="I768" t="s">
        <v>17</v>
      </c>
      <c r="J768" t="s">
        <v>18</v>
      </c>
      <c r="K768" t="s">
        <v>19</v>
      </c>
      <c r="L768" t="s">
        <v>20</v>
      </c>
      <c r="M768" s="2">
        <v>842776102461</v>
      </c>
      <c r="N768">
        <v>1</v>
      </c>
      <c r="O768">
        <f t="shared" si="11"/>
        <v>83</v>
      </c>
    </row>
    <row r="769" spans="1:15" x14ac:dyDescent="0.2">
      <c r="A769" s="1">
        <v>43298</v>
      </c>
      <c r="B769">
        <v>43902959</v>
      </c>
      <c r="C769">
        <v>842</v>
      </c>
      <c r="D769" t="s">
        <v>26</v>
      </c>
      <c r="E769">
        <v>21</v>
      </c>
      <c r="F769" t="s">
        <v>15</v>
      </c>
      <c r="G769">
        <v>181010</v>
      </c>
      <c r="H769" t="s">
        <v>16</v>
      </c>
      <c r="I769" t="s">
        <v>17</v>
      </c>
      <c r="J769" t="s">
        <v>18</v>
      </c>
      <c r="K769" t="s">
        <v>19</v>
      </c>
      <c r="L769" t="s">
        <v>20</v>
      </c>
      <c r="M769" s="2">
        <v>842776102461</v>
      </c>
      <c r="N769">
        <v>1</v>
      </c>
      <c r="O769">
        <f t="shared" si="11"/>
        <v>83</v>
      </c>
    </row>
    <row r="770" spans="1:15" x14ac:dyDescent="0.2">
      <c r="A770" s="1">
        <v>43298</v>
      </c>
      <c r="B770">
        <v>43902980</v>
      </c>
      <c r="C770">
        <v>842</v>
      </c>
      <c r="D770" t="s">
        <v>26</v>
      </c>
      <c r="E770">
        <v>21</v>
      </c>
      <c r="F770" t="s">
        <v>15</v>
      </c>
      <c r="G770">
        <v>181010</v>
      </c>
      <c r="H770" t="s">
        <v>16</v>
      </c>
      <c r="I770" t="s">
        <v>17</v>
      </c>
      <c r="J770" t="s">
        <v>18</v>
      </c>
      <c r="K770" t="s">
        <v>19</v>
      </c>
      <c r="L770" t="s">
        <v>20</v>
      </c>
      <c r="M770" s="2">
        <v>842776102461</v>
      </c>
      <c r="N770">
        <v>1</v>
      </c>
      <c r="O770">
        <f t="shared" si="11"/>
        <v>83</v>
      </c>
    </row>
    <row r="771" spans="1:15" x14ac:dyDescent="0.2">
      <c r="A771" s="1">
        <v>43298</v>
      </c>
      <c r="B771">
        <v>43903156</v>
      </c>
      <c r="C771">
        <v>842</v>
      </c>
      <c r="D771" t="s">
        <v>26</v>
      </c>
      <c r="E771">
        <v>21</v>
      </c>
      <c r="F771" t="s">
        <v>15</v>
      </c>
      <c r="G771">
        <v>181010</v>
      </c>
      <c r="H771" t="s">
        <v>16</v>
      </c>
      <c r="I771" t="s">
        <v>17</v>
      </c>
      <c r="J771" t="s">
        <v>18</v>
      </c>
      <c r="K771" t="s">
        <v>19</v>
      </c>
      <c r="L771" t="s">
        <v>20</v>
      </c>
      <c r="M771" s="2">
        <v>842776102461</v>
      </c>
      <c r="N771">
        <v>1</v>
      </c>
      <c r="O771">
        <f t="shared" ref="O771:O834" si="12">SUMIFS($N$2:$N$1206,$A$2:$A$1206,"="&amp;A771,$C$2:$C$1206,"="&amp;C771,$M$2:$M$1206,"="&amp;M771)</f>
        <v>83</v>
      </c>
    </row>
    <row r="772" spans="1:15" x14ac:dyDescent="0.2">
      <c r="A772" s="1">
        <v>43298</v>
      </c>
      <c r="B772">
        <v>43903192</v>
      </c>
      <c r="C772">
        <v>842</v>
      </c>
      <c r="D772" t="s">
        <v>26</v>
      </c>
      <c r="E772">
        <v>21</v>
      </c>
      <c r="F772" t="s">
        <v>15</v>
      </c>
      <c r="G772">
        <v>181010</v>
      </c>
      <c r="H772" t="s">
        <v>16</v>
      </c>
      <c r="I772" t="s">
        <v>17</v>
      </c>
      <c r="J772" t="s">
        <v>18</v>
      </c>
      <c r="K772" t="s">
        <v>19</v>
      </c>
      <c r="L772" t="s">
        <v>20</v>
      </c>
      <c r="M772" s="2">
        <v>842776102461</v>
      </c>
      <c r="N772">
        <v>1</v>
      </c>
      <c r="O772">
        <f t="shared" si="12"/>
        <v>83</v>
      </c>
    </row>
    <row r="773" spans="1:15" x14ac:dyDescent="0.2">
      <c r="A773" s="1">
        <v>43298</v>
      </c>
      <c r="B773">
        <v>43903251</v>
      </c>
      <c r="C773">
        <v>842</v>
      </c>
      <c r="D773" t="s">
        <v>26</v>
      </c>
      <c r="E773">
        <v>21</v>
      </c>
      <c r="F773" t="s">
        <v>15</v>
      </c>
      <c r="G773">
        <v>181010</v>
      </c>
      <c r="H773" t="s">
        <v>16</v>
      </c>
      <c r="I773" t="s">
        <v>17</v>
      </c>
      <c r="J773" t="s">
        <v>18</v>
      </c>
      <c r="K773" t="s">
        <v>19</v>
      </c>
      <c r="L773" t="s">
        <v>20</v>
      </c>
      <c r="M773" s="2">
        <v>842776102461</v>
      </c>
      <c r="N773">
        <v>1</v>
      </c>
      <c r="O773">
        <f t="shared" si="12"/>
        <v>83</v>
      </c>
    </row>
    <row r="774" spans="1:15" x14ac:dyDescent="0.2">
      <c r="A774" s="1">
        <v>43298</v>
      </c>
      <c r="B774">
        <v>43903523</v>
      </c>
      <c r="C774">
        <v>842</v>
      </c>
      <c r="D774" t="s">
        <v>26</v>
      </c>
      <c r="E774">
        <v>21</v>
      </c>
      <c r="F774" t="s">
        <v>15</v>
      </c>
      <c r="G774">
        <v>181010</v>
      </c>
      <c r="H774" t="s">
        <v>16</v>
      </c>
      <c r="I774" t="s">
        <v>17</v>
      </c>
      <c r="J774" t="s">
        <v>18</v>
      </c>
      <c r="K774" t="s">
        <v>19</v>
      </c>
      <c r="L774" t="s">
        <v>20</v>
      </c>
      <c r="M774" s="2">
        <v>842776102461</v>
      </c>
      <c r="N774">
        <v>1</v>
      </c>
      <c r="O774">
        <f t="shared" si="12"/>
        <v>83</v>
      </c>
    </row>
    <row r="775" spans="1:15" x14ac:dyDescent="0.2">
      <c r="A775" s="1">
        <v>43298</v>
      </c>
      <c r="B775">
        <v>43903611</v>
      </c>
      <c r="C775">
        <v>842</v>
      </c>
      <c r="D775" t="s">
        <v>26</v>
      </c>
      <c r="E775">
        <v>21</v>
      </c>
      <c r="F775" t="s">
        <v>15</v>
      </c>
      <c r="G775">
        <v>181010</v>
      </c>
      <c r="H775" t="s">
        <v>16</v>
      </c>
      <c r="I775" t="s">
        <v>17</v>
      </c>
      <c r="J775" t="s">
        <v>18</v>
      </c>
      <c r="K775" t="s">
        <v>19</v>
      </c>
      <c r="L775" t="s">
        <v>20</v>
      </c>
      <c r="M775" s="2">
        <v>842776102461</v>
      </c>
      <c r="N775">
        <v>1</v>
      </c>
      <c r="O775">
        <f t="shared" si="12"/>
        <v>83</v>
      </c>
    </row>
    <row r="776" spans="1:15" x14ac:dyDescent="0.2">
      <c r="A776" s="1">
        <v>43298</v>
      </c>
      <c r="B776">
        <v>43903733</v>
      </c>
      <c r="C776">
        <v>842</v>
      </c>
      <c r="D776" t="s">
        <v>26</v>
      </c>
      <c r="E776">
        <v>21</v>
      </c>
      <c r="F776" t="s">
        <v>15</v>
      </c>
      <c r="G776">
        <v>181010</v>
      </c>
      <c r="H776" t="s">
        <v>16</v>
      </c>
      <c r="I776" t="s">
        <v>17</v>
      </c>
      <c r="J776" t="s">
        <v>18</v>
      </c>
      <c r="K776" t="s">
        <v>19</v>
      </c>
      <c r="L776" t="s">
        <v>20</v>
      </c>
      <c r="M776" s="2">
        <v>842776102461</v>
      </c>
      <c r="N776">
        <v>1</v>
      </c>
      <c r="O776">
        <f t="shared" si="12"/>
        <v>83</v>
      </c>
    </row>
    <row r="777" spans="1:15" x14ac:dyDescent="0.2">
      <c r="A777" s="1">
        <v>43298</v>
      </c>
      <c r="B777">
        <v>43903734</v>
      </c>
      <c r="C777">
        <v>842</v>
      </c>
      <c r="D777" t="s">
        <v>26</v>
      </c>
      <c r="E777">
        <v>21</v>
      </c>
      <c r="F777" t="s">
        <v>15</v>
      </c>
      <c r="G777">
        <v>181010</v>
      </c>
      <c r="H777" t="s">
        <v>16</v>
      </c>
      <c r="I777" t="s">
        <v>17</v>
      </c>
      <c r="J777" t="s">
        <v>18</v>
      </c>
      <c r="K777" t="s">
        <v>19</v>
      </c>
      <c r="L777" t="s">
        <v>20</v>
      </c>
      <c r="M777" s="2">
        <v>842776102461</v>
      </c>
      <c r="N777">
        <v>1</v>
      </c>
      <c r="O777">
        <f t="shared" si="12"/>
        <v>83</v>
      </c>
    </row>
    <row r="778" spans="1:15" x14ac:dyDescent="0.2">
      <c r="A778" s="1">
        <v>43298</v>
      </c>
      <c r="B778">
        <v>43903912</v>
      </c>
      <c r="C778">
        <v>842</v>
      </c>
      <c r="D778" t="s">
        <v>26</v>
      </c>
      <c r="E778">
        <v>21</v>
      </c>
      <c r="F778" t="s">
        <v>15</v>
      </c>
      <c r="G778">
        <v>181010</v>
      </c>
      <c r="H778" t="s">
        <v>16</v>
      </c>
      <c r="I778" t="s">
        <v>17</v>
      </c>
      <c r="J778" t="s">
        <v>18</v>
      </c>
      <c r="K778" t="s">
        <v>19</v>
      </c>
      <c r="L778" t="s">
        <v>20</v>
      </c>
      <c r="M778" s="2">
        <v>842776102461</v>
      </c>
      <c r="N778">
        <v>1</v>
      </c>
      <c r="O778">
        <f t="shared" si="12"/>
        <v>83</v>
      </c>
    </row>
    <row r="779" spans="1:15" x14ac:dyDescent="0.2">
      <c r="A779" s="1">
        <v>43298</v>
      </c>
      <c r="B779">
        <v>43904185</v>
      </c>
      <c r="C779">
        <v>842</v>
      </c>
      <c r="D779" t="s">
        <v>26</v>
      </c>
      <c r="E779">
        <v>21</v>
      </c>
      <c r="F779" t="s">
        <v>15</v>
      </c>
      <c r="G779">
        <v>181010</v>
      </c>
      <c r="H779" t="s">
        <v>16</v>
      </c>
      <c r="I779" t="s">
        <v>17</v>
      </c>
      <c r="J779" t="s">
        <v>18</v>
      </c>
      <c r="K779" t="s">
        <v>19</v>
      </c>
      <c r="L779" t="s">
        <v>20</v>
      </c>
      <c r="M779" s="2">
        <v>842776102461</v>
      </c>
      <c r="N779">
        <v>1</v>
      </c>
      <c r="O779">
        <f t="shared" si="12"/>
        <v>83</v>
      </c>
    </row>
    <row r="780" spans="1:15" x14ac:dyDescent="0.2">
      <c r="A780" s="1">
        <v>43298</v>
      </c>
      <c r="B780">
        <v>43904293</v>
      </c>
      <c r="C780">
        <v>842</v>
      </c>
      <c r="D780" t="s">
        <v>26</v>
      </c>
      <c r="E780">
        <v>21</v>
      </c>
      <c r="F780" t="s">
        <v>15</v>
      </c>
      <c r="G780">
        <v>181010</v>
      </c>
      <c r="H780" t="s">
        <v>16</v>
      </c>
      <c r="I780" t="s">
        <v>17</v>
      </c>
      <c r="J780" t="s">
        <v>18</v>
      </c>
      <c r="K780" t="s">
        <v>19</v>
      </c>
      <c r="L780" t="s">
        <v>20</v>
      </c>
      <c r="M780" s="2">
        <v>842776102461</v>
      </c>
      <c r="N780">
        <v>1</v>
      </c>
      <c r="O780">
        <f t="shared" si="12"/>
        <v>83</v>
      </c>
    </row>
    <row r="781" spans="1:15" x14ac:dyDescent="0.2">
      <c r="A781" s="1">
        <v>43298</v>
      </c>
      <c r="B781">
        <v>43904382</v>
      </c>
      <c r="C781">
        <v>842</v>
      </c>
      <c r="D781" t="s">
        <v>26</v>
      </c>
      <c r="E781">
        <v>21</v>
      </c>
      <c r="F781" t="s">
        <v>15</v>
      </c>
      <c r="G781">
        <v>181010</v>
      </c>
      <c r="H781" t="s">
        <v>16</v>
      </c>
      <c r="I781" t="s">
        <v>17</v>
      </c>
      <c r="J781" t="s">
        <v>18</v>
      </c>
      <c r="K781" t="s">
        <v>19</v>
      </c>
      <c r="L781" t="s">
        <v>20</v>
      </c>
      <c r="M781" s="2">
        <v>842776102461</v>
      </c>
      <c r="N781">
        <v>1</v>
      </c>
      <c r="O781">
        <f t="shared" si="12"/>
        <v>83</v>
      </c>
    </row>
    <row r="782" spans="1:15" x14ac:dyDescent="0.2">
      <c r="A782" s="1">
        <v>43298</v>
      </c>
      <c r="B782">
        <v>43904385</v>
      </c>
      <c r="C782">
        <v>842</v>
      </c>
      <c r="D782" t="s">
        <v>26</v>
      </c>
      <c r="E782">
        <v>21</v>
      </c>
      <c r="F782" t="s">
        <v>15</v>
      </c>
      <c r="G782">
        <v>181010</v>
      </c>
      <c r="H782" t="s">
        <v>16</v>
      </c>
      <c r="I782" t="s">
        <v>17</v>
      </c>
      <c r="J782" t="s">
        <v>18</v>
      </c>
      <c r="K782" t="s">
        <v>19</v>
      </c>
      <c r="L782" t="s">
        <v>20</v>
      </c>
      <c r="M782" s="2">
        <v>842776102461</v>
      </c>
      <c r="N782">
        <v>1</v>
      </c>
      <c r="O782">
        <f t="shared" si="12"/>
        <v>83</v>
      </c>
    </row>
    <row r="783" spans="1:15" x14ac:dyDescent="0.2">
      <c r="A783" s="1">
        <v>43298</v>
      </c>
      <c r="B783">
        <v>43904437</v>
      </c>
      <c r="C783">
        <v>842</v>
      </c>
      <c r="D783" t="s">
        <v>26</v>
      </c>
      <c r="E783">
        <v>21</v>
      </c>
      <c r="F783" t="s">
        <v>15</v>
      </c>
      <c r="G783">
        <v>181010</v>
      </c>
      <c r="H783" t="s">
        <v>16</v>
      </c>
      <c r="I783" t="s">
        <v>17</v>
      </c>
      <c r="J783" t="s">
        <v>18</v>
      </c>
      <c r="K783" t="s">
        <v>19</v>
      </c>
      <c r="L783" t="s">
        <v>20</v>
      </c>
      <c r="M783" s="2">
        <v>842776102461</v>
      </c>
      <c r="N783">
        <v>1</v>
      </c>
      <c r="O783">
        <f t="shared" si="12"/>
        <v>83</v>
      </c>
    </row>
    <row r="784" spans="1:15" x14ac:dyDescent="0.2">
      <c r="A784" s="1">
        <v>43298</v>
      </c>
      <c r="B784">
        <v>43904533</v>
      </c>
      <c r="C784">
        <v>842</v>
      </c>
      <c r="D784" t="s">
        <v>26</v>
      </c>
      <c r="E784">
        <v>21</v>
      </c>
      <c r="F784" t="s">
        <v>15</v>
      </c>
      <c r="G784">
        <v>181010</v>
      </c>
      <c r="H784" t="s">
        <v>16</v>
      </c>
      <c r="I784" t="s">
        <v>17</v>
      </c>
      <c r="J784" t="s">
        <v>18</v>
      </c>
      <c r="K784" t="s">
        <v>19</v>
      </c>
      <c r="L784" t="s">
        <v>20</v>
      </c>
      <c r="M784" s="2">
        <v>842776102461</v>
      </c>
      <c r="N784">
        <v>1</v>
      </c>
      <c r="O784">
        <f t="shared" si="12"/>
        <v>83</v>
      </c>
    </row>
    <row r="785" spans="1:15" x14ac:dyDescent="0.2">
      <c r="A785" s="1">
        <v>43298</v>
      </c>
      <c r="B785">
        <v>43904539</v>
      </c>
      <c r="C785">
        <v>842</v>
      </c>
      <c r="D785" t="s">
        <v>26</v>
      </c>
      <c r="E785">
        <v>21</v>
      </c>
      <c r="F785" t="s">
        <v>15</v>
      </c>
      <c r="G785">
        <v>181010</v>
      </c>
      <c r="H785" t="s">
        <v>16</v>
      </c>
      <c r="I785" t="s">
        <v>17</v>
      </c>
      <c r="J785" t="s">
        <v>18</v>
      </c>
      <c r="K785" t="s">
        <v>19</v>
      </c>
      <c r="L785" t="s">
        <v>20</v>
      </c>
      <c r="M785" s="2">
        <v>842776102461</v>
      </c>
      <c r="N785">
        <v>1</v>
      </c>
      <c r="O785">
        <f t="shared" si="12"/>
        <v>83</v>
      </c>
    </row>
    <row r="786" spans="1:15" x14ac:dyDescent="0.2">
      <c r="A786" s="1">
        <v>43298</v>
      </c>
      <c r="B786">
        <v>43904555</v>
      </c>
      <c r="C786">
        <v>842</v>
      </c>
      <c r="D786" t="s">
        <v>26</v>
      </c>
      <c r="E786">
        <v>21</v>
      </c>
      <c r="F786" t="s">
        <v>15</v>
      </c>
      <c r="G786">
        <v>181010</v>
      </c>
      <c r="H786" t="s">
        <v>16</v>
      </c>
      <c r="I786" t="s">
        <v>17</v>
      </c>
      <c r="J786" t="s">
        <v>18</v>
      </c>
      <c r="K786" t="s">
        <v>19</v>
      </c>
      <c r="L786" t="s">
        <v>20</v>
      </c>
      <c r="M786" s="2">
        <v>842776102461</v>
      </c>
      <c r="N786">
        <v>1</v>
      </c>
      <c r="O786">
        <f t="shared" si="12"/>
        <v>83</v>
      </c>
    </row>
    <row r="787" spans="1:15" x14ac:dyDescent="0.2">
      <c r="A787" s="1">
        <v>43298</v>
      </c>
      <c r="B787">
        <v>43904679</v>
      </c>
      <c r="C787">
        <v>842</v>
      </c>
      <c r="D787" t="s">
        <v>26</v>
      </c>
      <c r="E787">
        <v>21</v>
      </c>
      <c r="F787" t="s">
        <v>15</v>
      </c>
      <c r="G787">
        <v>181010</v>
      </c>
      <c r="H787" t="s">
        <v>16</v>
      </c>
      <c r="I787" t="s">
        <v>17</v>
      </c>
      <c r="J787" t="s">
        <v>18</v>
      </c>
      <c r="K787" t="s">
        <v>19</v>
      </c>
      <c r="L787" t="s">
        <v>20</v>
      </c>
      <c r="M787" s="2">
        <v>842776102461</v>
      </c>
      <c r="N787">
        <v>1</v>
      </c>
      <c r="O787">
        <f t="shared" si="12"/>
        <v>83</v>
      </c>
    </row>
    <row r="788" spans="1:15" x14ac:dyDescent="0.2">
      <c r="A788" s="1">
        <v>43298</v>
      </c>
      <c r="B788">
        <v>43904856</v>
      </c>
      <c r="C788">
        <v>842</v>
      </c>
      <c r="D788" t="s">
        <v>26</v>
      </c>
      <c r="E788">
        <v>21</v>
      </c>
      <c r="F788" t="s">
        <v>15</v>
      </c>
      <c r="G788">
        <v>181010</v>
      </c>
      <c r="H788" t="s">
        <v>16</v>
      </c>
      <c r="I788" t="s">
        <v>17</v>
      </c>
      <c r="J788" t="s">
        <v>18</v>
      </c>
      <c r="K788" t="s">
        <v>19</v>
      </c>
      <c r="L788" t="s">
        <v>20</v>
      </c>
      <c r="M788" s="2">
        <v>842776102461</v>
      </c>
      <c r="N788">
        <v>1</v>
      </c>
      <c r="O788">
        <f t="shared" si="12"/>
        <v>83</v>
      </c>
    </row>
    <row r="789" spans="1:15" x14ac:dyDescent="0.2">
      <c r="A789" s="1">
        <v>43298</v>
      </c>
      <c r="B789">
        <v>43904893</v>
      </c>
      <c r="C789">
        <v>842</v>
      </c>
      <c r="D789" t="s">
        <v>26</v>
      </c>
      <c r="E789">
        <v>21</v>
      </c>
      <c r="F789" t="s">
        <v>15</v>
      </c>
      <c r="G789">
        <v>181010</v>
      </c>
      <c r="H789" t="s">
        <v>16</v>
      </c>
      <c r="I789" t="s">
        <v>17</v>
      </c>
      <c r="J789" t="s">
        <v>18</v>
      </c>
      <c r="K789" t="s">
        <v>19</v>
      </c>
      <c r="L789" t="s">
        <v>20</v>
      </c>
      <c r="M789" s="2">
        <v>842776102461</v>
      </c>
      <c r="N789">
        <v>1</v>
      </c>
      <c r="O789">
        <f t="shared" si="12"/>
        <v>83</v>
      </c>
    </row>
    <row r="790" spans="1:15" x14ac:dyDescent="0.2">
      <c r="A790" s="1">
        <v>43298</v>
      </c>
      <c r="B790">
        <v>43904981</v>
      </c>
      <c r="C790">
        <v>842</v>
      </c>
      <c r="D790" t="s">
        <v>26</v>
      </c>
      <c r="E790">
        <v>21</v>
      </c>
      <c r="F790" t="s">
        <v>15</v>
      </c>
      <c r="G790">
        <v>181010</v>
      </c>
      <c r="H790" t="s">
        <v>16</v>
      </c>
      <c r="I790" t="s">
        <v>17</v>
      </c>
      <c r="J790" t="s">
        <v>18</v>
      </c>
      <c r="K790" t="s">
        <v>19</v>
      </c>
      <c r="L790" t="s">
        <v>20</v>
      </c>
      <c r="M790" s="2">
        <v>842776102461</v>
      </c>
      <c r="N790">
        <v>1</v>
      </c>
      <c r="O790">
        <f t="shared" si="12"/>
        <v>83</v>
      </c>
    </row>
    <row r="791" spans="1:15" x14ac:dyDescent="0.2">
      <c r="A791" s="1">
        <v>43298</v>
      </c>
      <c r="B791">
        <v>43905057</v>
      </c>
      <c r="C791">
        <v>842</v>
      </c>
      <c r="D791" t="s">
        <v>26</v>
      </c>
      <c r="E791">
        <v>21</v>
      </c>
      <c r="F791" t="s">
        <v>15</v>
      </c>
      <c r="G791">
        <v>181010</v>
      </c>
      <c r="H791" t="s">
        <v>16</v>
      </c>
      <c r="I791" t="s">
        <v>17</v>
      </c>
      <c r="J791" t="s">
        <v>18</v>
      </c>
      <c r="K791" t="s">
        <v>19</v>
      </c>
      <c r="L791" t="s">
        <v>20</v>
      </c>
      <c r="M791" s="2">
        <v>842776102461</v>
      </c>
      <c r="N791">
        <v>1</v>
      </c>
      <c r="O791">
        <f t="shared" si="12"/>
        <v>83</v>
      </c>
    </row>
    <row r="792" spans="1:15" x14ac:dyDescent="0.2">
      <c r="A792" s="1">
        <v>43298</v>
      </c>
      <c r="B792">
        <v>43905081</v>
      </c>
      <c r="C792">
        <v>842</v>
      </c>
      <c r="D792" t="s">
        <v>26</v>
      </c>
      <c r="E792">
        <v>21</v>
      </c>
      <c r="F792" t="s">
        <v>15</v>
      </c>
      <c r="G792">
        <v>181010</v>
      </c>
      <c r="H792" t="s">
        <v>16</v>
      </c>
      <c r="I792" t="s">
        <v>17</v>
      </c>
      <c r="J792" t="s">
        <v>18</v>
      </c>
      <c r="K792" t="s">
        <v>19</v>
      </c>
      <c r="L792" t="s">
        <v>20</v>
      </c>
      <c r="M792" s="2">
        <v>842776102461</v>
      </c>
      <c r="N792">
        <v>1</v>
      </c>
      <c r="O792">
        <f t="shared" si="12"/>
        <v>83</v>
      </c>
    </row>
    <row r="793" spans="1:15" x14ac:dyDescent="0.2">
      <c r="A793" s="1">
        <v>43298</v>
      </c>
      <c r="B793">
        <v>43905179</v>
      </c>
      <c r="C793">
        <v>842</v>
      </c>
      <c r="D793" t="s">
        <v>26</v>
      </c>
      <c r="E793">
        <v>12</v>
      </c>
      <c r="F793" t="s">
        <v>27</v>
      </c>
      <c r="G793">
        <v>77120</v>
      </c>
      <c r="H793" t="s">
        <v>28</v>
      </c>
      <c r="I793" t="s">
        <v>29</v>
      </c>
      <c r="J793" t="s">
        <v>30</v>
      </c>
      <c r="L793" t="s">
        <v>31</v>
      </c>
      <c r="M793" s="2">
        <v>4549980046388</v>
      </c>
      <c r="N793">
        <v>1</v>
      </c>
      <c r="O793">
        <f t="shared" si="12"/>
        <v>3</v>
      </c>
    </row>
    <row r="794" spans="1:15" x14ac:dyDescent="0.2">
      <c r="A794" s="1">
        <v>43298</v>
      </c>
      <c r="B794">
        <v>43905191</v>
      </c>
      <c r="C794">
        <v>842</v>
      </c>
      <c r="D794" t="s">
        <v>26</v>
      </c>
      <c r="E794">
        <v>21</v>
      </c>
      <c r="F794" t="s">
        <v>15</v>
      </c>
      <c r="G794">
        <v>181010</v>
      </c>
      <c r="H794" t="s">
        <v>16</v>
      </c>
      <c r="I794" t="s">
        <v>17</v>
      </c>
      <c r="J794" t="s">
        <v>18</v>
      </c>
      <c r="K794" t="s">
        <v>19</v>
      </c>
      <c r="L794" t="s">
        <v>20</v>
      </c>
      <c r="M794" s="2">
        <v>842776102461</v>
      </c>
      <c r="N794">
        <v>1</v>
      </c>
      <c r="O794">
        <f t="shared" si="12"/>
        <v>83</v>
      </c>
    </row>
    <row r="795" spans="1:15" x14ac:dyDescent="0.2">
      <c r="A795" s="1">
        <v>43298</v>
      </c>
      <c r="B795">
        <v>43905469</v>
      </c>
      <c r="C795">
        <v>842</v>
      </c>
      <c r="D795" t="s">
        <v>26</v>
      </c>
      <c r="E795">
        <v>21</v>
      </c>
      <c r="F795" t="s">
        <v>15</v>
      </c>
      <c r="G795">
        <v>181010</v>
      </c>
      <c r="H795" t="s">
        <v>16</v>
      </c>
      <c r="I795" t="s">
        <v>17</v>
      </c>
      <c r="J795" t="s">
        <v>18</v>
      </c>
      <c r="K795" t="s">
        <v>19</v>
      </c>
      <c r="L795" t="s">
        <v>20</v>
      </c>
      <c r="M795" s="2">
        <v>842776102461</v>
      </c>
      <c r="N795">
        <v>1</v>
      </c>
      <c r="O795">
        <f t="shared" si="12"/>
        <v>83</v>
      </c>
    </row>
    <row r="796" spans="1:15" x14ac:dyDescent="0.2">
      <c r="A796" s="1">
        <v>43298</v>
      </c>
      <c r="B796">
        <v>43905547</v>
      </c>
      <c r="C796">
        <v>842</v>
      </c>
      <c r="D796" t="s">
        <v>26</v>
      </c>
      <c r="E796">
        <v>21</v>
      </c>
      <c r="F796" t="s">
        <v>15</v>
      </c>
      <c r="G796">
        <v>181010</v>
      </c>
      <c r="H796" t="s">
        <v>16</v>
      </c>
      <c r="I796" t="s">
        <v>17</v>
      </c>
      <c r="J796" t="s">
        <v>18</v>
      </c>
      <c r="K796" t="s">
        <v>19</v>
      </c>
      <c r="L796" t="s">
        <v>20</v>
      </c>
      <c r="M796" s="2">
        <v>842776102461</v>
      </c>
      <c r="N796">
        <v>1</v>
      </c>
      <c r="O796">
        <f t="shared" si="12"/>
        <v>83</v>
      </c>
    </row>
    <row r="797" spans="1:15" x14ac:dyDescent="0.2">
      <c r="A797" s="1">
        <v>43298</v>
      </c>
      <c r="B797">
        <v>43905801</v>
      </c>
      <c r="C797">
        <v>842</v>
      </c>
      <c r="D797" t="s">
        <v>26</v>
      </c>
      <c r="E797">
        <v>21</v>
      </c>
      <c r="F797" t="s">
        <v>15</v>
      </c>
      <c r="G797">
        <v>181010</v>
      </c>
      <c r="H797" t="s">
        <v>16</v>
      </c>
      <c r="I797" t="s">
        <v>17</v>
      </c>
      <c r="J797" t="s">
        <v>18</v>
      </c>
      <c r="K797" t="s">
        <v>19</v>
      </c>
      <c r="L797" t="s">
        <v>20</v>
      </c>
      <c r="M797" s="2">
        <v>842776102461</v>
      </c>
      <c r="N797">
        <v>1</v>
      </c>
      <c r="O797">
        <f t="shared" si="12"/>
        <v>83</v>
      </c>
    </row>
    <row r="798" spans="1:15" x14ac:dyDescent="0.2">
      <c r="A798" s="1">
        <v>43298</v>
      </c>
      <c r="B798">
        <v>43905829</v>
      </c>
      <c r="C798">
        <v>842</v>
      </c>
      <c r="D798" t="s">
        <v>26</v>
      </c>
      <c r="E798">
        <v>21</v>
      </c>
      <c r="F798" t="s">
        <v>15</v>
      </c>
      <c r="G798">
        <v>181010</v>
      </c>
      <c r="H798" t="s">
        <v>16</v>
      </c>
      <c r="I798" t="s">
        <v>17</v>
      </c>
      <c r="J798" t="s">
        <v>18</v>
      </c>
      <c r="K798" t="s">
        <v>19</v>
      </c>
      <c r="L798" t="s">
        <v>20</v>
      </c>
      <c r="M798" s="2">
        <v>842776102461</v>
      </c>
      <c r="N798">
        <v>1</v>
      </c>
      <c r="O798">
        <f t="shared" si="12"/>
        <v>83</v>
      </c>
    </row>
    <row r="799" spans="1:15" x14ac:dyDescent="0.2">
      <c r="A799" s="1">
        <v>43298</v>
      </c>
      <c r="B799">
        <v>43905849</v>
      </c>
      <c r="C799">
        <v>842</v>
      </c>
      <c r="D799" t="s">
        <v>26</v>
      </c>
      <c r="E799">
        <v>21</v>
      </c>
      <c r="F799" t="s">
        <v>15</v>
      </c>
      <c r="G799">
        <v>181010</v>
      </c>
      <c r="H799" t="s">
        <v>16</v>
      </c>
      <c r="I799" t="s">
        <v>17</v>
      </c>
      <c r="J799" t="s">
        <v>18</v>
      </c>
      <c r="K799" t="s">
        <v>19</v>
      </c>
      <c r="L799" t="s">
        <v>20</v>
      </c>
      <c r="M799" s="2">
        <v>842776102461</v>
      </c>
      <c r="N799">
        <v>1</v>
      </c>
      <c r="O799">
        <f t="shared" si="12"/>
        <v>83</v>
      </c>
    </row>
    <row r="800" spans="1:15" x14ac:dyDescent="0.2">
      <c r="A800" s="1">
        <v>43298</v>
      </c>
      <c r="B800">
        <v>43905958</v>
      </c>
      <c r="C800">
        <v>842</v>
      </c>
      <c r="D800" t="s">
        <v>26</v>
      </c>
      <c r="E800">
        <v>21</v>
      </c>
      <c r="F800" t="s">
        <v>15</v>
      </c>
      <c r="G800">
        <v>181010</v>
      </c>
      <c r="H800" t="s">
        <v>16</v>
      </c>
      <c r="I800" t="s">
        <v>17</v>
      </c>
      <c r="J800" t="s">
        <v>18</v>
      </c>
      <c r="K800" t="s">
        <v>19</v>
      </c>
      <c r="L800" t="s">
        <v>20</v>
      </c>
      <c r="M800" s="2">
        <v>842776102461</v>
      </c>
      <c r="N800">
        <v>1</v>
      </c>
      <c r="O800">
        <f t="shared" si="12"/>
        <v>83</v>
      </c>
    </row>
    <row r="801" spans="1:15" x14ac:dyDescent="0.2">
      <c r="A801" s="1">
        <v>43298</v>
      </c>
      <c r="B801">
        <v>43906044</v>
      </c>
      <c r="C801">
        <v>842</v>
      </c>
      <c r="D801" t="s">
        <v>26</v>
      </c>
      <c r="E801">
        <v>21</v>
      </c>
      <c r="F801" t="s">
        <v>15</v>
      </c>
      <c r="G801">
        <v>181010</v>
      </c>
      <c r="H801" t="s">
        <v>16</v>
      </c>
      <c r="I801" t="s">
        <v>17</v>
      </c>
      <c r="J801" t="s">
        <v>18</v>
      </c>
      <c r="K801" t="s">
        <v>19</v>
      </c>
      <c r="L801" t="s">
        <v>20</v>
      </c>
      <c r="M801" s="2">
        <v>842776102461</v>
      </c>
      <c r="N801">
        <v>1</v>
      </c>
      <c r="O801">
        <f t="shared" si="12"/>
        <v>83</v>
      </c>
    </row>
    <row r="802" spans="1:15" x14ac:dyDescent="0.2">
      <c r="A802" s="1">
        <v>43298</v>
      </c>
      <c r="B802">
        <v>43906171</v>
      </c>
      <c r="C802">
        <v>842</v>
      </c>
      <c r="D802" t="s">
        <v>26</v>
      </c>
      <c r="E802">
        <v>21</v>
      </c>
      <c r="F802" t="s">
        <v>15</v>
      </c>
      <c r="G802">
        <v>181010</v>
      </c>
      <c r="H802" t="s">
        <v>16</v>
      </c>
      <c r="I802" t="s">
        <v>17</v>
      </c>
      <c r="J802" t="s">
        <v>18</v>
      </c>
      <c r="K802" t="s">
        <v>19</v>
      </c>
      <c r="L802" t="s">
        <v>20</v>
      </c>
      <c r="M802" s="2">
        <v>842776102461</v>
      </c>
      <c r="N802">
        <v>1</v>
      </c>
      <c r="O802">
        <f t="shared" si="12"/>
        <v>83</v>
      </c>
    </row>
    <row r="803" spans="1:15" x14ac:dyDescent="0.2">
      <c r="A803" s="1">
        <v>43298</v>
      </c>
      <c r="B803">
        <v>43906584</v>
      </c>
      <c r="C803">
        <v>842</v>
      </c>
      <c r="D803" t="s">
        <v>26</v>
      </c>
      <c r="E803">
        <v>21</v>
      </c>
      <c r="F803" t="s">
        <v>15</v>
      </c>
      <c r="G803">
        <v>181010</v>
      </c>
      <c r="H803" t="s">
        <v>16</v>
      </c>
      <c r="I803" t="s">
        <v>17</v>
      </c>
      <c r="J803" t="s">
        <v>18</v>
      </c>
      <c r="K803" t="s">
        <v>19</v>
      </c>
      <c r="L803" t="s">
        <v>20</v>
      </c>
      <c r="M803" s="2">
        <v>842776102461</v>
      </c>
      <c r="N803">
        <v>1</v>
      </c>
      <c r="O803">
        <f t="shared" si="12"/>
        <v>83</v>
      </c>
    </row>
    <row r="804" spans="1:15" x14ac:dyDescent="0.2">
      <c r="A804" s="1">
        <v>43298</v>
      </c>
      <c r="B804">
        <v>43906638</v>
      </c>
      <c r="C804">
        <v>842</v>
      </c>
      <c r="D804" t="s">
        <v>26</v>
      </c>
      <c r="E804">
        <v>21</v>
      </c>
      <c r="F804" t="s">
        <v>15</v>
      </c>
      <c r="G804">
        <v>181010</v>
      </c>
      <c r="H804" t="s">
        <v>16</v>
      </c>
      <c r="I804" t="s">
        <v>17</v>
      </c>
      <c r="J804" t="s">
        <v>18</v>
      </c>
      <c r="K804" t="s">
        <v>19</v>
      </c>
      <c r="L804" t="s">
        <v>20</v>
      </c>
      <c r="M804" s="2">
        <v>842776102461</v>
      </c>
      <c r="N804">
        <v>1</v>
      </c>
      <c r="O804">
        <f t="shared" si="12"/>
        <v>83</v>
      </c>
    </row>
    <row r="805" spans="1:15" x14ac:dyDescent="0.2">
      <c r="A805" s="1">
        <v>43298</v>
      </c>
      <c r="B805">
        <v>43906648</v>
      </c>
      <c r="C805">
        <v>842</v>
      </c>
      <c r="D805" t="s">
        <v>26</v>
      </c>
      <c r="E805">
        <v>21</v>
      </c>
      <c r="F805" t="s">
        <v>15</v>
      </c>
      <c r="G805">
        <v>181010</v>
      </c>
      <c r="H805" t="s">
        <v>16</v>
      </c>
      <c r="I805" t="s">
        <v>17</v>
      </c>
      <c r="J805" t="s">
        <v>18</v>
      </c>
      <c r="K805" t="s">
        <v>19</v>
      </c>
      <c r="L805" t="s">
        <v>20</v>
      </c>
      <c r="M805" s="2">
        <v>842776102461</v>
      </c>
      <c r="N805">
        <v>1</v>
      </c>
      <c r="O805">
        <f t="shared" si="12"/>
        <v>83</v>
      </c>
    </row>
    <row r="806" spans="1:15" x14ac:dyDescent="0.2">
      <c r="A806" s="1">
        <v>43298</v>
      </c>
      <c r="B806">
        <v>43906734</v>
      </c>
      <c r="C806">
        <v>842</v>
      </c>
      <c r="D806" t="s">
        <v>26</v>
      </c>
      <c r="E806">
        <v>21</v>
      </c>
      <c r="F806" t="s">
        <v>15</v>
      </c>
      <c r="G806">
        <v>181010</v>
      </c>
      <c r="H806" t="s">
        <v>16</v>
      </c>
      <c r="I806" t="s">
        <v>17</v>
      </c>
      <c r="J806" t="s">
        <v>18</v>
      </c>
      <c r="K806" t="s">
        <v>19</v>
      </c>
      <c r="L806" t="s">
        <v>20</v>
      </c>
      <c r="M806" s="2">
        <v>842776102461</v>
      </c>
      <c r="N806">
        <v>1</v>
      </c>
      <c r="O806">
        <f t="shared" si="12"/>
        <v>83</v>
      </c>
    </row>
    <row r="807" spans="1:15" x14ac:dyDescent="0.2">
      <c r="A807" s="1">
        <v>43298</v>
      </c>
      <c r="B807">
        <v>43906866</v>
      </c>
      <c r="C807">
        <v>842</v>
      </c>
      <c r="D807" t="s">
        <v>26</v>
      </c>
      <c r="E807">
        <v>21</v>
      </c>
      <c r="F807" t="s">
        <v>15</v>
      </c>
      <c r="G807">
        <v>181010</v>
      </c>
      <c r="H807" t="s">
        <v>16</v>
      </c>
      <c r="I807" t="s">
        <v>17</v>
      </c>
      <c r="J807" t="s">
        <v>18</v>
      </c>
      <c r="K807" t="s">
        <v>19</v>
      </c>
      <c r="L807" t="s">
        <v>20</v>
      </c>
      <c r="M807" s="2">
        <v>842776102461</v>
      </c>
      <c r="N807">
        <v>1</v>
      </c>
      <c r="O807">
        <f t="shared" si="12"/>
        <v>83</v>
      </c>
    </row>
    <row r="808" spans="1:15" x14ac:dyDescent="0.2">
      <c r="A808" s="1">
        <v>43298</v>
      </c>
      <c r="B808">
        <v>43906896</v>
      </c>
      <c r="C808">
        <v>842</v>
      </c>
      <c r="D808" t="s">
        <v>26</v>
      </c>
      <c r="E808">
        <v>21</v>
      </c>
      <c r="F808" t="s">
        <v>15</v>
      </c>
      <c r="G808">
        <v>181010</v>
      </c>
      <c r="H808" t="s">
        <v>16</v>
      </c>
      <c r="I808" t="s">
        <v>17</v>
      </c>
      <c r="J808" t="s">
        <v>18</v>
      </c>
      <c r="K808" t="s">
        <v>19</v>
      </c>
      <c r="L808" t="s">
        <v>20</v>
      </c>
      <c r="M808" s="2">
        <v>842776102461</v>
      </c>
      <c r="N808">
        <v>1</v>
      </c>
      <c r="O808">
        <f t="shared" si="12"/>
        <v>83</v>
      </c>
    </row>
    <row r="809" spans="1:15" x14ac:dyDescent="0.2">
      <c r="A809" s="1">
        <v>43298</v>
      </c>
      <c r="B809">
        <v>43907175</v>
      </c>
      <c r="C809">
        <v>842</v>
      </c>
      <c r="D809" t="s">
        <v>26</v>
      </c>
      <c r="E809">
        <v>21</v>
      </c>
      <c r="F809" t="s">
        <v>15</v>
      </c>
      <c r="G809">
        <v>181010</v>
      </c>
      <c r="H809" t="s">
        <v>16</v>
      </c>
      <c r="I809" t="s">
        <v>17</v>
      </c>
      <c r="J809" t="s">
        <v>18</v>
      </c>
      <c r="K809" t="s">
        <v>19</v>
      </c>
      <c r="L809" t="s">
        <v>20</v>
      </c>
      <c r="M809" s="2">
        <v>842776102461</v>
      </c>
      <c r="N809">
        <v>1</v>
      </c>
      <c r="O809">
        <f t="shared" si="12"/>
        <v>83</v>
      </c>
    </row>
    <row r="810" spans="1:15" x14ac:dyDescent="0.2">
      <c r="A810" s="1">
        <v>43298</v>
      </c>
      <c r="B810">
        <v>43907222</v>
      </c>
      <c r="C810">
        <v>842</v>
      </c>
      <c r="D810" t="s">
        <v>26</v>
      </c>
      <c r="E810">
        <v>21</v>
      </c>
      <c r="F810" t="s">
        <v>15</v>
      </c>
      <c r="G810">
        <v>181010</v>
      </c>
      <c r="H810" t="s">
        <v>16</v>
      </c>
      <c r="I810" t="s">
        <v>17</v>
      </c>
      <c r="J810" t="s">
        <v>18</v>
      </c>
      <c r="K810" t="s">
        <v>19</v>
      </c>
      <c r="L810" t="s">
        <v>20</v>
      </c>
      <c r="M810" s="2">
        <v>842776102461</v>
      </c>
      <c r="N810">
        <v>1</v>
      </c>
      <c r="O810">
        <f t="shared" si="12"/>
        <v>83</v>
      </c>
    </row>
    <row r="811" spans="1:15" x14ac:dyDescent="0.2">
      <c r="A811" s="1">
        <v>43298</v>
      </c>
      <c r="B811">
        <v>43907252</v>
      </c>
      <c r="C811">
        <v>842</v>
      </c>
      <c r="D811" t="s">
        <v>26</v>
      </c>
      <c r="E811">
        <v>21</v>
      </c>
      <c r="F811" t="s">
        <v>15</v>
      </c>
      <c r="G811">
        <v>181010</v>
      </c>
      <c r="H811" t="s">
        <v>16</v>
      </c>
      <c r="I811" t="s">
        <v>17</v>
      </c>
      <c r="J811" t="s">
        <v>18</v>
      </c>
      <c r="K811" t="s">
        <v>19</v>
      </c>
      <c r="L811" t="s">
        <v>20</v>
      </c>
      <c r="M811" s="2">
        <v>842776102461</v>
      </c>
      <c r="N811">
        <v>1</v>
      </c>
      <c r="O811">
        <f t="shared" si="12"/>
        <v>83</v>
      </c>
    </row>
    <row r="812" spans="1:15" x14ac:dyDescent="0.2">
      <c r="A812" s="1">
        <v>43299</v>
      </c>
      <c r="B812">
        <v>43876748</v>
      </c>
      <c r="C812">
        <v>94</v>
      </c>
      <c r="D812" t="s">
        <v>14</v>
      </c>
      <c r="E812">
        <v>21</v>
      </c>
      <c r="F812" t="s">
        <v>15</v>
      </c>
      <c r="G812">
        <v>181010</v>
      </c>
      <c r="H812" t="s">
        <v>16</v>
      </c>
      <c r="I812" t="s">
        <v>17</v>
      </c>
      <c r="J812" t="s">
        <v>18</v>
      </c>
      <c r="K812" t="s">
        <v>19</v>
      </c>
      <c r="L812" t="s">
        <v>20</v>
      </c>
      <c r="M812" s="2">
        <v>842776102461</v>
      </c>
      <c r="N812">
        <v>-1</v>
      </c>
      <c r="O812">
        <f t="shared" si="12"/>
        <v>17</v>
      </c>
    </row>
    <row r="813" spans="1:15" x14ac:dyDescent="0.2">
      <c r="A813" s="1">
        <v>43299</v>
      </c>
      <c r="B813">
        <v>43894749</v>
      </c>
      <c r="C813">
        <v>94</v>
      </c>
      <c r="D813" t="s">
        <v>14</v>
      </c>
      <c r="E813">
        <v>21</v>
      </c>
      <c r="F813" t="s">
        <v>15</v>
      </c>
      <c r="G813">
        <v>181010</v>
      </c>
      <c r="H813" t="s">
        <v>16</v>
      </c>
      <c r="I813" t="s">
        <v>17</v>
      </c>
      <c r="J813" t="s">
        <v>18</v>
      </c>
      <c r="K813" t="s">
        <v>19</v>
      </c>
      <c r="L813" t="s">
        <v>20</v>
      </c>
      <c r="M813" s="2">
        <v>842776102461</v>
      </c>
      <c r="N813">
        <v>1</v>
      </c>
      <c r="O813">
        <f t="shared" si="12"/>
        <v>17</v>
      </c>
    </row>
    <row r="814" spans="1:15" x14ac:dyDescent="0.2">
      <c r="A814" s="1">
        <v>43299</v>
      </c>
      <c r="B814">
        <v>43903570</v>
      </c>
      <c r="C814">
        <v>94</v>
      </c>
      <c r="D814" t="s">
        <v>14</v>
      </c>
      <c r="E814">
        <v>21</v>
      </c>
      <c r="F814" t="s">
        <v>15</v>
      </c>
      <c r="G814">
        <v>181010</v>
      </c>
      <c r="H814" t="s">
        <v>16</v>
      </c>
      <c r="I814" t="s">
        <v>17</v>
      </c>
      <c r="J814" t="s">
        <v>18</v>
      </c>
      <c r="K814" t="s">
        <v>19</v>
      </c>
      <c r="L814" t="s">
        <v>20</v>
      </c>
      <c r="M814" s="2">
        <v>842776102461</v>
      </c>
      <c r="N814">
        <v>1</v>
      </c>
      <c r="O814">
        <f t="shared" si="12"/>
        <v>17</v>
      </c>
    </row>
    <row r="815" spans="1:15" x14ac:dyDescent="0.2">
      <c r="A815" s="1">
        <v>43299</v>
      </c>
      <c r="B815">
        <v>43905137</v>
      </c>
      <c r="C815">
        <v>94</v>
      </c>
      <c r="D815" t="s">
        <v>14</v>
      </c>
      <c r="E815">
        <v>21</v>
      </c>
      <c r="F815" t="s">
        <v>15</v>
      </c>
      <c r="G815">
        <v>181010</v>
      </c>
      <c r="H815" t="s">
        <v>16</v>
      </c>
      <c r="I815" t="s">
        <v>17</v>
      </c>
      <c r="J815" t="s">
        <v>18</v>
      </c>
      <c r="K815" t="s">
        <v>19</v>
      </c>
      <c r="L815" t="s">
        <v>20</v>
      </c>
      <c r="M815" s="2">
        <v>842776102461</v>
      </c>
      <c r="N815">
        <v>1</v>
      </c>
      <c r="O815">
        <f t="shared" si="12"/>
        <v>17</v>
      </c>
    </row>
    <row r="816" spans="1:15" x14ac:dyDescent="0.2">
      <c r="A816" s="1">
        <v>43299</v>
      </c>
      <c r="B816">
        <v>43906587</v>
      </c>
      <c r="C816">
        <v>94</v>
      </c>
      <c r="D816" t="s">
        <v>14</v>
      </c>
      <c r="E816">
        <v>21</v>
      </c>
      <c r="F816" t="s">
        <v>15</v>
      </c>
      <c r="G816">
        <v>181010</v>
      </c>
      <c r="H816" t="s">
        <v>16</v>
      </c>
      <c r="I816" t="s">
        <v>17</v>
      </c>
      <c r="J816" t="s">
        <v>18</v>
      </c>
      <c r="K816" t="s">
        <v>19</v>
      </c>
      <c r="L816" t="s">
        <v>20</v>
      </c>
      <c r="M816" s="2">
        <v>842776102461</v>
      </c>
      <c r="N816">
        <v>1</v>
      </c>
      <c r="O816">
        <f t="shared" si="12"/>
        <v>17</v>
      </c>
    </row>
    <row r="817" spans="1:15" x14ac:dyDescent="0.2">
      <c r="A817" s="1">
        <v>43299</v>
      </c>
      <c r="B817">
        <v>43907278</v>
      </c>
      <c r="C817">
        <v>94</v>
      </c>
      <c r="D817" t="s">
        <v>14</v>
      </c>
      <c r="E817">
        <v>21</v>
      </c>
      <c r="F817" t="s">
        <v>15</v>
      </c>
      <c r="G817">
        <v>181010</v>
      </c>
      <c r="H817" t="s">
        <v>16</v>
      </c>
      <c r="I817" t="s">
        <v>17</v>
      </c>
      <c r="J817" t="s">
        <v>18</v>
      </c>
      <c r="K817" t="s">
        <v>19</v>
      </c>
      <c r="L817" t="s">
        <v>20</v>
      </c>
      <c r="M817" s="2">
        <v>842776102461</v>
      </c>
      <c r="N817">
        <v>1</v>
      </c>
      <c r="O817">
        <f t="shared" si="12"/>
        <v>17</v>
      </c>
    </row>
    <row r="818" spans="1:15" x14ac:dyDescent="0.2">
      <c r="A818" s="1">
        <v>43299</v>
      </c>
      <c r="B818">
        <v>43907364</v>
      </c>
      <c r="C818">
        <v>94</v>
      </c>
      <c r="D818" t="s">
        <v>14</v>
      </c>
      <c r="E818">
        <v>21</v>
      </c>
      <c r="F818" t="s">
        <v>15</v>
      </c>
      <c r="G818">
        <v>181010</v>
      </c>
      <c r="H818" t="s">
        <v>16</v>
      </c>
      <c r="I818" t="s">
        <v>17</v>
      </c>
      <c r="J818" t="s">
        <v>18</v>
      </c>
      <c r="K818" t="s">
        <v>19</v>
      </c>
      <c r="L818" t="s">
        <v>20</v>
      </c>
      <c r="M818" s="2">
        <v>842776102461</v>
      </c>
      <c r="N818">
        <v>1</v>
      </c>
      <c r="O818">
        <f t="shared" si="12"/>
        <v>17</v>
      </c>
    </row>
    <row r="819" spans="1:15" x14ac:dyDescent="0.2">
      <c r="A819" s="1">
        <v>43299</v>
      </c>
      <c r="B819">
        <v>43907456</v>
      </c>
      <c r="C819">
        <v>94</v>
      </c>
      <c r="D819" t="s">
        <v>14</v>
      </c>
      <c r="E819">
        <v>21</v>
      </c>
      <c r="F819" t="s">
        <v>15</v>
      </c>
      <c r="G819">
        <v>181010</v>
      </c>
      <c r="H819" t="s">
        <v>16</v>
      </c>
      <c r="I819" t="s">
        <v>17</v>
      </c>
      <c r="J819" t="s">
        <v>18</v>
      </c>
      <c r="K819" t="s">
        <v>19</v>
      </c>
      <c r="L819" t="s">
        <v>20</v>
      </c>
      <c r="M819" s="2">
        <v>842776102461</v>
      </c>
      <c r="N819">
        <v>1</v>
      </c>
      <c r="O819">
        <f t="shared" si="12"/>
        <v>17</v>
      </c>
    </row>
    <row r="820" spans="1:15" x14ac:dyDescent="0.2">
      <c r="A820" s="1">
        <v>43299</v>
      </c>
      <c r="B820">
        <v>43907461</v>
      </c>
      <c r="C820">
        <v>94</v>
      </c>
      <c r="D820" t="s">
        <v>14</v>
      </c>
      <c r="E820">
        <v>21</v>
      </c>
      <c r="F820" t="s">
        <v>15</v>
      </c>
      <c r="G820">
        <v>181010</v>
      </c>
      <c r="H820" t="s">
        <v>16</v>
      </c>
      <c r="I820" t="s">
        <v>17</v>
      </c>
      <c r="J820" t="s">
        <v>18</v>
      </c>
      <c r="K820" t="s">
        <v>19</v>
      </c>
      <c r="L820" t="s">
        <v>20</v>
      </c>
      <c r="M820" s="2">
        <v>842776102461</v>
      </c>
      <c r="N820">
        <v>1</v>
      </c>
      <c r="O820">
        <f t="shared" si="12"/>
        <v>17</v>
      </c>
    </row>
    <row r="821" spans="1:15" x14ac:dyDescent="0.2">
      <c r="A821" s="1">
        <v>43299</v>
      </c>
      <c r="B821">
        <v>43907503</v>
      </c>
      <c r="C821">
        <v>94</v>
      </c>
      <c r="D821" t="s">
        <v>14</v>
      </c>
      <c r="E821">
        <v>21</v>
      </c>
      <c r="F821" t="s">
        <v>15</v>
      </c>
      <c r="G821">
        <v>181010</v>
      </c>
      <c r="H821" t="s">
        <v>16</v>
      </c>
      <c r="I821" t="s">
        <v>17</v>
      </c>
      <c r="J821" t="s">
        <v>18</v>
      </c>
      <c r="K821" t="s">
        <v>19</v>
      </c>
      <c r="L821" t="s">
        <v>20</v>
      </c>
      <c r="M821" s="2">
        <v>842776102461</v>
      </c>
      <c r="N821">
        <v>1</v>
      </c>
      <c r="O821">
        <f t="shared" si="12"/>
        <v>17</v>
      </c>
    </row>
    <row r="822" spans="1:15" x14ac:dyDescent="0.2">
      <c r="A822" s="1">
        <v>43299</v>
      </c>
      <c r="B822">
        <v>43907505</v>
      </c>
      <c r="C822">
        <v>94</v>
      </c>
      <c r="D822" t="s">
        <v>14</v>
      </c>
      <c r="E822">
        <v>21</v>
      </c>
      <c r="F822" t="s">
        <v>15</v>
      </c>
      <c r="G822">
        <v>181010</v>
      </c>
      <c r="H822" t="s">
        <v>16</v>
      </c>
      <c r="I822" t="s">
        <v>17</v>
      </c>
      <c r="J822" t="s">
        <v>18</v>
      </c>
      <c r="K822" t="s">
        <v>19</v>
      </c>
      <c r="L822" t="s">
        <v>20</v>
      </c>
      <c r="M822" s="2">
        <v>842776102461</v>
      </c>
      <c r="N822">
        <v>1</v>
      </c>
      <c r="O822">
        <f t="shared" si="12"/>
        <v>17</v>
      </c>
    </row>
    <row r="823" spans="1:15" x14ac:dyDescent="0.2">
      <c r="A823" s="1">
        <v>43299</v>
      </c>
      <c r="B823">
        <v>43907550</v>
      </c>
      <c r="C823">
        <v>94</v>
      </c>
      <c r="D823" t="s">
        <v>14</v>
      </c>
      <c r="E823">
        <v>21</v>
      </c>
      <c r="F823" t="s">
        <v>15</v>
      </c>
      <c r="G823">
        <v>181010</v>
      </c>
      <c r="H823" t="s">
        <v>16</v>
      </c>
      <c r="I823" t="s">
        <v>17</v>
      </c>
      <c r="J823" t="s">
        <v>18</v>
      </c>
      <c r="K823" t="s">
        <v>19</v>
      </c>
      <c r="L823" t="s">
        <v>20</v>
      </c>
      <c r="M823" s="2">
        <v>842776102461</v>
      </c>
      <c r="N823">
        <v>1</v>
      </c>
      <c r="O823">
        <f t="shared" si="12"/>
        <v>17</v>
      </c>
    </row>
    <row r="824" spans="1:15" x14ac:dyDescent="0.2">
      <c r="A824" s="1">
        <v>43299</v>
      </c>
      <c r="B824">
        <v>43907556</v>
      </c>
      <c r="C824">
        <v>94</v>
      </c>
      <c r="D824" t="s">
        <v>14</v>
      </c>
      <c r="E824">
        <v>21</v>
      </c>
      <c r="F824" t="s">
        <v>15</v>
      </c>
      <c r="G824">
        <v>181010</v>
      </c>
      <c r="H824" t="s">
        <v>16</v>
      </c>
      <c r="I824" t="s">
        <v>17</v>
      </c>
      <c r="J824" t="s">
        <v>18</v>
      </c>
      <c r="K824" t="s">
        <v>19</v>
      </c>
      <c r="L824" t="s">
        <v>20</v>
      </c>
      <c r="M824" s="2">
        <v>842776102461</v>
      </c>
      <c r="N824">
        <v>1</v>
      </c>
      <c r="O824">
        <f t="shared" si="12"/>
        <v>17</v>
      </c>
    </row>
    <row r="825" spans="1:15" x14ac:dyDescent="0.2">
      <c r="A825" s="1">
        <v>43299</v>
      </c>
      <c r="B825">
        <v>43907656</v>
      </c>
      <c r="C825">
        <v>94</v>
      </c>
      <c r="D825" t="s">
        <v>14</v>
      </c>
      <c r="E825">
        <v>21</v>
      </c>
      <c r="F825" t="s">
        <v>15</v>
      </c>
      <c r="G825">
        <v>181010</v>
      </c>
      <c r="H825" t="s">
        <v>16</v>
      </c>
      <c r="I825" t="s">
        <v>17</v>
      </c>
      <c r="J825" t="s">
        <v>18</v>
      </c>
      <c r="K825" t="s">
        <v>19</v>
      </c>
      <c r="L825" t="s">
        <v>20</v>
      </c>
      <c r="M825" s="2">
        <v>842776102461</v>
      </c>
      <c r="N825">
        <v>1</v>
      </c>
      <c r="O825">
        <f t="shared" si="12"/>
        <v>17</v>
      </c>
    </row>
    <row r="826" spans="1:15" x14ac:dyDescent="0.2">
      <c r="A826" s="1">
        <v>43299</v>
      </c>
      <c r="B826">
        <v>43907658</v>
      </c>
      <c r="C826">
        <v>94</v>
      </c>
      <c r="D826" t="s">
        <v>14</v>
      </c>
      <c r="E826">
        <v>21</v>
      </c>
      <c r="F826" t="s">
        <v>15</v>
      </c>
      <c r="G826">
        <v>181010</v>
      </c>
      <c r="H826" t="s">
        <v>16</v>
      </c>
      <c r="I826" t="s">
        <v>17</v>
      </c>
      <c r="J826" t="s">
        <v>18</v>
      </c>
      <c r="K826" t="s">
        <v>19</v>
      </c>
      <c r="L826" t="s">
        <v>20</v>
      </c>
      <c r="M826" s="2">
        <v>842776102461</v>
      </c>
      <c r="N826">
        <v>1</v>
      </c>
      <c r="O826">
        <f t="shared" si="12"/>
        <v>17</v>
      </c>
    </row>
    <row r="827" spans="1:15" x14ac:dyDescent="0.2">
      <c r="A827" s="1">
        <v>43299</v>
      </c>
      <c r="B827">
        <v>43907666</v>
      </c>
      <c r="C827">
        <v>94</v>
      </c>
      <c r="D827" t="s">
        <v>14</v>
      </c>
      <c r="E827">
        <v>21</v>
      </c>
      <c r="F827" t="s">
        <v>15</v>
      </c>
      <c r="G827">
        <v>181010</v>
      </c>
      <c r="H827" t="s">
        <v>16</v>
      </c>
      <c r="I827" t="s">
        <v>17</v>
      </c>
      <c r="J827" t="s">
        <v>18</v>
      </c>
      <c r="K827" t="s">
        <v>19</v>
      </c>
      <c r="L827" t="s">
        <v>20</v>
      </c>
      <c r="M827" s="2">
        <v>842776102461</v>
      </c>
      <c r="N827">
        <v>1</v>
      </c>
      <c r="O827">
        <f t="shared" si="12"/>
        <v>17</v>
      </c>
    </row>
    <row r="828" spans="1:15" x14ac:dyDescent="0.2">
      <c r="A828" s="1">
        <v>43299</v>
      </c>
      <c r="B828">
        <v>43907698</v>
      </c>
      <c r="C828">
        <v>94</v>
      </c>
      <c r="D828" t="s">
        <v>14</v>
      </c>
      <c r="E828">
        <v>21</v>
      </c>
      <c r="F828" t="s">
        <v>15</v>
      </c>
      <c r="G828">
        <v>181010</v>
      </c>
      <c r="H828" t="s">
        <v>16</v>
      </c>
      <c r="I828" t="s">
        <v>17</v>
      </c>
      <c r="J828" t="s">
        <v>18</v>
      </c>
      <c r="K828" t="s">
        <v>19</v>
      </c>
      <c r="L828" t="s">
        <v>20</v>
      </c>
      <c r="M828" s="2">
        <v>842776102461</v>
      </c>
      <c r="N828">
        <v>1</v>
      </c>
      <c r="O828">
        <f t="shared" si="12"/>
        <v>17</v>
      </c>
    </row>
    <row r="829" spans="1:15" x14ac:dyDescent="0.2">
      <c r="A829" s="1">
        <v>43299</v>
      </c>
      <c r="B829">
        <v>43907703</v>
      </c>
      <c r="C829">
        <v>94</v>
      </c>
      <c r="D829" t="s">
        <v>14</v>
      </c>
      <c r="E829">
        <v>21</v>
      </c>
      <c r="F829" t="s">
        <v>15</v>
      </c>
      <c r="G829">
        <v>181010</v>
      </c>
      <c r="H829" t="s">
        <v>16</v>
      </c>
      <c r="I829" t="s">
        <v>17</v>
      </c>
      <c r="J829" t="s">
        <v>18</v>
      </c>
      <c r="K829" t="s">
        <v>19</v>
      </c>
      <c r="L829" t="s">
        <v>20</v>
      </c>
      <c r="M829" s="2">
        <v>842776102461</v>
      </c>
      <c r="N829">
        <v>1</v>
      </c>
      <c r="O829">
        <f t="shared" si="12"/>
        <v>17</v>
      </c>
    </row>
    <row r="830" spans="1:15" x14ac:dyDescent="0.2">
      <c r="A830" s="1">
        <v>43299</v>
      </c>
      <c r="B830">
        <v>43907932</v>
      </c>
      <c r="C830">
        <v>94</v>
      </c>
      <c r="D830" t="s">
        <v>14</v>
      </c>
      <c r="E830">
        <v>21</v>
      </c>
      <c r="F830" t="s">
        <v>15</v>
      </c>
      <c r="G830">
        <v>181010</v>
      </c>
      <c r="H830" t="s">
        <v>16</v>
      </c>
      <c r="I830" t="s">
        <v>17</v>
      </c>
      <c r="J830" t="s">
        <v>18</v>
      </c>
      <c r="K830" t="s">
        <v>19</v>
      </c>
      <c r="L830" t="s">
        <v>20</v>
      </c>
      <c r="M830" s="2">
        <v>842776102461</v>
      </c>
      <c r="N830">
        <v>1</v>
      </c>
      <c r="O830">
        <f t="shared" si="12"/>
        <v>17</v>
      </c>
    </row>
    <row r="831" spans="1:15" x14ac:dyDescent="0.2">
      <c r="A831" s="1">
        <v>43299</v>
      </c>
      <c r="B831">
        <v>43908007</v>
      </c>
      <c r="C831">
        <v>94</v>
      </c>
      <c r="D831" t="s">
        <v>14</v>
      </c>
      <c r="E831">
        <v>32</v>
      </c>
      <c r="F831" t="s">
        <v>21</v>
      </c>
      <c r="G831">
        <v>253230</v>
      </c>
      <c r="H831" t="s">
        <v>22</v>
      </c>
      <c r="I831" t="s">
        <v>23</v>
      </c>
      <c r="J831" t="s">
        <v>24</v>
      </c>
      <c r="L831" t="s">
        <v>25</v>
      </c>
      <c r="M831" s="2">
        <v>4550084118970</v>
      </c>
      <c r="N831">
        <v>1</v>
      </c>
      <c r="O831">
        <f t="shared" si="12"/>
        <v>5</v>
      </c>
    </row>
    <row r="832" spans="1:15" x14ac:dyDescent="0.2">
      <c r="A832" s="1">
        <v>43299</v>
      </c>
      <c r="B832">
        <v>43908020</v>
      </c>
      <c r="C832">
        <v>94</v>
      </c>
      <c r="D832" t="s">
        <v>14</v>
      </c>
      <c r="E832">
        <v>32</v>
      </c>
      <c r="F832" t="s">
        <v>21</v>
      </c>
      <c r="G832">
        <v>253230</v>
      </c>
      <c r="H832" t="s">
        <v>22</v>
      </c>
      <c r="I832" t="s">
        <v>23</v>
      </c>
      <c r="J832" t="s">
        <v>24</v>
      </c>
      <c r="L832" t="s">
        <v>25</v>
      </c>
      <c r="M832" s="2">
        <v>4550084118970</v>
      </c>
      <c r="N832">
        <v>1</v>
      </c>
      <c r="O832">
        <f t="shared" si="12"/>
        <v>5</v>
      </c>
    </row>
    <row r="833" spans="1:15" x14ac:dyDescent="0.2">
      <c r="A833" s="1">
        <v>43299</v>
      </c>
      <c r="B833">
        <v>43908729</v>
      </c>
      <c r="C833">
        <v>94</v>
      </c>
      <c r="D833" t="s">
        <v>14</v>
      </c>
      <c r="E833">
        <v>12</v>
      </c>
      <c r="F833" t="s">
        <v>27</v>
      </c>
      <c r="G833">
        <v>77120</v>
      </c>
      <c r="H833" t="s">
        <v>28</v>
      </c>
      <c r="I833" t="s">
        <v>29</v>
      </c>
      <c r="J833" t="s">
        <v>30</v>
      </c>
      <c r="L833" t="s">
        <v>31</v>
      </c>
      <c r="M833" s="2">
        <v>4549980046388</v>
      </c>
      <c r="N833">
        <v>1</v>
      </c>
      <c r="O833">
        <f t="shared" si="12"/>
        <v>1</v>
      </c>
    </row>
    <row r="834" spans="1:15" x14ac:dyDescent="0.2">
      <c r="A834" s="1">
        <v>43299</v>
      </c>
      <c r="B834">
        <v>43912734</v>
      </c>
      <c r="C834">
        <v>94</v>
      </c>
      <c r="D834" t="s">
        <v>14</v>
      </c>
      <c r="E834">
        <v>32</v>
      </c>
      <c r="F834" t="s">
        <v>21</v>
      </c>
      <c r="G834">
        <v>253230</v>
      </c>
      <c r="H834" t="s">
        <v>22</v>
      </c>
      <c r="I834" t="s">
        <v>23</v>
      </c>
      <c r="J834" t="s">
        <v>24</v>
      </c>
      <c r="L834" t="s">
        <v>25</v>
      </c>
      <c r="M834" s="2">
        <v>4550084118970</v>
      </c>
      <c r="N834">
        <v>1</v>
      </c>
      <c r="O834">
        <f t="shared" si="12"/>
        <v>5</v>
      </c>
    </row>
    <row r="835" spans="1:15" x14ac:dyDescent="0.2">
      <c r="A835" s="1">
        <v>43299</v>
      </c>
      <c r="B835">
        <v>43914397</v>
      </c>
      <c r="C835">
        <v>94</v>
      </c>
      <c r="D835" t="s">
        <v>14</v>
      </c>
      <c r="E835">
        <v>32</v>
      </c>
      <c r="F835" t="s">
        <v>21</v>
      </c>
      <c r="G835">
        <v>253230</v>
      </c>
      <c r="H835" t="s">
        <v>22</v>
      </c>
      <c r="I835" t="s">
        <v>23</v>
      </c>
      <c r="J835" t="s">
        <v>24</v>
      </c>
      <c r="L835" t="s">
        <v>25</v>
      </c>
      <c r="M835" s="2">
        <v>4550084118970</v>
      </c>
      <c r="N835">
        <v>1</v>
      </c>
      <c r="O835">
        <f t="shared" ref="O835:O898" si="13">SUMIFS($N$2:$N$1206,$A$2:$A$1206,"="&amp;A835,$C$2:$C$1206,"="&amp;C835,$M$2:$M$1206,"="&amp;M835)</f>
        <v>5</v>
      </c>
    </row>
    <row r="836" spans="1:15" x14ac:dyDescent="0.2">
      <c r="A836" s="1">
        <v>43299</v>
      </c>
      <c r="B836">
        <v>43915297</v>
      </c>
      <c r="C836">
        <v>94</v>
      </c>
      <c r="D836" t="s">
        <v>14</v>
      </c>
      <c r="E836">
        <v>32</v>
      </c>
      <c r="F836" t="s">
        <v>21</v>
      </c>
      <c r="G836">
        <v>253230</v>
      </c>
      <c r="H836" t="s">
        <v>22</v>
      </c>
      <c r="I836" t="s">
        <v>23</v>
      </c>
      <c r="J836" t="s">
        <v>24</v>
      </c>
      <c r="L836" t="s">
        <v>25</v>
      </c>
      <c r="M836" s="2">
        <v>4550084118970</v>
      </c>
      <c r="N836">
        <v>1</v>
      </c>
      <c r="O836">
        <f t="shared" si="13"/>
        <v>5</v>
      </c>
    </row>
    <row r="837" spans="1:15" x14ac:dyDescent="0.2">
      <c r="A837" s="1">
        <v>43299</v>
      </c>
      <c r="B837">
        <v>43899157</v>
      </c>
      <c r="C837">
        <v>842</v>
      </c>
      <c r="D837" t="s">
        <v>26</v>
      </c>
      <c r="E837">
        <v>21</v>
      </c>
      <c r="F837" t="s">
        <v>15</v>
      </c>
      <c r="G837">
        <v>181010</v>
      </c>
      <c r="H837" t="s">
        <v>16</v>
      </c>
      <c r="I837" t="s">
        <v>17</v>
      </c>
      <c r="J837" t="s">
        <v>18</v>
      </c>
      <c r="K837" t="s">
        <v>19</v>
      </c>
      <c r="L837" t="s">
        <v>20</v>
      </c>
      <c r="M837" s="2">
        <v>842776102461</v>
      </c>
      <c r="N837">
        <v>1</v>
      </c>
      <c r="O837">
        <f t="shared" si="13"/>
        <v>11</v>
      </c>
    </row>
    <row r="838" spans="1:15" x14ac:dyDescent="0.2">
      <c r="A838" s="1">
        <v>43299</v>
      </c>
      <c r="B838">
        <v>43901923</v>
      </c>
      <c r="C838">
        <v>842</v>
      </c>
      <c r="D838" t="s">
        <v>26</v>
      </c>
      <c r="E838">
        <v>21</v>
      </c>
      <c r="F838" t="s">
        <v>15</v>
      </c>
      <c r="G838">
        <v>181010</v>
      </c>
      <c r="H838" t="s">
        <v>16</v>
      </c>
      <c r="I838" t="s">
        <v>17</v>
      </c>
      <c r="J838" t="s">
        <v>18</v>
      </c>
      <c r="K838" t="s">
        <v>19</v>
      </c>
      <c r="L838" t="s">
        <v>20</v>
      </c>
      <c r="M838" s="2">
        <v>842776102461</v>
      </c>
      <c r="N838">
        <v>1</v>
      </c>
      <c r="O838">
        <f t="shared" si="13"/>
        <v>11</v>
      </c>
    </row>
    <row r="839" spans="1:15" x14ac:dyDescent="0.2">
      <c r="A839" s="1">
        <v>43299</v>
      </c>
      <c r="B839">
        <v>43906095</v>
      </c>
      <c r="C839">
        <v>842</v>
      </c>
      <c r="D839" t="s">
        <v>26</v>
      </c>
      <c r="E839">
        <v>21</v>
      </c>
      <c r="F839" t="s">
        <v>15</v>
      </c>
      <c r="G839">
        <v>181010</v>
      </c>
      <c r="H839" t="s">
        <v>16</v>
      </c>
      <c r="I839" t="s">
        <v>17</v>
      </c>
      <c r="J839" t="s">
        <v>18</v>
      </c>
      <c r="K839" t="s">
        <v>19</v>
      </c>
      <c r="L839" t="s">
        <v>20</v>
      </c>
      <c r="M839" s="2">
        <v>842776102461</v>
      </c>
      <c r="N839">
        <v>1</v>
      </c>
      <c r="O839">
        <f t="shared" si="13"/>
        <v>11</v>
      </c>
    </row>
    <row r="840" spans="1:15" x14ac:dyDescent="0.2">
      <c r="A840" s="1">
        <v>43299</v>
      </c>
      <c r="B840">
        <v>43906372</v>
      </c>
      <c r="C840">
        <v>842</v>
      </c>
      <c r="D840" t="s">
        <v>26</v>
      </c>
      <c r="E840">
        <v>21</v>
      </c>
      <c r="F840" t="s">
        <v>15</v>
      </c>
      <c r="G840">
        <v>181010</v>
      </c>
      <c r="H840" t="s">
        <v>16</v>
      </c>
      <c r="I840" t="s">
        <v>17</v>
      </c>
      <c r="J840" t="s">
        <v>18</v>
      </c>
      <c r="K840" t="s">
        <v>19</v>
      </c>
      <c r="L840" t="s">
        <v>20</v>
      </c>
      <c r="M840" s="2">
        <v>842776102461</v>
      </c>
      <c r="N840">
        <v>1</v>
      </c>
      <c r="O840">
        <f t="shared" si="13"/>
        <v>11</v>
      </c>
    </row>
    <row r="841" spans="1:15" x14ac:dyDescent="0.2">
      <c r="A841" s="1">
        <v>43299</v>
      </c>
      <c r="B841">
        <v>43906727</v>
      </c>
      <c r="C841">
        <v>842</v>
      </c>
      <c r="D841" t="s">
        <v>26</v>
      </c>
      <c r="E841">
        <v>21</v>
      </c>
      <c r="F841" t="s">
        <v>15</v>
      </c>
      <c r="G841">
        <v>181010</v>
      </c>
      <c r="H841" t="s">
        <v>16</v>
      </c>
      <c r="I841" t="s">
        <v>17</v>
      </c>
      <c r="J841" t="s">
        <v>18</v>
      </c>
      <c r="K841" t="s">
        <v>19</v>
      </c>
      <c r="L841" t="s">
        <v>20</v>
      </c>
      <c r="M841" s="2">
        <v>842776102461</v>
      </c>
      <c r="N841">
        <v>1</v>
      </c>
      <c r="O841">
        <f t="shared" si="13"/>
        <v>11</v>
      </c>
    </row>
    <row r="842" spans="1:15" x14ac:dyDescent="0.2">
      <c r="A842" s="1">
        <v>43299</v>
      </c>
      <c r="B842">
        <v>43907487</v>
      </c>
      <c r="C842">
        <v>842</v>
      </c>
      <c r="D842" t="s">
        <v>26</v>
      </c>
      <c r="E842">
        <v>21</v>
      </c>
      <c r="F842" t="s">
        <v>15</v>
      </c>
      <c r="G842">
        <v>181010</v>
      </c>
      <c r="H842" t="s">
        <v>16</v>
      </c>
      <c r="I842" t="s">
        <v>17</v>
      </c>
      <c r="J842" t="s">
        <v>18</v>
      </c>
      <c r="K842" t="s">
        <v>19</v>
      </c>
      <c r="L842" t="s">
        <v>20</v>
      </c>
      <c r="M842" s="2">
        <v>842776102461</v>
      </c>
      <c r="N842">
        <v>1</v>
      </c>
      <c r="O842">
        <f t="shared" si="13"/>
        <v>11</v>
      </c>
    </row>
    <row r="843" spans="1:15" x14ac:dyDescent="0.2">
      <c r="A843" s="1">
        <v>43299</v>
      </c>
      <c r="B843">
        <v>43907513</v>
      </c>
      <c r="C843">
        <v>842</v>
      </c>
      <c r="D843" t="s">
        <v>26</v>
      </c>
      <c r="E843">
        <v>21</v>
      </c>
      <c r="F843" t="s">
        <v>15</v>
      </c>
      <c r="G843">
        <v>181010</v>
      </c>
      <c r="H843" t="s">
        <v>16</v>
      </c>
      <c r="I843" t="s">
        <v>17</v>
      </c>
      <c r="J843" t="s">
        <v>18</v>
      </c>
      <c r="K843" t="s">
        <v>19</v>
      </c>
      <c r="L843" t="s">
        <v>20</v>
      </c>
      <c r="M843" s="2">
        <v>842776102461</v>
      </c>
      <c r="N843">
        <v>1</v>
      </c>
      <c r="O843">
        <f t="shared" si="13"/>
        <v>11</v>
      </c>
    </row>
    <row r="844" spans="1:15" x14ac:dyDescent="0.2">
      <c r="A844" s="1">
        <v>43299</v>
      </c>
      <c r="B844">
        <v>43907609</v>
      </c>
      <c r="C844">
        <v>842</v>
      </c>
      <c r="D844" t="s">
        <v>26</v>
      </c>
      <c r="E844">
        <v>21</v>
      </c>
      <c r="F844" t="s">
        <v>15</v>
      </c>
      <c r="G844">
        <v>181010</v>
      </c>
      <c r="H844" t="s">
        <v>16</v>
      </c>
      <c r="I844" t="s">
        <v>17</v>
      </c>
      <c r="J844" t="s">
        <v>18</v>
      </c>
      <c r="K844" t="s">
        <v>19</v>
      </c>
      <c r="L844" t="s">
        <v>20</v>
      </c>
      <c r="M844" s="2">
        <v>842776102461</v>
      </c>
      <c r="N844">
        <v>1</v>
      </c>
      <c r="O844">
        <f t="shared" si="13"/>
        <v>11</v>
      </c>
    </row>
    <row r="845" spans="1:15" x14ac:dyDescent="0.2">
      <c r="A845" s="1">
        <v>43299</v>
      </c>
      <c r="B845">
        <v>43907662</v>
      </c>
      <c r="C845">
        <v>842</v>
      </c>
      <c r="D845" t="s">
        <v>26</v>
      </c>
      <c r="E845">
        <v>21</v>
      </c>
      <c r="F845" t="s">
        <v>15</v>
      </c>
      <c r="G845">
        <v>181010</v>
      </c>
      <c r="H845" t="s">
        <v>16</v>
      </c>
      <c r="I845" t="s">
        <v>17</v>
      </c>
      <c r="J845" t="s">
        <v>18</v>
      </c>
      <c r="K845" t="s">
        <v>19</v>
      </c>
      <c r="L845" t="s">
        <v>20</v>
      </c>
      <c r="M845" s="2">
        <v>842776102461</v>
      </c>
      <c r="N845">
        <v>1</v>
      </c>
      <c r="O845">
        <f t="shared" si="13"/>
        <v>11</v>
      </c>
    </row>
    <row r="846" spans="1:15" x14ac:dyDescent="0.2">
      <c r="A846" s="1">
        <v>43299</v>
      </c>
      <c r="B846">
        <v>43907708</v>
      </c>
      <c r="C846">
        <v>842</v>
      </c>
      <c r="D846" t="s">
        <v>26</v>
      </c>
      <c r="E846">
        <v>21</v>
      </c>
      <c r="F846" t="s">
        <v>15</v>
      </c>
      <c r="G846">
        <v>181010</v>
      </c>
      <c r="H846" t="s">
        <v>16</v>
      </c>
      <c r="I846" t="s">
        <v>17</v>
      </c>
      <c r="J846" t="s">
        <v>18</v>
      </c>
      <c r="K846" t="s">
        <v>19</v>
      </c>
      <c r="L846" t="s">
        <v>20</v>
      </c>
      <c r="M846" s="2">
        <v>842776102461</v>
      </c>
      <c r="N846">
        <v>-1</v>
      </c>
      <c r="O846">
        <f t="shared" si="13"/>
        <v>11</v>
      </c>
    </row>
    <row r="847" spans="1:15" x14ac:dyDescent="0.2">
      <c r="A847" s="1">
        <v>43299</v>
      </c>
      <c r="B847">
        <v>43907708</v>
      </c>
      <c r="C847">
        <v>842</v>
      </c>
      <c r="D847" t="s">
        <v>26</v>
      </c>
      <c r="E847">
        <v>21</v>
      </c>
      <c r="F847" t="s">
        <v>15</v>
      </c>
      <c r="G847">
        <v>181010</v>
      </c>
      <c r="H847" t="s">
        <v>16</v>
      </c>
      <c r="I847" t="s">
        <v>17</v>
      </c>
      <c r="J847" t="s">
        <v>18</v>
      </c>
      <c r="K847" t="s">
        <v>19</v>
      </c>
      <c r="L847" t="s">
        <v>20</v>
      </c>
      <c r="M847" s="2">
        <v>842776102461</v>
      </c>
      <c r="N847">
        <v>1</v>
      </c>
      <c r="O847">
        <f t="shared" si="13"/>
        <v>11</v>
      </c>
    </row>
    <row r="848" spans="1:15" x14ac:dyDescent="0.2">
      <c r="A848" s="1">
        <v>43299</v>
      </c>
      <c r="B848">
        <v>43908073</v>
      </c>
      <c r="C848">
        <v>842</v>
      </c>
      <c r="D848" t="s">
        <v>26</v>
      </c>
      <c r="E848">
        <v>21</v>
      </c>
      <c r="F848" t="s">
        <v>15</v>
      </c>
      <c r="G848">
        <v>181010</v>
      </c>
      <c r="H848" t="s">
        <v>16</v>
      </c>
      <c r="I848" t="s">
        <v>17</v>
      </c>
      <c r="J848" t="s">
        <v>18</v>
      </c>
      <c r="K848" t="s">
        <v>19</v>
      </c>
      <c r="L848" t="s">
        <v>20</v>
      </c>
      <c r="M848" s="2">
        <v>842776102461</v>
      </c>
      <c r="N848">
        <v>1</v>
      </c>
      <c r="O848">
        <f t="shared" si="13"/>
        <v>11</v>
      </c>
    </row>
    <row r="849" spans="1:15" x14ac:dyDescent="0.2">
      <c r="A849" s="1">
        <v>43299</v>
      </c>
      <c r="B849">
        <v>43911441</v>
      </c>
      <c r="C849">
        <v>842</v>
      </c>
      <c r="D849" t="s">
        <v>26</v>
      </c>
      <c r="E849">
        <v>32</v>
      </c>
      <c r="F849" t="s">
        <v>21</v>
      </c>
      <c r="G849">
        <v>253230</v>
      </c>
      <c r="H849" t="s">
        <v>22</v>
      </c>
      <c r="I849" t="s">
        <v>23</v>
      </c>
      <c r="J849" t="s">
        <v>24</v>
      </c>
      <c r="L849" t="s">
        <v>25</v>
      </c>
      <c r="M849" s="2">
        <v>4550084118970</v>
      </c>
      <c r="N849">
        <v>1</v>
      </c>
      <c r="O849">
        <f t="shared" si="13"/>
        <v>3</v>
      </c>
    </row>
    <row r="850" spans="1:15" x14ac:dyDescent="0.2">
      <c r="A850" s="1">
        <v>43299</v>
      </c>
      <c r="B850">
        <v>43914521</v>
      </c>
      <c r="C850">
        <v>842</v>
      </c>
      <c r="D850" t="s">
        <v>26</v>
      </c>
      <c r="E850">
        <v>21</v>
      </c>
      <c r="F850" t="s">
        <v>15</v>
      </c>
      <c r="G850">
        <v>181010</v>
      </c>
      <c r="H850" t="s">
        <v>16</v>
      </c>
      <c r="I850" t="s">
        <v>17</v>
      </c>
      <c r="J850" t="s">
        <v>18</v>
      </c>
      <c r="K850" t="s">
        <v>19</v>
      </c>
      <c r="L850" t="s">
        <v>20</v>
      </c>
      <c r="M850" s="2">
        <v>842776102461</v>
      </c>
      <c r="N850">
        <v>1</v>
      </c>
      <c r="O850">
        <f t="shared" si="13"/>
        <v>11</v>
      </c>
    </row>
    <row r="851" spans="1:15" x14ac:dyDescent="0.2">
      <c r="A851" s="1">
        <v>43299</v>
      </c>
      <c r="B851">
        <v>43915367</v>
      </c>
      <c r="C851">
        <v>842</v>
      </c>
      <c r="D851" t="s">
        <v>26</v>
      </c>
      <c r="E851">
        <v>32</v>
      </c>
      <c r="F851" t="s">
        <v>21</v>
      </c>
      <c r="G851">
        <v>253230</v>
      </c>
      <c r="H851" t="s">
        <v>22</v>
      </c>
      <c r="I851" t="s">
        <v>23</v>
      </c>
      <c r="J851" t="s">
        <v>24</v>
      </c>
      <c r="L851" t="s">
        <v>25</v>
      </c>
      <c r="M851" s="2">
        <v>4550084118970</v>
      </c>
      <c r="N851">
        <v>1</v>
      </c>
      <c r="O851">
        <f t="shared" si="13"/>
        <v>3</v>
      </c>
    </row>
    <row r="852" spans="1:15" x14ac:dyDescent="0.2">
      <c r="A852" s="1">
        <v>43299</v>
      </c>
      <c r="B852">
        <v>43916660</v>
      </c>
      <c r="C852">
        <v>842</v>
      </c>
      <c r="D852" t="s">
        <v>26</v>
      </c>
      <c r="E852">
        <v>32</v>
      </c>
      <c r="F852" t="s">
        <v>21</v>
      </c>
      <c r="G852">
        <v>253230</v>
      </c>
      <c r="H852" t="s">
        <v>22</v>
      </c>
      <c r="I852" t="s">
        <v>23</v>
      </c>
      <c r="J852" t="s">
        <v>24</v>
      </c>
      <c r="L852" t="s">
        <v>25</v>
      </c>
      <c r="M852" s="2">
        <v>4550084118970</v>
      </c>
      <c r="N852">
        <v>1</v>
      </c>
      <c r="O852">
        <f t="shared" si="13"/>
        <v>3</v>
      </c>
    </row>
    <row r="853" spans="1:15" x14ac:dyDescent="0.2">
      <c r="A853" s="1">
        <v>43300</v>
      </c>
      <c r="B853">
        <v>43888398</v>
      </c>
      <c r="C853">
        <v>94</v>
      </c>
      <c r="D853" t="s">
        <v>14</v>
      </c>
      <c r="E853">
        <v>12</v>
      </c>
      <c r="F853" t="s">
        <v>27</v>
      </c>
      <c r="G853">
        <v>77120</v>
      </c>
      <c r="H853" t="s">
        <v>28</v>
      </c>
      <c r="I853" t="s">
        <v>29</v>
      </c>
      <c r="J853" t="s">
        <v>30</v>
      </c>
      <c r="L853" t="s">
        <v>31</v>
      </c>
      <c r="M853" s="2">
        <v>4549980046388</v>
      </c>
      <c r="N853">
        <v>1</v>
      </c>
      <c r="O853">
        <f t="shared" si="13"/>
        <v>2</v>
      </c>
    </row>
    <row r="854" spans="1:15" x14ac:dyDescent="0.2">
      <c r="A854" s="1">
        <v>43300</v>
      </c>
      <c r="B854">
        <v>43896536</v>
      </c>
      <c r="C854">
        <v>94</v>
      </c>
      <c r="D854" t="s">
        <v>14</v>
      </c>
      <c r="E854">
        <v>21</v>
      </c>
      <c r="F854" t="s">
        <v>15</v>
      </c>
      <c r="G854">
        <v>181010</v>
      </c>
      <c r="H854" t="s">
        <v>16</v>
      </c>
      <c r="I854" t="s">
        <v>17</v>
      </c>
      <c r="J854" t="s">
        <v>18</v>
      </c>
      <c r="K854" t="s">
        <v>19</v>
      </c>
      <c r="L854" t="s">
        <v>20</v>
      </c>
      <c r="M854" s="2">
        <v>842776102461</v>
      </c>
      <c r="N854">
        <v>1</v>
      </c>
      <c r="O854">
        <f t="shared" si="13"/>
        <v>6</v>
      </c>
    </row>
    <row r="855" spans="1:15" x14ac:dyDescent="0.2">
      <c r="A855" s="1">
        <v>43300</v>
      </c>
      <c r="B855">
        <v>43917919</v>
      </c>
      <c r="C855">
        <v>94</v>
      </c>
      <c r="D855" t="s">
        <v>14</v>
      </c>
      <c r="E855">
        <v>21</v>
      </c>
      <c r="F855" t="s">
        <v>15</v>
      </c>
      <c r="G855">
        <v>181010</v>
      </c>
      <c r="H855" t="s">
        <v>16</v>
      </c>
      <c r="I855" t="s">
        <v>17</v>
      </c>
      <c r="J855" t="s">
        <v>18</v>
      </c>
      <c r="K855" t="s">
        <v>19</v>
      </c>
      <c r="L855" t="s">
        <v>20</v>
      </c>
      <c r="M855" s="2">
        <v>842776102461</v>
      </c>
      <c r="N855">
        <v>1</v>
      </c>
      <c r="O855">
        <f t="shared" si="13"/>
        <v>6</v>
      </c>
    </row>
    <row r="856" spans="1:15" x14ac:dyDescent="0.2">
      <c r="A856" s="1">
        <v>43300</v>
      </c>
      <c r="B856">
        <v>43918835</v>
      </c>
      <c r="C856">
        <v>94</v>
      </c>
      <c r="D856" t="s">
        <v>14</v>
      </c>
      <c r="E856">
        <v>1</v>
      </c>
      <c r="F856" t="s">
        <v>32</v>
      </c>
      <c r="G856">
        <v>32010</v>
      </c>
      <c r="H856" t="s">
        <v>33</v>
      </c>
      <c r="I856" t="s">
        <v>34</v>
      </c>
      <c r="J856" t="s">
        <v>35</v>
      </c>
      <c r="L856" t="s">
        <v>36</v>
      </c>
      <c r="M856" s="2">
        <v>4549292037708</v>
      </c>
      <c r="N856">
        <v>1</v>
      </c>
      <c r="O856">
        <f t="shared" si="13"/>
        <v>1</v>
      </c>
    </row>
    <row r="857" spans="1:15" x14ac:dyDescent="0.2">
      <c r="A857" s="1">
        <v>43300</v>
      </c>
      <c r="B857">
        <v>43920422</v>
      </c>
      <c r="C857">
        <v>94</v>
      </c>
      <c r="D857" t="s">
        <v>14</v>
      </c>
      <c r="E857">
        <v>21</v>
      </c>
      <c r="F857" t="s">
        <v>15</v>
      </c>
      <c r="G857">
        <v>181010</v>
      </c>
      <c r="H857" t="s">
        <v>16</v>
      </c>
      <c r="I857" t="s">
        <v>17</v>
      </c>
      <c r="J857" t="s">
        <v>18</v>
      </c>
      <c r="K857" t="s">
        <v>19</v>
      </c>
      <c r="L857" t="s">
        <v>20</v>
      </c>
      <c r="M857" s="2">
        <v>842776102461</v>
      </c>
      <c r="N857">
        <v>1</v>
      </c>
      <c r="O857">
        <f t="shared" si="13"/>
        <v>6</v>
      </c>
    </row>
    <row r="858" spans="1:15" x14ac:dyDescent="0.2">
      <c r="A858" s="1">
        <v>43300</v>
      </c>
      <c r="B858">
        <v>43920774</v>
      </c>
      <c r="C858">
        <v>94</v>
      </c>
      <c r="D858" t="s">
        <v>14</v>
      </c>
      <c r="E858">
        <v>12</v>
      </c>
      <c r="F858" t="s">
        <v>27</v>
      </c>
      <c r="G858">
        <v>77120</v>
      </c>
      <c r="H858" t="s">
        <v>28</v>
      </c>
      <c r="I858" t="s">
        <v>29</v>
      </c>
      <c r="J858" t="s">
        <v>30</v>
      </c>
      <c r="L858" t="s">
        <v>31</v>
      </c>
      <c r="M858" s="2">
        <v>4549980046388</v>
      </c>
      <c r="N858">
        <v>1</v>
      </c>
      <c r="O858">
        <f t="shared" si="13"/>
        <v>2</v>
      </c>
    </row>
    <row r="859" spans="1:15" x14ac:dyDescent="0.2">
      <c r="A859" s="1">
        <v>43300</v>
      </c>
      <c r="B859">
        <v>43923206</v>
      </c>
      <c r="C859">
        <v>94</v>
      </c>
      <c r="D859" t="s">
        <v>14</v>
      </c>
      <c r="E859">
        <v>32</v>
      </c>
      <c r="F859" t="s">
        <v>21</v>
      </c>
      <c r="G859">
        <v>253230</v>
      </c>
      <c r="H859" t="s">
        <v>22</v>
      </c>
      <c r="I859" t="s">
        <v>23</v>
      </c>
      <c r="J859" t="s">
        <v>24</v>
      </c>
      <c r="L859" t="s">
        <v>25</v>
      </c>
      <c r="M859" s="2">
        <v>4550084118970</v>
      </c>
      <c r="N859">
        <v>1</v>
      </c>
      <c r="O859">
        <f t="shared" si="13"/>
        <v>3</v>
      </c>
    </row>
    <row r="860" spans="1:15" x14ac:dyDescent="0.2">
      <c r="A860" s="1">
        <v>43300</v>
      </c>
      <c r="B860">
        <v>43923346</v>
      </c>
      <c r="C860">
        <v>94</v>
      </c>
      <c r="D860" t="s">
        <v>14</v>
      </c>
      <c r="E860">
        <v>32</v>
      </c>
      <c r="F860" t="s">
        <v>21</v>
      </c>
      <c r="G860">
        <v>253230</v>
      </c>
      <c r="H860" t="s">
        <v>22</v>
      </c>
      <c r="I860" t="s">
        <v>23</v>
      </c>
      <c r="J860" t="s">
        <v>24</v>
      </c>
      <c r="L860" t="s">
        <v>25</v>
      </c>
      <c r="M860" s="2">
        <v>4550084118970</v>
      </c>
      <c r="N860">
        <v>1</v>
      </c>
      <c r="O860">
        <f t="shared" si="13"/>
        <v>3</v>
      </c>
    </row>
    <row r="861" spans="1:15" x14ac:dyDescent="0.2">
      <c r="A861" s="1">
        <v>43300</v>
      </c>
      <c r="B861">
        <v>43923531</v>
      </c>
      <c r="C861">
        <v>94</v>
      </c>
      <c r="D861" t="s">
        <v>14</v>
      </c>
      <c r="E861">
        <v>21</v>
      </c>
      <c r="F861" t="s">
        <v>15</v>
      </c>
      <c r="G861">
        <v>181010</v>
      </c>
      <c r="H861" t="s">
        <v>16</v>
      </c>
      <c r="I861" t="s">
        <v>17</v>
      </c>
      <c r="J861" t="s">
        <v>18</v>
      </c>
      <c r="K861" t="s">
        <v>19</v>
      </c>
      <c r="L861" t="s">
        <v>20</v>
      </c>
      <c r="M861" s="2">
        <v>842776102461</v>
      </c>
      <c r="N861">
        <v>1</v>
      </c>
      <c r="O861">
        <f t="shared" si="13"/>
        <v>6</v>
      </c>
    </row>
    <row r="862" spans="1:15" x14ac:dyDescent="0.2">
      <c r="A862" s="1">
        <v>43300</v>
      </c>
      <c r="B862">
        <v>43923875</v>
      </c>
      <c r="C862">
        <v>94</v>
      </c>
      <c r="D862" t="s">
        <v>14</v>
      </c>
      <c r="E862">
        <v>21</v>
      </c>
      <c r="F862" t="s">
        <v>15</v>
      </c>
      <c r="G862">
        <v>181010</v>
      </c>
      <c r="H862" t="s">
        <v>16</v>
      </c>
      <c r="I862" t="s">
        <v>17</v>
      </c>
      <c r="J862" t="s">
        <v>18</v>
      </c>
      <c r="K862" t="s">
        <v>19</v>
      </c>
      <c r="L862" t="s">
        <v>20</v>
      </c>
      <c r="M862" s="2">
        <v>842776102461</v>
      </c>
      <c r="N862">
        <v>1</v>
      </c>
      <c r="O862">
        <f t="shared" si="13"/>
        <v>6</v>
      </c>
    </row>
    <row r="863" spans="1:15" x14ac:dyDescent="0.2">
      <c r="A863" s="1">
        <v>43300</v>
      </c>
      <c r="B863">
        <v>43924696</v>
      </c>
      <c r="C863">
        <v>94</v>
      </c>
      <c r="D863" t="s">
        <v>14</v>
      </c>
      <c r="E863">
        <v>21</v>
      </c>
      <c r="F863" t="s">
        <v>15</v>
      </c>
      <c r="G863">
        <v>181010</v>
      </c>
      <c r="H863" t="s">
        <v>16</v>
      </c>
      <c r="I863" t="s">
        <v>17</v>
      </c>
      <c r="J863" t="s">
        <v>18</v>
      </c>
      <c r="K863" t="s">
        <v>19</v>
      </c>
      <c r="L863" t="s">
        <v>20</v>
      </c>
      <c r="M863" s="2">
        <v>842776102461</v>
      </c>
      <c r="N863">
        <v>1</v>
      </c>
      <c r="O863">
        <f t="shared" si="13"/>
        <v>6</v>
      </c>
    </row>
    <row r="864" spans="1:15" x14ac:dyDescent="0.2">
      <c r="A864" s="1">
        <v>43300</v>
      </c>
      <c r="B864">
        <v>43926931</v>
      </c>
      <c r="C864">
        <v>94</v>
      </c>
      <c r="D864" t="s">
        <v>14</v>
      </c>
      <c r="E864">
        <v>32</v>
      </c>
      <c r="F864" t="s">
        <v>21</v>
      </c>
      <c r="G864">
        <v>253230</v>
      </c>
      <c r="H864" t="s">
        <v>22</v>
      </c>
      <c r="I864" t="s">
        <v>23</v>
      </c>
      <c r="J864" t="s">
        <v>24</v>
      </c>
      <c r="L864" t="s">
        <v>25</v>
      </c>
      <c r="M864" s="2">
        <v>4550084118970</v>
      </c>
      <c r="N864">
        <v>1</v>
      </c>
      <c r="O864">
        <f t="shared" si="13"/>
        <v>3</v>
      </c>
    </row>
    <row r="865" spans="1:15" x14ac:dyDescent="0.2">
      <c r="A865" s="1">
        <v>43300</v>
      </c>
      <c r="B865">
        <v>43896720</v>
      </c>
      <c r="C865">
        <v>842</v>
      </c>
      <c r="D865" t="s">
        <v>26</v>
      </c>
      <c r="E865">
        <v>21</v>
      </c>
      <c r="F865" t="s">
        <v>15</v>
      </c>
      <c r="G865">
        <v>181010</v>
      </c>
      <c r="H865" t="s">
        <v>16</v>
      </c>
      <c r="I865" t="s">
        <v>17</v>
      </c>
      <c r="J865" t="s">
        <v>18</v>
      </c>
      <c r="K865" t="s">
        <v>19</v>
      </c>
      <c r="L865" t="s">
        <v>20</v>
      </c>
      <c r="M865" s="2">
        <v>842776102461</v>
      </c>
      <c r="N865">
        <v>1</v>
      </c>
      <c r="O865">
        <f t="shared" si="13"/>
        <v>3</v>
      </c>
    </row>
    <row r="866" spans="1:15" x14ac:dyDescent="0.2">
      <c r="A866" s="1">
        <v>43300</v>
      </c>
      <c r="B866">
        <v>43916684</v>
      </c>
      <c r="C866">
        <v>842</v>
      </c>
      <c r="D866" t="s">
        <v>26</v>
      </c>
      <c r="E866">
        <v>12</v>
      </c>
      <c r="F866" t="s">
        <v>27</v>
      </c>
      <c r="G866">
        <v>77120</v>
      </c>
      <c r="H866" t="s">
        <v>28</v>
      </c>
      <c r="I866" t="s">
        <v>29</v>
      </c>
      <c r="J866" t="s">
        <v>30</v>
      </c>
      <c r="L866" t="s">
        <v>31</v>
      </c>
      <c r="M866" s="2">
        <v>4549980046388</v>
      </c>
      <c r="N866">
        <v>1</v>
      </c>
      <c r="O866">
        <f t="shared" si="13"/>
        <v>1</v>
      </c>
    </row>
    <row r="867" spans="1:15" x14ac:dyDescent="0.2">
      <c r="A867" s="1">
        <v>43300</v>
      </c>
      <c r="B867">
        <v>43917026</v>
      </c>
      <c r="C867">
        <v>842</v>
      </c>
      <c r="D867" t="s">
        <v>26</v>
      </c>
      <c r="E867">
        <v>21</v>
      </c>
      <c r="F867" t="s">
        <v>15</v>
      </c>
      <c r="G867">
        <v>181010</v>
      </c>
      <c r="H867" t="s">
        <v>16</v>
      </c>
      <c r="I867" t="s">
        <v>17</v>
      </c>
      <c r="J867" t="s">
        <v>18</v>
      </c>
      <c r="K867" t="s">
        <v>19</v>
      </c>
      <c r="L867" t="s">
        <v>20</v>
      </c>
      <c r="M867" s="2">
        <v>842776102461</v>
      </c>
      <c r="N867">
        <v>1</v>
      </c>
      <c r="O867">
        <f t="shared" si="13"/>
        <v>3</v>
      </c>
    </row>
    <row r="868" spans="1:15" x14ac:dyDescent="0.2">
      <c r="A868" s="1">
        <v>43300</v>
      </c>
      <c r="B868">
        <v>43923234</v>
      </c>
      <c r="C868">
        <v>842</v>
      </c>
      <c r="D868" t="s">
        <v>26</v>
      </c>
      <c r="E868">
        <v>32</v>
      </c>
      <c r="F868" t="s">
        <v>21</v>
      </c>
      <c r="G868">
        <v>253230</v>
      </c>
      <c r="H868" t="s">
        <v>22</v>
      </c>
      <c r="I868" t="s">
        <v>23</v>
      </c>
      <c r="J868" t="s">
        <v>24</v>
      </c>
      <c r="L868" t="s">
        <v>25</v>
      </c>
      <c r="M868" s="2">
        <v>4550084118970</v>
      </c>
      <c r="N868">
        <v>1</v>
      </c>
      <c r="O868">
        <f t="shared" si="13"/>
        <v>4</v>
      </c>
    </row>
    <row r="869" spans="1:15" x14ac:dyDescent="0.2">
      <c r="A869" s="1">
        <v>43300</v>
      </c>
      <c r="B869">
        <v>43924407</v>
      </c>
      <c r="C869">
        <v>842</v>
      </c>
      <c r="D869" t="s">
        <v>26</v>
      </c>
      <c r="E869">
        <v>32</v>
      </c>
      <c r="F869" t="s">
        <v>21</v>
      </c>
      <c r="G869">
        <v>253230</v>
      </c>
      <c r="H869" t="s">
        <v>22</v>
      </c>
      <c r="I869" t="s">
        <v>23</v>
      </c>
      <c r="J869" t="s">
        <v>24</v>
      </c>
      <c r="L869" t="s">
        <v>25</v>
      </c>
      <c r="M869" s="2">
        <v>4550084118970</v>
      </c>
      <c r="N869">
        <v>1</v>
      </c>
      <c r="O869">
        <f t="shared" si="13"/>
        <v>4</v>
      </c>
    </row>
    <row r="870" spans="1:15" x14ac:dyDescent="0.2">
      <c r="A870" s="1">
        <v>43300</v>
      </c>
      <c r="B870">
        <v>43924968</v>
      </c>
      <c r="C870">
        <v>842</v>
      </c>
      <c r="D870" t="s">
        <v>26</v>
      </c>
      <c r="E870">
        <v>32</v>
      </c>
      <c r="F870" t="s">
        <v>21</v>
      </c>
      <c r="G870">
        <v>253230</v>
      </c>
      <c r="H870" t="s">
        <v>22</v>
      </c>
      <c r="I870" t="s">
        <v>23</v>
      </c>
      <c r="J870" t="s">
        <v>24</v>
      </c>
      <c r="L870" t="s">
        <v>25</v>
      </c>
      <c r="M870" s="2">
        <v>4550084118970</v>
      </c>
      <c r="N870">
        <v>1</v>
      </c>
      <c r="O870">
        <f t="shared" si="13"/>
        <v>4</v>
      </c>
    </row>
    <row r="871" spans="1:15" x14ac:dyDescent="0.2">
      <c r="A871" s="1">
        <v>43300</v>
      </c>
      <c r="B871">
        <v>43927308</v>
      </c>
      <c r="C871">
        <v>842</v>
      </c>
      <c r="D871" t="s">
        <v>26</v>
      </c>
      <c r="E871">
        <v>21</v>
      </c>
      <c r="F871" t="s">
        <v>15</v>
      </c>
      <c r="G871">
        <v>181010</v>
      </c>
      <c r="H871" t="s">
        <v>16</v>
      </c>
      <c r="I871" t="s">
        <v>17</v>
      </c>
      <c r="J871" t="s">
        <v>18</v>
      </c>
      <c r="K871" t="s">
        <v>19</v>
      </c>
      <c r="L871" t="s">
        <v>20</v>
      </c>
      <c r="M871" s="2">
        <v>842776102461</v>
      </c>
      <c r="N871">
        <v>1</v>
      </c>
      <c r="O871">
        <f t="shared" si="13"/>
        <v>3</v>
      </c>
    </row>
    <row r="872" spans="1:15" x14ac:dyDescent="0.2">
      <c r="A872" s="1">
        <v>43300</v>
      </c>
      <c r="B872">
        <v>43927374</v>
      </c>
      <c r="C872">
        <v>842</v>
      </c>
      <c r="D872" t="s">
        <v>26</v>
      </c>
      <c r="E872">
        <v>32</v>
      </c>
      <c r="F872" t="s">
        <v>21</v>
      </c>
      <c r="G872">
        <v>253230</v>
      </c>
      <c r="H872" t="s">
        <v>22</v>
      </c>
      <c r="I872" t="s">
        <v>23</v>
      </c>
      <c r="J872" t="s">
        <v>24</v>
      </c>
      <c r="L872" t="s">
        <v>25</v>
      </c>
      <c r="M872" s="2">
        <v>4550084118970</v>
      </c>
      <c r="N872">
        <v>1</v>
      </c>
      <c r="O872">
        <f t="shared" si="13"/>
        <v>4</v>
      </c>
    </row>
    <row r="873" spans="1:15" x14ac:dyDescent="0.2">
      <c r="A873" s="1">
        <v>43301</v>
      </c>
      <c r="B873">
        <v>43899594</v>
      </c>
      <c r="C873">
        <v>94</v>
      </c>
      <c r="D873" t="s">
        <v>14</v>
      </c>
      <c r="E873">
        <v>21</v>
      </c>
      <c r="F873" t="s">
        <v>15</v>
      </c>
      <c r="G873">
        <v>181010</v>
      </c>
      <c r="H873" t="s">
        <v>16</v>
      </c>
      <c r="I873" t="s">
        <v>17</v>
      </c>
      <c r="J873" t="s">
        <v>18</v>
      </c>
      <c r="K873" t="s">
        <v>19</v>
      </c>
      <c r="L873" t="s">
        <v>20</v>
      </c>
      <c r="M873" s="2">
        <v>842776102461</v>
      </c>
      <c r="N873">
        <v>-1</v>
      </c>
      <c r="O873">
        <f t="shared" si="13"/>
        <v>7</v>
      </c>
    </row>
    <row r="874" spans="1:15" x14ac:dyDescent="0.2">
      <c r="A874" s="1">
        <v>43301</v>
      </c>
      <c r="B874">
        <v>43929714</v>
      </c>
      <c r="C874">
        <v>94</v>
      </c>
      <c r="D874" t="s">
        <v>14</v>
      </c>
      <c r="E874">
        <v>21</v>
      </c>
      <c r="F874" t="s">
        <v>15</v>
      </c>
      <c r="G874">
        <v>181010</v>
      </c>
      <c r="H874" t="s">
        <v>16</v>
      </c>
      <c r="I874" t="s">
        <v>17</v>
      </c>
      <c r="J874" t="s">
        <v>18</v>
      </c>
      <c r="K874" t="s">
        <v>19</v>
      </c>
      <c r="L874" t="s">
        <v>20</v>
      </c>
      <c r="M874" s="2">
        <v>842776102461</v>
      </c>
      <c r="N874">
        <v>1</v>
      </c>
      <c r="O874">
        <f t="shared" si="13"/>
        <v>7</v>
      </c>
    </row>
    <row r="875" spans="1:15" x14ac:dyDescent="0.2">
      <c r="A875" s="1">
        <v>43301</v>
      </c>
      <c r="B875">
        <v>43930690</v>
      </c>
      <c r="C875">
        <v>94</v>
      </c>
      <c r="D875" t="s">
        <v>14</v>
      </c>
      <c r="E875">
        <v>21</v>
      </c>
      <c r="F875" t="s">
        <v>15</v>
      </c>
      <c r="G875">
        <v>181010</v>
      </c>
      <c r="H875" t="s">
        <v>16</v>
      </c>
      <c r="I875" t="s">
        <v>17</v>
      </c>
      <c r="J875" t="s">
        <v>18</v>
      </c>
      <c r="K875" t="s">
        <v>19</v>
      </c>
      <c r="L875" t="s">
        <v>20</v>
      </c>
      <c r="M875" s="2">
        <v>842776102461</v>
      </c>
      <c r="N875">
        <v>1</v>
      </c>
      <c r="O875">
        <f t="shared" si="13"/>
        <v>7</v>
      </c>
    </row>
    <row r="876" spans="1:15" x14ac:dyDescent="0.2">
      <c r="A876" s="1">
        <v>43301</v>
      </c>
      <c r="B876">
        <v>43931037</v>
      </c>
      <c r="C876">
        <v>94</v>
      </c>
      <c r="D876" t="s">
        <v>14</v>
      </c>
      <c r="E876">
        <v>21</v>
      </c>
      <c r="F876" t="s">
        <v>15</v>
      </c>
      <c r="G876">
        <v>181010</v>
      </c>
      <c r="H876" t="s">
        <v>16</v>
      </c>
      <c r="I876" t="s">
        <v>17</v>
      </c>
      <c r="J876" t="s">
        <v>18</v>
      </c>
      <c r="K876" t="s">
        <v>19</v>
      </c>
      <c r="L876" t="s">
        <v>20</v>
      </c>
      <c r="M876" s="2">
        <v>842776102461</v>
      </c>
      <c r="N876">
        <v>1</v>
      </c>
      <c r="O876">
        <f t="shared" si="13"/>
        <v>7</v>
      </c>
    </row>
    <row r="877" spans="1:15" x14ac:dyDescent="0.2">
      <c r="A877" s="1">
        <v>43301</v>
      </c>
      <c r="B877">
        <v>43931350</v>
      </c>
      <c r="C877">
        <v>94</v>
      </c>
      <c r="D877" t="s">
        <v>14</v>
      </c>
      <c r="E877">
        <v>21</v>
      </c>
      <c r="F877" t="s">
        <v>15</v>
      </c>
      <c r="G877">
        <v>181010</v>
      </c>
      <c r="H877" t="s">
        <v>16</v>
      </c>
      <c r="I877" t="s">
        <v>17</v>
      </c>
      <c r="J877" t="s">
        <v>18</v>
      </c>
      <c r="K877" t="s">
        <v>19</v>
      </c>
      <c r="L877" t="s">
        <v>20</v>
      </c>
      <c r="M877" s="2">
        <v>842776102461</v>
      </c>
      <c r="N877">
        <v>1</v>
      </c>
      <c r="O877">
        <f t="shared" si="13"/>
        <v>7</v>
      </c>
    </row>
    <row r="878" spans="1:15" x14ac:dyDescent="0.2">
      <c r="A878" s="1">
        <v>43301</v>
      </c>
      <c r="B878">
        <v>43931539</v>
      </c>
      <c r="C878">
        <v>94</v>
      </c>
      <c r="D878" t="s">
        <v>14</v>
      </c>
      <c r="E878">
        <v>32</v>
      </c>
      <c r="F878" t="s">
        <v>21</v>
      </c>
      <c r="G878">
        <v>253230</v>
      </c>
      <c r="H878" t="s">
        <v>22</v>
      </c>
      <c r="I878" t="s">
        <v>23</v>
      </c>
      <c r="J878" t="s">
        <v>24</v>
      </c>
      <c r="L878" t="s">
        <v>25</v>
      </c>
      <c r="M878" s="2">
        <v>4550084118970</v>
      </c>
      <c r="N878">
        <v>1</v>
      </c>
      <c r="O878">
        <f t="shared" si="13"/>
        <v>4</v>
      </c>
    </row>
    <row r="879" spans="1:15" x14ac:dyDescent="0.2">
      <c r="A879" s="1">
        <v>43301</v>
      </c>
      <c r="B879">
        <v>43932165</v>
      </c>
      <c r="C879">
        <v>94</v>
      </c>
      <c r="D879" t="s">
        <v>14</v>
      </c>
      <c r="E879">
        <v>21</v>
      </c>
      <c r="F879" t="s">
        <v>15</v>
      </c>
      <c r="G879">
        <v>181010</v>
      </c>
      <c r="H879" t="s">
        <v>16</v>
      </c>
      <c r="I879" t="s">
        <v>17</v>
      </c>
      <c r="J879" t="s">
        <v>18</v>
      </c>
      <c r="K879" t="s">
        <v>19</v>
      </c>
      <c r="L879" t="s">
        <v>20</v>
      </c>
      <c r="M879" s="2">
        <v>842776102461</v>
      </c>
      <c r="N879">
        <v>1</v>
      </c>
      <c r="O879">
        <f t="shared" si="13"/>
        <v>7</v>
      </c>
    </row>
    <row r="880" spans="1:15" x14ac:dyDescent="0.2">
      <c r="A880" s="1">
        <v>43301</v>
      </c>
      <c r="B880">
        <v>43933795</v>
      </c>
      <c r="C880">
        <v>94</v>
      </c>
      <c r="D880" t="s">
        <v>14</v>
      </c>
      <c r="E880">
        <v>32</v>
      </c>
      <c r="F880" t="s">
        <v>21</v>
      </c>
      <c r="G880">
        <v>253230</v>
      </c>
      <c r="H880" t="s">
        <v>22</v>
      </c>
      <c r="I880" t="s">
        <v>23</v>
      </c>
      <c r="J880" t="s">
        <v>24</v>
      </c>
      <c r="L880" t="s">
        <v>25</v>
      </c>
      <c r="M880" s="2">
        <v>4550084118970</v>
      </c>
      <c r="N880">
        <v>1</v>
      </c>
      <c r="O880">
        <f t="shared" si="13"/>
        <v>4</v>
      </c>
    </row>
    <row r="881" spans="1:15" x14ac:dyDescent="0.2">
      <c r="A881" s="1">
        <v>43301</v>
      </c>
      <c r="B881">
        <v>43933808</v>
      </c>
      <c r="C881">
        <v>94</v>
      </c>
      <c r="D881" t="s">
        <v>14</v>
      </c>
      <c r="E881">
        <v>44</v>
      </c>
      <c r="F881" t="s">
        <v>37</v>
      </c>
      <c r="G881">
        <v>393015</v>
      </c>
      <c r="H881" t="s">
        <v>38</v>
      </c>
      <c r="I881" t="s">
        <v>39</v>
      </c>
      <c r="J881" t="s">
        <v>40</v>
      </c>
      <c r="K881" t="s">
        <v>41</v>
      </c>
      <c r="L881" t="s">
        <v>42</v>
      </c>
      <c r="M881" s="2">
        <v>4514953727427</v>
      </c>
      <c r="N881">
        <v>2</v>
      </c>
      <c r="O881">
        <f t="shared" si="13"/>
        <v>102</v>
      </c>
    </row>
    <row r="882" spans="1:15" x14ac:dyDescent="0.2">
      <c r="A882" s="1">
        <v>43301</v>
      </c>
      <c r="B882">
        <v>43934196</v>
      </c>
      <c r="C882">
        <v>94</v>
      </c>
      <c r="D882" t="s">
        <v>14</v>
      </c>
      <c r="E882">
        <v>21</v>
      </c>
      <c r="F882" t="s">
        <v>15</v>
      </c>
      <c r="G882">
        <v>181010</v>
      </c>
      <c r="H882" t="s">
        <v>16</v>
      </c>
      <c r="I882" t="s">
        <v>17</v>
      </c>
      <c r="J882" t="s">
        <v>18</v>
      </c>
      <c r="K882" t="s">
        <v>19</v>
      </c>
      <c r="L882" t="s">
        <v>20</v>
      </c>
      <c r="M882" s="2">
        <v>842776102461</v>
      </c>
      <c r="N882">
        <v>-1</v>
      </c>
      <c r="O882">
        <f t="shared" si="13"/>
        <v>7</v>
      </c>
    </row>
    <row r="883" spans="1:15" x14ac:dyDescent="0.2">
      <c r="A883" s="1">
        <v>43301</v>
      </c>
      <c r="B883">
        <v>43934196</v>
      </c>
      <c r="C883">
        <v>94</v>
      </c>
      <c r="D883" t="s">
        <v>14</v>
      </c>
      <c r="E883">
        <v>21</v>
      </c>
      <c r="F883" t="s">
        <v>15</v>
      </c>
      <c r="G883">
        <v>181010</v>
      </c>
      <c r="H883" t="s">
        <v>16</v>
      </c>
      <c r="I883" t="s">
        <v>17</v>
      </c>
      <c r="J883" t="s">
        <v>18</v>
      </c>
      <c r="K883" t="s">
        <v>19</v>
      </c>
      <c r="L883" t="s">
        <v>20</v>
      </c>
      <c r="M883" s="2">
        <v>842776102461</v>
      </c>
      <c r="N883">
        <v>1</v>
      </c>
      <c r="O883">
        <f t="shared" si="13"/>
        <v>7</v>
      </c>
    </row>
    <row r="884" spans="1:15" x14ac:dyDescent="0.2">
      <c r="A884" s="1">
        <v>43301</v>
      </c>
      <c r="B884">
        <v>43934543</v>
      </c>
      <c r="C884">
        <v>94</v>
      </c>
      <c r="D884" t="s">
        <v>14</v>
      </c>
      <c r="E884">
        <v>21</v>
      </c>
      <c r="F884" t="s">
        <v>15</v>
      </c>
      <c r="G884">
        <v>181010</v>
      </c>
      <c r="H884" t="s">
        <v>16</v>
      </c>
      <c r="I884" t="s">
        <v>17</v>
      </c>
      <c r="J884" t="s">
        <v>18</v>
      </c>
      <c r="K884" t="s">
        <v>19</v>
      </c>
      <c r="L884" t="s">
        <v>20</v>
      </c>
      <c r="M884" s="2">
        <v>842776102461</v>
      </c>
      <c r="N884">
        <v>-1</v>
      </c>
      <c r="O884">
        <f t="shared" si="13"/>
        <v>7</v>
      </c>
    </row>
    <row r="885" spans="1:15" x14ac:dyDescent="0.2">
      <c r="A885" s="1">
        <v>43301</v>
      </c>
      <c r="B885">
        <v>43934543</v>
      </c>
      <c r="C885">
        <v>94</v>
      </c>
      <c r="D885" t="s">
        <v>14</v>
      </c>
      <c r="E885">
        <v>21</v>
      </c>
      <c r="F885" t="s">
        <v>15</v>
      </c>
      <c r="G885">
        <v>181010</v>
      </c>
      <c r="H885" t="s">
        <v>16</v>
      </c>
      <c r="I885" t="s">
        <v>17</v>
      </c>
      <c r="J885" t="s">
        <v>18</v>
      </c>
      <c r="K885" t="s">
        <v>19</v>
      </c>
      <c r="L885" t="s">
        <v>20</v>
      </c>
      <c r="M885" s="2">
        <v>842776102461</v>
      </c>
      <c r="N885">
        <v>1</v>
      </c>
      <c r="O885">
        <f t="shared" si="13"/>
        <v>7</v>
      </c>
    </row>
    <row r="886" spans="1:15" x14ac:dyDescent="0.2">
      <c r="A886" s="1">
        <v>43301</v>
      </c>
      <c r="B886">
        <v>43934551</v>
      </c>
      <c r="C886">
        <v>94</v>
      </c>
      <c r="D886" t="s">
        <v>14</v>
      </c>
      <c r="E886">
        <v>44</v>
      </c>
      <c r="F886" t="s">
        <v>37</v>
      </c>
      <c r="G886">
        <v>393015</v>
      </c>
      <c r="H886" t="s">
        <v>38</v>
      </c>
      <c r="I886" t="s">
        <v>39</v>
      </c>
      <c r="J886" t="s">
        <v>40</v>
      </c>
      <c r="K886" t="s">
        <v>41</v>
      </c>
      <c r="L886" t="s">
        <v>42</v>
      </c>
      <c r="M886" s="2">
        <v>4514953727427</v>
      </c>
      <c r="N886">
        <v>100</v>
      </c>
      <c r="O886">
        <f t="shared" si="13"/>
        <v>102</v>
      </c>
    </row>
    <row r="887" spans="1:15" x14ac:dyDescent="0.2">
      <c r="A887" s="1">
        <v>43301</v>
      </c>
      <c r="B887">
        <v>43935233</v>
      </c>
      <c r="C887">
        <v>94</v>
      </c>
      <c r="D887" t="s">
        <v>14</v>
      </c>
      <c r="E887">
        <v>21</v>
      </c>
      <c r="F887" t="s">
        <v>15</v>
      </c>
      <c r="G887">
        <v>181010</v>
      </c>
      <c r="H887" t="s">
        <v>16</v>
      </c>
      <c r="I887" t="s">
        <v>17</v>
      </c>
      <c r="J887" t="s">
        <v>18</v>
      </c>
      <c r="K887" t="s">
        <v>19</v>
      </c>
      <c r="L887" t="s">
        <v>20</v>
      </c>
      <c r="M887" s="2">
        <v>842776102461</v>
      </c>
      <c r="N887">
        <v>-1</v>
      </c>
      <c r="O887">
        <f t="shared" si="13"/>
        <v>7</v>
      </c>
    </row>
    <row r="888" spans="1:15" x14ac:dyDescent="0.2">
      <c r="A888" s="1">
        <v>43301</v>
      </c>
      <c r="B888">
        <v>43935233</v>
      </c>
      <c r="C888">
        <v>94</v>
      </c>
      <c r="D888" t="s">
        <v>14</v>
      </c>
      <c r="E888">
        <v>21</v>
      </c>
      <c r="F888" t="s">
        <v>15</v>
      </c>
      <c r="G888">
        <v>181010</v>
      </c>
      <c r="H888" t="s">
        <v>16</v>
      </c>
      <c r="I888" t="s">
        <v>17</v>
      </c>
      <c r="J888" t="s">
        <v>18</v>
      </c>
      <c r="K888" t="s">
        <v>19</v>
      </c>
      <c r="L888" t="s">
        <v>20</v>
      </c>
      <c r="M888" s="2">
        <v>842776102461</v>
      </c>
      <c r="N888">
        <v>1</v>
      </c>
      <c r="O888">
        <f t="shared" si="13"/>
        <v>7</v>
      </c>
    </row>
    <row r="889" spans="1:15" x14ac:dyDescent="0.2">
      <c r="A889" s="1">
        <v>43301</v>
      </c>
      <c r="B889">
        <v>43935511</v>
      </c>
      <c r="C889">
        <v>94</v>
      </c>
      <c r="D889" t="s">
        <v>14</v>
      </c>
      <c r="E889">
        <v>21</v>
      </c>
      <c r="F889" t="s">
        <v>15</v>
      </c>
      <c r="G889">
        <v>181010</v>
      </c>
      <c r="H889" t="s">
        <v>16</v>
      </c>
      <c r="I889" t="s">
        <v>17</v>
      </c>
      <c r="J889" t="s">
        <v>18</v>
      </c>
      <c r="K889" t="s">
        <v>19</v>
      </c>
      <c r="L889" t="s">
        <v>20</v>
      </c>
      <c r="M889" s="2">
        <v>842776102461</v>
      </c>
      <c r="N889">
        <v>1</v>
      </c>
      <c r="O889">
        <f t="shared" si="13"/>
        <v>7</v>
      </c>
    </row>
    <row r="890" spans="1:15" x14ac:dyDescent="0.2">
      <c r="A890" s="1">
        <v>43301</v>
      </c>
      <c r="B890">
        <v>43935914</v>
      </c>
      <c r="C890">
        <v>94</v>
      </c>
      <c r="D890" t="s">
        <v>14</v>
      </c>
      <c r="E890">
        <v>21</v>
      </c>
      <c r="F890" t="s">
        <v>15</v>
      </c>
      <c r="G890">
        <v>181010</v>
      </c>
      <c r="H890" t="s">
        <v>16</v>
      </c>
      <c r="I890" t="s">
        <v>17</v>
      </c>
      <c r="J890" t="s">
        <v>18</v>
      </c>
      <c r="K890" t="s">
        <v>19</v>
      </c>
      <c r="L890" t="s">
        <v>20</v>
      </c>
      <c r="M890" s="2">
        <v>842776102461</v>
      </c>
      <c r="N890">
        <v>-1</v>
      </c>
      <c r="O890">
        <f t="shared" si="13"/>
        <v>7</v>
      </c>
    </row>
    <row r="891" spans="1:15" x14ac:dyDescent="0.2">
      <c r="A891" s="1">
        <v>43301</v>
      </c>
      <c r="B891">
        <v>43935914</v>
      </c>
      <c r="C891">
        <v>94</v>
      </c>
      <c r="D891" t="s">
        <v>14</v>
      </c>
      <c r="E891">
        <v>21</v>
      </c>
      <c r="F891" t="s">
        <v>15</v>
      </c>
      <c r="G891">
        <v>181010</v>
      </c>
      <c r="H891" t="s">
        <v>16</v>
      </c>
      <c r="I891" t="s">
        <v>17</v>
      </c>
      <c r="J891" t="s">
        <v>18</v>
      </c>
      <c r="K891" t="s">
        <v>19</v>
      </c>
      <c r="L891" t="s">
        <v>20</v>
      </c>
      <c r="M891" s="2">
        <v>842776102461</v>
      </c>
      <c r="N891">
        <v>1</v>
      </c>
      <c r="O891">
        <f t="shared" si="13"/>
        <v>7</v>
      </c>
    </row>
    <row r="892" spans="1:15" x14ac:dyDescent="0.2">
      <c r="A892" s="1">
        <v>43301</v>
      </c>
      <c r="B892">
        <v>43936280</v>
      </c>
      <c r="C892">
        <v>94</v>
      </c>
      <c r="D892" t="s">
        <v>14</v>
      </c>
      <c r="E892">
        <v>21</v>
      </c>
      <c r="F892" t="s">
        <v>15</v>
      </c>
      <c r="G892">
        <v>181010</v>
      </c>
      <c r="H892" t="s">
        <v>16</v>
      </c>
      <c r="I892" t="s">
        <v>17</v>
      </c>
      <c r="J892" t="s">
        <v>18</v>
      </c>
      <c r="K892" t="s">
        <v>19</v>
      </c>
      <c r="L892" t="s">
        <v>20</v>
      </c>
      <c r="M892" s="2">
        <v>842776102461</v>
      </c>
      <c r="N892">
        <v>-1</v>
      </c>
      <c r="O892">
        <f t="shared" si="13"/>
        <v>7</v>
      </c>
    </row>
    <row r="893" spans="1:15" x14ac:dyDescent="0.2">
      <c r="A893" s="1">
        <v>43301</v>
      </c>
      <c r="B893">
        <v>43936280</v>
      </c>
      <c r="C893">
        <v>94</v>
      </c>
      <c r="D893" t="s">
        <v>14</v>
      </c>
      <c r="E893">
        <v>21</v>
      </c>
      <c r="F893" t="s">
        <v>15</v>
      </c>
      <c r="G893">
        <v>181010</v>
      </c>
      <c r="H893" t="s">
        <v>16</v>
      </c>
      <c r="I893" t="s">
        <v>17</v>
      </c>
      <c r="J893" t="s">
        <v>18</v>
      </c>
      <c r="K893" t="s">
        <v>19</v>
      </c>
      <c r="L893" t="s">
        <v>20</v>
      </c>
      <c r="M893" s="2">
        <v>842776102461</v>
      </c>
      <c r="N893">
        <v>1</v>
      </c>
      <c r="O893">
        <f t="shared" si="13"/>
        <v>7</v>
      </c>
    </row>
    <row r="894" spans="1:15" x14ac:dyDescent="0.2">
      <c r="A894" s="1">
        <v>43301</v>
      </c>
      <c r="B894">
        <v>43936545</v>
      </c>
      <c r="C894">
        <v>94</v>
      </c>
      <c r="D894" t="s">
        <v>14</v>
      </c>
      <c r="E894">
        <v>32</v>
      </c>
      <c r="F894" t="s">
        <v>21</v>
      </c>
      <c r="G894">
        <v>253230</v>
      </c>
      <c r="H894" t="s">
        <v>22</v>
      </c>
      <c r="I894" t="s">
        <v>23</v>
      </c>
      <c r="J894" t="s">
        <v>24</v>
      </c>
      <c r="L894" t="s">
        <v>25</v>
      </c>
      <c r="M894" s="2">
        <v>4550084118970</v>
      </c>
      <c r="N894">
        <v>1</v>
      </c>
      <c r="O894">
        <f t="shared" si="13"/>
        <v>4</v>
      </c>
    </row>
    <row r="895" spans="1:15" x14ac:dyDescent="0.2">
      <c r="A895" s="1">
        <v>43301</v>
      </c>
      <c r="B895">
        <v>43937605</v>
      </c>
      <c r="C895">
        <v>94</v>
      </c>
      <c r="D895" t="s">
        <v>14</v>
      </c>
      <c r="E895">
        <v>21</v>
      </c>
      <c r="F895" t="s">
        <v>15</v>
      </c>
      <c r="G895">
        <v>181010</v>
      </c>
      <c r="H895" t="s">
        <v>16</v>
      </c>
      <c r="I895" t="s">
        <v>17</v>
      </c>
      <c r="J895" t="s">
        <v>18</v>
      </c>
      <c r="K895" t="s">
        <v>19</v>
      </c>
      <c r="L895" t="s">
        <v>20</v>
      </c>
      <c r="M895" s="2">
        <v>842776102461</v>
      </c>
      <c r="N895">
        <v>1</v>
      </c>
      <c r="O895">
        <f t="shared" si="13"/>
        <v>7</v>
      </c>
    </row>
    <row r="896" spans="1:15" x14ac:dyDescent="0.2">
      <c r="A896" s="1">
        <v>43301</v>
      </c>
      <c r="B896">
        <v>43939993</v>
      </c>
      <c r="C896">
        <v>94</v>
      </c>
      <c r="D896" t="s">
        <v>14</v>
      </c>
      <c r="E896">
        <v>21</v>
      </c>
      <c r="F896" t="s">
        <v>15</v>
      </c>
      <c r="G896">
        <v>181010</v>
      </c>
      <c r="H896" t="s">
        <v>16</v>
      </c>
      <c r="I896" t="s">
        <v>17</v>
      </c>
      <c r="J896" t="s">
        <v>18</v>
      </c>
      <c r="K896" t="s">
        <v>19</v>
      </c>
      <c r="L896" t="s">
        <v>20</v>
      </c>
      <c r="M896" s="2">
        <v>842776102461</v>
      </c>
      <c r="N896">
        <v>1</v>
      </c>
      <c r="O896">
        <f t="shared" si="13"/>
        <v>7</v>
      </c>
    </row>
    <row r="897" spans="1:15" x14ac:dyDescent="0.2">
      <c r="A897" s="1">
        <v>43301</v>
      </c>
      <c r="B897">
        <v>43943628</v>
      </c>
      <c r="C897">
        <v>94</v>
      </c>
      <c r="D897" t="s">
        <v>14</v>
      </c>
      <c r="E897">
        <v>32</v>
      </c>
      <c r="F897" t="s">
        <v>21</v>
      </c>
      <c r="G897">
        <v>253230</v>
      </c>
      <c r="H897" t="s">
        <v>22</v>
      </c>
      <c r="I897" t="s">
        <v>23</v>
      </c>
      <c r="J897" t="s">
        <v>24</v>
      </c>
      <c r="L897" t="s">
        <v>25</v>
      </c>
      <c r="M897" s="2">
        <v>4550084118970</v>
      </c>
      <c r="N897">
        <v>1</v>
      </c>
      <c r="O897">
        <f t="shared" si="13"/>
        <v>4</v>
      </c>
    </row>
    <row r="898" spans="1:15" x14ac:dyDescent="0.2">
      <c r="A898" s="1">
        <v>43301</v>
      </c>
      <c r="B898">
        <v>43929467</v>
      </c>
      <c r="C898">
        <v>842</v>
      </c>
      <c r="D898" t="s">
        <v>26</v>
      </c>
      <c r="E898">
        <v>21</v>
      </c>
      <c r="F898" t="s">
        <v>15</v>
      </c>
      <c r="G898">
        <v>181010</v>
      </c>
      <c r="H898" t="s">
        <v>16</v>
      </c>
      <c r="I898" t="s">
        <v>17</v>
      </c>
      <c r="J898" t="s">
        <v>18</v>
      </c>
      <c r="K898" t="s">
        <v>19</v>
      </c>
      <c r="L898" t="s">
        <v>20</v>
      </c>
      <c r="M898" s="2">
        <v>842776102461</v>
      </c>
      <c r="N898">
        <v>1</v>
      </c>
      <c r="O898">
        <f t="shared" si="13"/>
        <v>5</v>
      </c>
    </row>
    <row r="899" spans="1:15" x14ac:dyDescent="0.2">
      <c r="A899" s="1">
        <v>43301</v>
      </c>
      <c r="B899">
        <v>43930105</v>
      </c>
      <c r="C899">
        <v>842</v>
      </c>
      <c r="D899" t="s">
        <v>26</v>
      </c>
      <c r="E899">
        <v>21</v>
      </c>
      <c r="F899" t="s">
        <v>15</v>
      </c>
      <c r="G899">
        <v>181010</v>
      </c>
      <c r="H899" t="s">
        <v>16</v>
      </c>
      <c r="I899" t="s">
        <v>17</v>
      </c>
      <c r="J899" t="s">
        <v>18</v>
      </c>
      <c r="K899" t="s">
        <v>19</v>
      </c>
      <c r="L899" t="s">
        <v>20</v>
      </c>
      <c r="M899" s="2">
        <v>842776102461</v>
      </c>
      <c r="N899">
        <v>1</v>
      </c>
      <c r="O899">
        <f t="shared" ref="O899:O962" si="14">SUMIFS($N$2:$N$1206,$A$2:$A$1206,"="&amp;A899,$C$2:$C$1206,"="&amp;C899,$M$2:$M$1206,"="&amp;M899)</f>
        <v>5</v>
      </c>
    </row>
    <row r="900" spans="1:15" x14ac:dyDescent="0.2">
      <c r="A900" s="1">
        <v>43301</v>
      </c>
      <c r="B900">
        <v>43932809</v>
      </c>
      <c r="C900">
        <v>842</v>
      </c>
      <c r="D900" t="s">
        <v>26</v>
      </c>
      <c r="E900">
        <v>21</v>
      </c>
      <c r="F900" t="s">
        <v>15</v>
      </c>
      <c r="G900">
        <v>181010</v>
      </c>
      <c r="H900" t="s">
        <v>16</v>
      </c>
      <c r="I900" t="s">
        <v>17</v>
      </c>
      <c r="J900" t="s">
        <v>18</v>
      </c>
      <c r="K900" t="s">
        <v>19</v>
      </c>
      <c r="L900" t="s">
        <v>20</v>
      </c>
      <c r="M900" s="2">
        <v>842776102461</v>
      </c>
      <c r="N900">
        <v>1</v>
      </c>
      <c r="O900">
        <f t="shared" si="14"/>
        <v>5</v>
      </c>
    </row>
    <row r="901" spans="1:15" x14ac:dyDescent="0.2">
      <c r="A901" s="1">
        <v>43301</v>
      </c>
      <c r="B901">
        <v>43935334</v>
      </c>
      <c r="C901">
        <v>842</v>
      </c>
      <c r="D901" t="s">
        <v>26</v>
      </c>
      <c r="E901">
        <v>21</v>
      </c>
      <c r="F901" t="s">
        <v>15</v>
      </c>
      <c r="G901">
        <v>181010</v>
      </c>
      <c r="H901" t="s">
        <v>16</v>
      </c>
      <c r="I901" t="s">
        <v>17</v>
      </c>
      <c r="J901" t="s">
        <v>18</v>
      </c>
      <c r="K901" t="s">
        <v>19</v>
      </c>
      <c r="L901" t="s">
        <v>20</v>
      </c>
      <c r="M901" s="2">
        <v>842776102461</v>
      </c>
      <c r="N901">
        <v>1</v>
      </c>
      <c r="O901">
        <f t="shared" si="14"/>
        <v>5</v>
      </c>
    </row>
    <row r="902" spans="1:15" x14ac:dyDescent="0.2">
      <c r="A902" s="1">
        <v>43301</v>
      </c>
      <c r="B902">
        <v>43936962</v>
      </c>
      <c r="C902">
        <v>842</v>
      </c>
      <c r="D902" t="s">
        <v>26</v>
      </c>
      <c r="E902">
        <v>21</v>
      </c>
      <c r="F902" t="s">
        <v>15</v>
      </c>
      <c r="G902">
        <v>181010</v>
      </c>
      <c r="H902" t="s">
        <v>16</v>
      </c>
      <c r="I902" t="s">
        <v>17</v>
      </c>
      <c r="J902" t="s">
        <v>18</v>
      </c>
      <c r="K902" t="s">
        <v>19</v>
      </c>
      <c r="L902" t="s">
        <v>20</v>
      </c>
      <c r="M902" s="2">
        <v>842776102461</v>
      </c>
      <c r="N902">
        <v>1</v>
      </c>
      <c r="O902">
        <f t="shared" si="14"/>
        <v>5</v>
      </c>
    </row>
    <row r="903" spans="1:15" x14ac:dyDescent="0.2">
      <c r="A903" s="1">
        <v>43301</v>
      </c>
      <c r="B903">
        <v>43938726</v>
      </c>
      <c r="C903">
        <v>842</v>
      </c>
      <c r="D903" t="s">
        <v>26</v>
      </c>
      <c r="E903">
        <v>32</v>
      </c>
      <c r="F903" t="s">
        <v>21</v>
      </c>
      <c r="G903">
        <v>253230</v>
      </c>
      <c r="H903" t="s">
        <v>22</v>
      </c>
      <c r="I903" t="s">
        <v>23</v>
      </c>
      <c r="J903" t="s">
        <v>24</v>
      </c>
      <c r="L903" t="s">
        <v>25</v>
      </c>
      <c r="M903" s="2">
        <v>4550084118970</v>
      </c>
      <c r="N903">
        <v>1</v>
      </c>
      <c r="O903">
        <f t="shared" si="14"/>
        <v>2</v>
      </c>
    </row>
    <row r="904" spans="1:15" x14ac:dyDescent="0.2">
      <c r="A904" s="1">
        <v>43301</v>
      </c>
      <c r="B904">
        <v>43941486</v>
      </c>
      <c r="C904">
        <v>842</v>
      </c>
      <c r="D904" t="s">
        <v>26</v>
      </c>
      <c r="E904">
        <v>32</v>
      </c>
      <c r="F904" t="s">
        <v>21</v>
      </c>
      <c r="G904">
        <v>253230</v>
      </c>
      <c r="H904" t="s">
        <v>22</v>
      </c>
      <c r="I904" t="s">
        <v>23</v>
      </c>
      <c r="J904" t="s">
        <v>24</v>
      </c>
      <c r="L904" t="s">
        <v>25</v>
      </c>
      <c r="M904" s="2">
        <v>4550084118970</v>
      </c>
      <c r="N904">
        <v>1</v>
      </c>
      <c r="O904">
        <f t="shared" si="14"/>
        <v>2</v>
      </c>
    </row>
    <row r="905" spans="1:15" x14ac:dyDescent="0.2">
      <c r="A905" s="1">
        <v>43302</v>
      </c>
      <c r="B905">
        <v>43929739</v>
      </c>
      <c r="C905">
        <v>94</v>
      </c>
      <c r="D905" t="s">
        <v>14</v>
      </c>
      <c r="E905">
        <v>32</v>
      </c>
      <c r="F905" t="s">
        <v>21</v>
      </c>
      <c r="G905">
        <v>253230</v>
      </c>
      <c r="H905" t="s">
        <v>22</v>
      </c>
      <c r="I905" t="s">
        <v>23</v>
      </c>
      <c r="J905" t="s">
        <v>24</v>
      </c>
      <c r="L905" t="s">
        <v>25</v>
      </c>
      <c r="M905" s="2">
        <v>4550084118970</v>
      </c>
      <c r="N905">
        <v>1</v>
      </c>
      <c r="O905">
        <f t="shared" si="14"/>
        <v>4</v>
      </c>
    </row>
    <row r="906" spans="1:15" x14ac:dyDescent="0.2">
      <c r="A906" s="1">
        <v>43302</v>
      </c>
      <c r="B906">
        <v>43943843</v>
      </c>
      <c r="C906">
        <v>94</v>
      </c>
      <c r="D906" t="s">
        <v>14</v>
      </c>
      <c r="E906">
        <v>21</v>
      </c>
      <c r="F906" t="s">
        <v>15</v>
      </c>
      <c r="G906">
        <v>181010</v>
      </c>
      <c r="H906" t="s">
        <v>16</v>
      </c>
      <c r="I906" t="s">
        <v>17</v>
      </c>
      <c r="J906" t="s">
        <v>18</v>
      </c>
      <c r="K906" t="s">
        <v>19</v>
      </c>
      <c r="L906" t="s">
        <v>20</v>
      </c>
      <c r="M906" s="2">
        <v>842776102461</v>
      </c>
      <c r="N906">
        <v>1</v>
      </c>
      <c r="O906">
        <f t="shared" si="14"/>
        <v>4</v>
      </c>
    </row>
    <row r="907" spans="1:15" x14ac:dyDescent="0.2">
      <c r="A907" s="1">
        <v>43302</v>
      </c>
      <c r="B907">
        <v>43947608</v>
      </c>
      <c r="C907">
        <v>94</v>
      </c>
      <c r="D907" t="s">
        <v>14</v>
      </c>
      <c r="E907">
        <v>32</v>
      </c>
      <c r="F907" t="s">
        <v>21</v>
      </c>
      <c r="G907">
        <v>253230</v>
      </c>
      <c r="H907" t="s">
        <v>22</v>
      </c>
      <c r="I907" t="s">
        <v>23</v>
      </c>
      <c r="J907" t="s">
        <v>24</v>
      </c>
      <c r="L907" t="s">
        <v>25</v>
      </c>
      <c r="M907" s="2">
        <v>4550084118970</v>
      </c>
      <c r="N907">
        <v>1</v>
      </c>
      <c r="O907">
        <f t="shared" si="14"/>
        <v>4</v>
      </c>
    </row>
    <row r="908" spans="1:15" x14ac:dyDescent="0.2">
      <c r="A908" s="1">
        <v>43302</v>
      </c>
      <c r="B908">
        <v>43947625</v>
      </c>
      <c r="C908">
        <v>94</v>
      </c>
      <c r="D908" t="s">
        <v>14</v>
      </c>
      <c r="E908">
        <v>21</v>
      </c>
      <c r="F908" t="s">
        <v>15</v>
      </c>
      <c r="G908">
        <v>181010</v>
      </c>
      <c r="H908" t="s">
        <v>16</v>
      </c>
      <c r="I908" t="s">
        <v>17</v>
      </c>
      <c r="J908" t="s">
        <v>18</v>
      </c>
      <c r="K908" t="s">
        <v>19</v>
      </c>
      <c r="L908" t="s">
        <v>20</v>
      </c>
      <c r="M908" s="2">
        <v>842776102461</v>
      </c>
      <c r="N908">
        <v>1</v>
      </c>
      <c r="O908">
        <f t="shared" si="14"/>
        <v>4</v>
      </c>
    </row>
    <row r="909" spans="1:15" x14ac:dyDescent="0.2">
      <c r="A909" s="1">
        <v>43302</v>
      </c>
      <c r="B909">
        <v>43947822</v>
      </c>
      <c r="C909">
        <v>94</v>
      </c>
      <c r="D909" t="s">
        <v>14</v>
      </c>
      <c r="E909">
        <v>32</v>
      </c>
      <c r="F909" t="s">
        <v>21</v>
      </c>
      <c r="G909">
        <v>253230</v>
      </c>
      <c r="H909" t="s">
        <v>22</v>
      </c>
      <c r="I909" t="s">
        <v>23</v>
      </c>
      <c r="J909" t="s">
        <v>24</v>
      </c>
      <c r="L909" t="s">
        <v>25</v>
      </c>
      <c r="M909" s="2">
        <v>4550084118970</v>
      </c>
      <c r="N909">
        <v>-1</v>
      </c>
      <c r="O909">
        <f t="shared" si="14"/>
        <v>4</v>
      </c>
    </row>
    <row r="910" spans="1:15" x14ac:dyDescent="0.2">
      <c r="A910" s="1">
        <v>43302</v>
      </c>
      <c r="B910">
        <v>43947822</v>
      </c>
      <c r="C910">
        <v>94</v>
      </c>
      <c r="D910" t="s">
        <v>14</v>
      </c>
      <c r="E910">
        <v>32</v>
      </c>
      <c r="F910" t="s">
        <v>21</v>
      </c>
      <c r="G910">
        <v>253230</v>
      </c>
      <c r="H910" t="s">
        <v>22</v>
      </c>
      <c r="I910" t="s">
        <v>23</v>
      </c>
      <c r="J910" t="s">
        <v>24</v>
      </c>
      <c r="L910" t="s">
        <v>25</v>
      </c>
      <c r="M910" s="2">
        <v>4550084118970</v>
      </c>
      <c r="N910">
        <v>1</v>
      </c>
      <c r="O910">
        <f t="shared" si="14"/>
        <v>4</v>
      </c>
    </row>
    <row r="911" spans="1:15" x14ac:dyDescent="0.2">
      <c r="A911" s="1">
        <v>43302</v>
      </c>
      <c r="B911">
        <v>43948597</v>
      </c>
      <c r="C911">
        <v>94</v>
      </c>
      <c r="D911" t="s">
        <v>14</v>
      </c>
      <c r="E911">
        <v>12</v>
      </c>
      <c r="F911" t="s">
        <v>27</v>
      </c>
      <c r="G911">
        <v>77120</v>
      </c>
      <c r="H911" t="s">
        <v>28</v>
      </c>
      <c r="I911" t="s">
        <v>29</v>
      </c>
      <c r="J911" t="s">
        <v>30</v>
      </c>
      <c r="L911" t="s">
        <v>31</v>
      </c>
      <c r="M911" s="2">
        <v>4549980046388</v>
      </c>
      <c r="N911">
        <v>1</v>
      </c>
      <c r="O911">
        <f t="shared" si="14"/>
        <v>5</v>
      </c>
    </row>
    <row r="912" spans="1:15" x14ac:dyDescent="0.2">
      <c r="A912" s="1">
        <v>43302</v>
      </c>
      <c r="B912">
        <v>43948696</v>
      </c>
      <c r="C912">
        <v>94</v>
      </c>
      <c r="D912" t="s">
        <v>14</v>
      </c>
      <c r="E912">
        <v>12</v>
      </c>
      <c r="F912" t="s">
        <v>27</v>
      </c>
      <c r="G912">
        <v>77120</v>
      </c>
      <c r="H912" t="s">
        <v>28</v>
      </c>
      <c r="I912" t="s">
        <v>29</v>
      </c>
      <c r="J912" t="s">
        <v>30</v>
      </c>
      <c r="L912" t="s">
        <v>31</v>
      </c>
      <c r="M912" s="2">
        <v>4549980046388</v>
      </c>
      <c r="N912">
        <v>1</v>
      </c>
      <c r="O912">
        <f t="shared" si="14"/>
        <v>5</v>
      </c>
    </row>
    <row r="913" spans="1:15" x14ac:dyDescent="0.2">
      <c r="A913" s="1">
        <v>43302</v>
      </c>
      <c r="B913">
        <v>43949258</v>
      </c>
      <c r="C913">
        <v>94</v>
      </c>
      <c r="D913" t="s">
        <v>14</v>
      </c>
      <c r="E913">
        <v>12</v>
      </c>
      <c r="F913" t="s">
        <v>27</v>
      </c>
      <c r="G913">
        <v>77120</v>
      </c>
      <c r="H913" t="s">
        <v>28</v>
      </c>
      <c r="I913" t="s">
        <v>29</v>
      </c>
      <c r="J913" t="s">
        <v>30</v>
      </c>
      <c r="L913" t="s">
        <v>31</v>
      </c>
      <c r="M913" s="2">
        <v>4549980046388</v>
      </c>
      <c r="N913">
        <v>1</v>
      </c>
      <c r="O913">
        <f t="shared" si="14"/>
        <v>5</v>
      </c>
    </row>
    <row r="914" spans="1:15" x14ac:dyDescent="0.2">
      <c r="A914" s="1">
        <v>43302</v>
      </c>
      <c r="B914">
        <v>43949708</v>
      </c>
      <c r="C914">
        <v>94</v>
      </c>
      <c r="D914" t="s">
        <v>14</v>
      </c>
      <c r="E914">
        <v>21</v>
      </c>
      <c r="F914" t="s">
        <v>15</v>
      </c>
      <c r="G914">
        <v>181010</v>
      </c>
      <c r="H914" t="s">
        <v>16</v>
      </c>
      <c r="I914" t="s">
        <v>17</v>
      </c>
      <c r="J914" t="s">
        <v>18</v>
      </c>
      <c r="K914" t="s">
        <v>19</v>
      </c>
      <c r="L914" t="s">
        <v>20</v>
      </c>
      <c r="M914" s="2">
        <v>842776102461</v>
      </c>
      <c r="N914">
        <v>1</v>
      </c>
      <c r="O914">
        <f t="shared" si="14"/>
        <v>4</v>
      </c>
    </row>
    <row r="915" spans="1:15" x14ac:dyDescent="0.2">
      <c r="A915" s="1">
        <v>43302</v>
      </c>
      <c r="B915">
        <v>43950357</v>
      </c>
      <c r="C915">
        <v>94</v>
      </c>
      <c r="D915" t="s">
        <v>14</v>
      </c>
      <c r="E915">
        <v>32</v>
      </c>
      <c r="F915" t="s">
        <v>21</v>
      </c>
      <c r="G915">
        <v>253230</v>
      </c>
      <c r="H915" t="s">
        <v>22</v>
      </c>
      <c r="I915" t="s">
        <v>23</v>
      </c>
      <c r="J915" t="s">
        <v>24</v>
      </c>
      <c r="L915" t="s">
        <v>25</v>
      </c>
      <c r="M915" s="2">
        <v>4550084118970</v>
      </c>
      <c r="N915">
        <v>1</v>
      </c>
      <c r="O915">
        <f t="shared" si="14"/>
        <v>4</v>
      </c>
    </row>
    <row r="916" spans="1:15" x14ac:dyDescent="0.2">
      <c r="A916" s="1">
        <v>43302</v>
      </c>
      <c r="B916">
        <v>43950891</v>
      </c>
      <c r="C916">
        <v>94</v>
      </c>
      <c r="D916" t="s">
        <v>14</v>
      </c>
      <c r="E916">
        <v>12</v>
      </c>
      <c r="F916" t="s">
        <v>27</v>
      </c>
      <c r="G916">
        <v>77120</v>
      </c>
      <c r="H916" t="s">
        <v>28</v>
      </c>
      <c r="I916" t="s">
        <v>29</v>
      </c>
      <c r="J916" t="s">
        <v>30</v>
      </c>
      <c r="L916" t="s">
        <v>31</v>
      </c>
      <c r="M916" s="2">
        <v>4549980046388</v>
      </c>
      <c r="N916">
        <v>1</v>
      </c>
      <c r="O916">
        <f t="shared" si="14"/>
        <v>5</v>
      </c>
    </row>
    <row r="917" spans="1:15" x14ac:dyDescent="0.2">
      <c r="A917" s="1">
        <v>43302</v>
      </c>
      <c r="B917">
        <v>43951634</v>
      </c>
      <c r="C917">
        <v>94</v>
      </c>
      <c r="D917" t="s">
        <v>14</v>
      </c>
      <c r="E917">
        <v>21</v>
      </c>
      <c r="F917" t="s">
        <v>15</v>
      </c>
      <c r="G917">
        <v>181010</v>
      </c>
      <c r="H917" t="s">
        <v>16</v>
      </c>
      <c r="I917" t="s">
        <v>17</v>
      </c>
      <c r="J917" t="s">
        <v>18</v>
      </c>
      <c r="K917" t="s">
        <v>19</v>
      </c>
      <c r="L917" t="s">
        <v>20</v>
      </c>
      <c r="M917" s="2">
        <v>842776102461</v>
      </c>
      <c r="N917">
        <v>1</v>
      </c>
      <c r="O917">
        <f t="shared" si="14"/>
        <v>4</v>
      </c>
    </row>
    <row r="918" spans="1:15" x14ac:dyDescent="0.2">
      <c r="A918" s="1">
        <v>43302</v>
      </c>
      <c r="B918">
        <v>43951824</v>
      </c>
      <c r="C918">
        <v>94</v>
      </c>
      <c r="D918" t="s">
        <v>14</v>
      </c>
      <c r="E918">
        <v>32</v>
      </c>
      <c r="F918" t="s">
        <v>21</v>
      </c>
      <c r="G918">
        <v>253230</v>
      </c>
      <c r="H918" t="s">
        <v>22</v>
      </c>
      <c r="I918" t="s">
        <v>23</v>
      </c>
      <c r="J918" t="s">
        <v>24</v>
      </c>
      <c r="L918" t="s">
        <v>25</v>
      </c>
      <c r="M918" s="2">
        <v>4550084118970</v>
      </c>
      <c r="N918">
        <v>1</v>
      </c>
      <c r="O918">
        <f t="shared" si="14"/>
        <v>4</v>
      </c>
    </row>
    <row r="919" spans="1:15" x14ac:dyDescent="0.2">
      <c r="A919" s="1">
        <v>43302</v>
      </c>
      <c r="B919">
        <v>43952483</v>
      </c>
      <c r="C919">
        <v>94</v>
      </c>
      <c r="D919" t="s">
        <v>14</v>
      </c>
      <c r="E919">
        <v>12</v>
      </c>
      <c r="F919" t="s">
        <v>27</v>
      </c>
      <c r="G919">
        <v>77120</v>
      </c>
      <c r="H919" t="s">
        <v>28</v>
      </c>
      <c r="I919" t="s">
        <v>29</v>
      </c>
      <c r="J919" t="s">
        <v>30</v>
      </c>
      <c r="L919" t="s">
        <v>31</v>
      </c>
      <c r="M919" s="2">
        <v>4549980046388</v>
      </c>
      <c r="N919">
        <v>1</v>
      </c>
      <c r="O919">
        <f t="shared" si="14"/>
        <v>5</v>
      </c>
    </row>
    <row r="920" spans="1:15" x14ac:dyDescent="0.2">
      <c r="A920" s="1">
        <v>43302</v>
      </c>
      <c r="B920">
        <v>43943271</v>
      </c>
      <c r="C920">
        <v>842</v>
      </c>
      <c r="D920" t="s">
        <v>26</v>
      </c>
      <c r="E920">
        <v>21</v>
      </c>
      <c r="F920" t="s">
        <v>15</v>
      </c>
      <c r="G920">
        <v>181010</v>
      </c>
      <c r="H920" t="s">
        <v>16</v>
      </c>
      <c r="I920" t="s">
        <v>17</v>
      </c>
      <c r="J920" t="s">
        <v>18</v>
      </c>
      <c r="K920" t="s">
        <v>19</v>
      </c>
      <c r="L920" t="s">
        <v>20</v>
      </c>
      <c r="M920" s="2">
        <v>842776102461</v>
      </c>
      <c r="N920">
        <v>1</v>
      </c>
      <c r="O920">
        <f t="shared" si="14"/>
        <v>4</v>
      </c>
    </row>
    <row r="921" spans="1:15" x14ac:dyDescent="0.2">
      <c r="A921" s="1">
        <v>43302</v>
      </c>
      <c r="B921">
        <v>43944111</v>
      </c>
      <c r="C921">
        <v>842</v>
      </c>
      <c r="D921" t="s">
        <v>26</v>
      </c>
      <c r="E921">
        <v>32</v>
      </c>
      <c r="F921" t="s">
        <v>21</v>
      </c>
      <c r="G921">
        <v>253230</v>
      </c>
      <c r="H921" t="s">
        <v>22</v>
      </c>
      <c r="I921" t="s">
        <v>23</v>
      </c>
      <c r="J921" t="s">
        <v>24</v>
      </c>
      <c r="L921" t="s">
        <v>25</v>
      </c>
      <c r="M921" s="2">
        <v>4550084118970</v>
      </c>
      <c r="N921">
        <v>1</v>
      </c>
      <c r="O921">
        <f t="shared" si="14"/>
        <v>10</v>
      </c>
    </row>
    <row r="922" spans="1:15" x14ac:dyDescent="0.2">
      <c r="A922" s="1">
        <v>43302</v>
      </c>
      <c r="B922">
        <v>43946843</v>
      </c>
      <c r="C922">
        <v>842</v>
      </c>
      <c r="D922" t="s">
        <v>26</v>
      </c>
      <c r="E922">
        <v>32</v>
      </c>
      <c r="F922" t="s">
        <v>21</v>
      </c>
      <c r="G922">
        <v>253230</v>
      </c>
      <c r="H922" t="s">
        <v>22</v>
      </c>
      <c r="I922" t="s">
        <v>23</v>
      </c>
      <c r="J922" t="s">
        <v>24</v>
      </c>
      <c r="L922" t="s">
        <v>25</v>
      </c>
      <c r="M922" s="2">
        <v>4550084118970</v>
      </c>
      <c r="N922">
        <v>1</v>
      </c>
      <c r="O922">
        <f t="shared" si="14"/>
        <v>10</v>
      </c>
    </row>
    <row r="923" spans="1:15" x14ac:dyDescent="0.2">
      <c r="A923" s="1">
        <v>43302</v>
      </c>
      <c r="B923">
        <v>43947709</v>
      </c>
      <c r="C923">
        <v>842</v>
      </c>
      <c r="D923" t="s">
        <v>26</v>
      </c>
      <c r="E923">
        <v>12</v>
      </c>
      <c r="F923" t="s">
        <v>27</v>
      </c>
      <c r="G923">
        <v>77120</v>
      </c>
      <c r="H923" t="s">
        <v>28</v>
      </c>
      <c r="I923" t="s">
        <v>29</v>
      </c>
      <c r="J923" t="s">
        <v>30</v>
      </c>
      <c r="L923" t="s">
        <v>31</v>
      </c>
      <c r="M923" s="2">
        <v>4549980046388</v>
      </c>
      <c r="N923">
        <v>1</v>
      </c>
      <c r="O923">
        <f t="shared" si="14"/>
        <v>11</v>
      </c>
    </row>
    <row r="924" spans="1:15" x14ac:dyDescent="0.2">
      <c r="A924" s="1">
        <v>43302</v>
      </c>
      <c r="B924">
        <v>43948601</v>
      </c>
      <c r="C924">
        <v>842</v>
      </c>
      <c r="D924" t="s">
        <v>26</v>
      </c>
      <c r="E924">
        <v>32</v>
      </c>
      <c r="F924" t="s">
        <v>21</v>
      </c>
      <c r="G924">
        <v>253230</v>
      </c>
      <c r="H924" t="s">
        <v>22</v>
      </c>
      <c r="I924" t="s">
        <v>23</v>
      </c>
      <c r="J924" t="s">
        <v>24</v>
      </c>
      <c r="L924" t="s">
        <v>25</v>
      </c>
      <c r="M924" s="2">
        <v>4550084118970</v>
      </c>
      <c r="N924">
        <v>1</v>
      </c>
      <c r="O924">
        <f t="shared" si="14"/>
        <v>10</v>
      </c>
    </row>
    <row r="925" spans="1:15" x14ac:dyDescent="0.2">
      <c r="A925" s="1">
        <v>43302</v>
      </c>
      <c r="B925">
        <v>43948781</v>
      </c>
      <c r="C925">
        <v>842</v>
      </c>
      <c r="D925" t="s">
        <v>26</v>
      </c>
      <c r="E925">
        <v>12</v>
      </c>
      <c r="F925" t="s">
        <v>27</v>
      </c>
      <c r="G925">
        <v>77120</v>
      </c>
      <c r="H925" t="s">
        <v>28</v>
      </c>
      <c r="I925" t="s">
        <v>29</v>
      </c>
      <c r="J925" t="s">
        <v>30</v>
      </c>
      <c r="L925" t="s">
        <v>31</v>
      </c>
      <c r="M925" s="2">
        <v>4549980046388</v>
      </c>
      <c r="N925">
        <v>1</v>
      </c>
      <c r="O925">
        <f t="shared" si="14"/>
        <v>11</v>
      </c>
    </row>
    <row r="926" spans="1:15" x14ac:dyDescent="0.2">
      <c r="A926" s="1">
        <v>43302</v>
      </c>
      <c r="B926">
        <v>43949256</v>
      </c>
      <c r="C926">
        <v>842</v>
      </c>
      <c r="D926" t="s">
        <v>26</v>
      </c>
      <c r="E926">
        <v>32</v>
      </c>
      <c r="F926" t="s">
        <v>21</v>
      </c>
      <c r="G926">
        <v>253230</v>
      </c>
      <c r="H926" t="s">
        <v>22</v>
      </c>
      <c r="I926" t="s">
        <v>23</v>
      </c>
      <c r="J926" t="s">
        <v>24</v>
      </c>
      <c r="L926" t="s">
        <v>25</v>
      </c>
      <c r="M926" s="2">
        <v>4550084118970</v>
      </c>
      <c r="N926">
        <v>1</v>
      </c>
      <c r="O926">
        <f t="shared" si="14"/>
        <v>10</v>
      </c>
    </row>
    <row r="927" spans="1:15" x14ac:dyDescent="0.2">
      <c r="A927" s="1">
        <v>43302</v>
      </c>
      <c r="B927">
        <v>43949306</v>
      </c>
      <c r="C927">
        <v>842</v>
      </c>
      <c r="D927" t="s">
        <v>26</v>
      </c>
      <c r="E927">
        <v>32</v>
      </c>
      <c r="F927" t="s">
        <v>21</v>
      </c>
      <c r="G927">
        <v>253230</v>
      </c>
      <c r="H927" t="s">
        <v>22</v>
      </c>
      <c r="I927" t="s">
        <v>23</v>
      </c>
      <c r="J927" t="s">
        <v>24</v>
      </c>
      <c r="L927" t="s">
        <v>25</v>
      </c>
      <c r="M927" s="2">
        <v>4550084118970</v>
      </c>
      <c r="N927">
        <v>1</v>
      </c>
      <c r="O927">
        <f t="shared" si="14"/>
        <v>10</v>
      </c>
    </row>
    <row r="928" spans="1:15" x14ac:dyDescent="0.2">
      <c r="A928" s="1">
        <v>43302</v>
      </c>
      <c r="B928">
        <v>43949382</v>
      </c>
      <c r="C928">
        <v>842</v>
      </c>
      <c r="D928" t="s">
        <v>26</v>
      </c>
      <c r="E928">
        <v>32</v>
      </c>
      <c r="F928" t="s">
        <v>21</v>
      </c>
      <c r="G928">
        <v>253230</v>
      </c>
      <c r="H928" t="s">
        <v>22</v>
      </c>
      <c r="I928" t="s">
        <v>23</v>
      </c>
      <c r="J928" t="s">
        <v>24</v>
      </c>
      <c r="L928" t="s">
        <v>25</v>
      </c>
      <c r="M928" s="2">
        <v>4550084118970</v>
      </c>
      <c r="N928">
        <v>1</v>
      </c>
      <c r="O928">
        <f t="shared" si="14"/>
        <v>10</v>
      </c>
    </row>
    <row r="929" spans="1:15" x14ac:dyDescent="0.2">
      <c r="A929" s="1">
        <v>43302</v>
      </c>
      <c r="B929">
        <v>43949417</v>
      </c>
      <c r="C929">
        <v>842</v>
      </c>
      <c r="D929" t="s">
        <v>26</v>
      </c>
      <c r="E929">
        <v>12</v>
      </c>
      <c r="F929" t="s">
        <v>27</v>
      </c>
      <c r="G929">
        <v>77120</v>
      </c>
      <c r="H929" t="s">
        <v>28</v>
      </c>
      <c r="I929" t="s">
        <v>29</v>
      </c>
      <c r="J929" t="s">
        <v>30</v>
      </c>
      <c r="L929" t="s">
        <v>31</v>
      </c>
      <c r="M929" s="2">
        <v>4549980046388</v>
      </c>
      <c r="N929">
        <v>1</v>
      </c>
      <c r="O929">
        <f t="shared" si="14"/>
        <v>11</v>
      </c>
    </row>
    <row r="930" spans="1:15" x14ac:dyDescent="0.2">
      <c r="A930" s="1">
        <v>43302</v>
      </c>
      <c r="B930">
        <v>43949786</v>
      </c>
      <c r="C930">
        <v>842</v>
      </c>
      <c r="D930" t="s">
        <v>26</v>
      </c>
      <c r="E930">
        <v>32</v>
      </c>
      <c r="F930" t="s">
        <v>21</v>
      </c>
      <c r="G930">
        <v>253230</v>
      </c>
      <c r="H930" t="s">
        <v>22</v>
      </c>
      <c r="I930" t="s">
        <v>23</v>
      </c>
      <c r="J930" t="s">
        <v>24</v>
      </c>
      <c r="L930" t="s">
        <v>25</v>
      </c>
      <c r="M930" s="2">
        <v>4550084118970</v>
      </c>
      <c r="N930">
        <v>1</v>
      </c>
      <c r="O930">
        <f t="shared" si="14"/>
        <v>10</v>
      </c>
    </row>
    <row r="931" spans="1:15" x14ac:dyDescent="0.2">
      <c r="A931" s="1">
        <v>43302</v>
      </c>
      <c r="B931">
        <v>43949936</v>
      </c>
      <c r="C931">
        <v>842</v>
      </c>
      <c r="D931" t="s">
        <v>26</v>
      </c>
      <c r="E931">
        <v>21</v>
      </c>
      <c r="F931" t="s">
        <v>15</v>
      </c>
      <c r="G931">
        <v>181010</v>
      </c>
      <c r="H931" t="s">
        <v>16</v>
      </c>
      <c r="I931" t="s">
        <v>17</v>
      </c>
      <c r="J931" t="s">
        <v>18</v>
      </c>
      <c r="K931" t="s">
        <v>19</v>
      </c>
      <c r="L931" t="s">
        <v>20</v>
      </c>
      <c r="M931" s="2">
        <v>842776102461</v>
      </c>
      <c r="N931">
        <v>1</v>
      </c>
      <c r="O931">
        <f t="shared" si="14"/>
        <v>4</v>
      </c>
    </row>
    <row r="932" spans="1:15" x14ac:dyDescent="0.2">
      <c r="A932" s="1">
        <v>43302</v>
      </c>
      <c r="B932">
        <v>43951173</v>
      </c>
      <c r="C932">
        <v>842</v>
      </c>
      <c r="D932" t="s">
        <v>26</v>
      </c>
      <c r="E932">
        <v>21</v>
      </c>
      <c r="F932" t="s">
        <v>15</v>
      </c>
      <c r="G932">
        <v>181010</v>
      </c>
      <c r="H932" t="s">
        <v>16</v>
      </c>
      <c r="I932" t="s">
        <v>17</v>
      </c>
      <c r="J932" t="s">
        <v>18</v>
      </c>
      <c r="K932" t="s">
        <v>19</v>
      </c>
      <c r="L932" t="s">
        <v>20</v>
      </c>
      <c r="M932" s="2">
        <v>842776102461</v>
      </c>
      <c r="N932">
        <v>1</v>
      </c>
      <c r="O932">
        <f t="shared" si="14"/>
        <v>4</v>
      </c>
    </row>
    <row r="933" spans="1:15" x14ac:dyDescent="0.2">
      <c r="A933" s="1">
        <v>43302</v>
      </c>
      <c r="B933">
        <v>43951482</v>
      </c>
      <c r="C933">
        <v>842</v>
      </c>
      <c r="D933" t="s">
        <v>26</v>
      </c>
      <c r="E933">
        <v>12</v>
      </c>
      <c r="F933" t="s">
        <v>27</v>
      </c>
      <c r="G933">
        <v>77120</v>
      </c>
      <c r="H933" t="s">
        <v>28</v>
      </c>
      <c r="I933" t="s">
        <v>29</v>
      </c>
      <c r="J933" t="s">
        <v>30</v>
      </c>
      <c r="L933" t="s">
        <v>31</v>
      </c>
      <c r="M933" s="2">
        <v>4549980046388</v>
      </c>
      <c r="N933">
        <v>1</v>
      </c>
      <c r="O933">
        <f t="shared" si="14"/>
        <v>11</v>
      </c>
    </row>
    <row r="934" spans="1:15" x14ac:dyDescent="0.2">
      <c r="A934" s="1">
        <v>43302</v>
      </c>
      <c r="B934">
        <v>43951710</v>
      </c>
      <c r="C934">
        <v>842</v>
      </c>
      <c r="D934" t="s">
        <v>26</v>
      </c>
      <c r="E934">
        <v>12</v>
      </c>
      <c r="F934" t="s">
        <v>27</v>
      </c>
      <c r="G934">
        <v>77120</v>
      </c>
      <c r="H934" t="s">
        <v>28</v>
      </c>
      <c r="I934" t="s">
        <v>29</v>
      </c>
      <c r="J934" t="s">
        <v>30</v>
      </c>
      <c r="L934" t="s">
        <v>31</v>
      </c>
      <c r="M934" s="2">
        <v>4549980046388</v>
      </c>
      <c r="N934">
        <v>1</v>
      </c>
      <c r="O934">
        <f t="shared" si="14"/>
        <v>11</v>
      </c>
    </row>
    <row r="935" spans="1:15" x14ac:dyDescent="0.2">
      <c r="A935" s="1">
        <v>43302</v>
      </c>
      <c r="B935">
        <v>43952971</v>
      </c>
      <c r="C935">
        <v>842</v>
      </c>
      <c r="D935" t="s">
        <v>26</v>
      </c>
      <c r="E935">
        <v>21</v>
      </c>
      <c r="F935" t="s">
        <v>15</v>
      </c>
      <c r="G935">
        <v>181010</v>
      </c>
      <c r="H935" t="s">
        <v>16</v>
      </c>
      <c r="I935" t="s">
        <v>17</v>
      </c>
      <c r="J935" t="s">
        <v>18</v>
      </c>
      <c r="K935" t="s">
        <v>19</v>
      </c>
      <c r="L935" t="s">
        <v>20</v>
      </c>
      <c r="M935" s="2">
        <v>842776102461</v>
      </c>
      <c r="N935">
        <v>1</v>
      </c>
      <c r="O935">
        <f t="shared" si="14"/>
        <v>4</v>
      </c>
    </row>
    <row r="936" spans="1:15" x14ac:dyDescent="0.2">
      <c r="A936" s="1">
        <v>43302</v>
      </c>
      <c r="B936">
        <v>43953632</v>
      </c>
      <c r="C936">
        <v>842</v>
      </c>
      <c r="D936" t="s">
        <v>26</v>
      </c>
      <c r="E936">
        <v>32</v>
      </c>
      <c r="F936" t="s">
        <v>21</v>
      </c>
      <c r="G936">
        <v>253230</v>
      </c>
      <c r="H936" t="s">
        <v>22</v>
      </c>
      <c r="I936" t="s">
        <v>23</v>
      </c>
      <c r="J936" t="s">
        <v>24</v>
      </c>
      <c r="L936" t="s">
        <v>25</v>
      </c>
      <c r="M936" s="2">
        <v>4550084118970</v>
      </c>
      <c r="N936">
        <v>1</v>
      </c>
      <c r="O936">
        <f t="shared" si="14"/>
        <v>10</v>
      </c>
    </row>
    <row r="937" spans="1:15" x14ac:dyDescent="0.2">
      <c r="A937" s="1">
        <v>43302</v>
      </c>
      <c r="B937">
        <v>43953953</v>
      </c>
      <c r="C937">
        <v>842</v>
      </c>
      <c r="D937" t="s">
        <v>26</v>
      </c>
      <c r="E937">
        <v>32</v>
      </c>
      <c r="F937" t="s">
        <v>21</v>
      </c>
      <c r="G937">
        <v>253230</v>
      </c>
      <c r="H937" t="s">
        <v>22</v>
      </c>
      <c r="I937" t="s">
        <v>23</v>
      </c>
      <c r="J937" t="s">
        <v>24</v>
      </c>
      <c r="L937" t="s">
        <v>25</v>
      </c>
      <c r="M937" s="2">
        <v>4550084118970</v>
      </c>
      <c r="N937">
        <v>1</v>
      </c>
      <c r="O937">
        <f t="shared" si="14"/>
        <v>10</v>
      </c>
    </row>
    <row r="938" spans="1:15" x14ac:dyDescent="0.2">
      <c r="A938" s="1">
        <v>43302</v>
      </c>
      <c r="B938">
        <v>43954210</v>
      </c>
      <c r="C938">
        <v>842</v>
      </c>
      <c r="D938" t="s">
        <v>26</v>
      </c>
      <c r="E938">
        <v>12</v>
      </c>
      <c r="F938" t="s">
        <v>27</v>
      </c>
      <c r="G938">
        <v>77120</v>
      </c>
      <c r="H938" t="s">
        <v>28</v>
      </c>
      <c r="I938" t="s">
        <v>29</v>
      </c>
      <c r="J938" t="s">
        <v>30</v>
      </c>
      <c r="L938" t="s">
        <v>31</v>
      </c>
      <c r="M938" s="2">
        <v>4549980046388</v>
      </c>
      <c r="N938">
        <v>1</v>
      </c>
      <c r="O938">
        <f t="shared" si="14"/>
        <v>11</v>
      </c>
    </row>
    <row r="939" spans="1:15" x14ac:dyDescent="0.2">
      <c r="A939" s="1">
        <v>43302</v>
      </c>
      <c r="B939">
        <v>43954254</v>
      </c>
      <c r="C939">
        <v>842</v>
      </c>
      <c r="D939" t="s">
        <v>26</v>
      </c>
      <c r="E939">
        <v>12</v>
      </c>
      <c r="F939" t="s">
        <v>27</v>
      </c>
      <c r="G939">
        <v>77120</v>
      </c>
      <c r="H939" t="s">
        <v>28</v>
      </c>
      <c r="I939" t="s">
        <v>29</v>
      </c>
      <c r="J939" t="s">
        <v>30</v>
      </c>
      <c r="L939" t="s">
        <v>31</v>
      </c>
      <c r="M939" s="2">
        <v>4549980046388</v>
      </c>
      <c r="N939">
        <v>1</v>
      </c>
      <c r="O939">
        <f t="shared" si="14"/>
        <v>11</v>
      </c>
    </row>
    <row r="940" spans="1:15" x14ac:dyDescent="0.2">
      <c r="A940" s="1">
        <v>43302</v>
      </c>
      <c r="B940">
        <v>43954427</v>
      </c>
      <c r="C940">
        <v>842</v>
      </c>
      <c r="D940" t="s">
        <v>26</v>
      </c>
      <c r="E940">
        <v>12</v>
      </c>
      <c r="F940" t="s">
        <v>27</v>
      </c>
      <c r="G940">
        <v>77120</v>
      </c>
      <c r="H940" t="s">
        <v>28</v>
      </c>
      <c r="I940" t="s">
        <v>29</v>
      </c>
      <c r="J940" t="s">
        <v>30</v>
      </c>
      <c r="L940" t="s">
        <v>31</v>
      </c>
      <c r="M940" s="2">
        <v>4549980046388</v>
      </c>
      <c r="N940">
        <v>1</v>
      </c>
      <c r="O940">
        <f t="shared" si="14"/>
        <v>11</v>
      </c>
    </row>
    <row r="941" spans="1:15" x14ac:dyDescent="0.2">
      <c r="A941" s="1">
        <v>43302</v>
      </c>
      <c r="B941">
        <v>43954468</v>
      </c>
      <c r="C941">
        <v>842</v>
      </c>
      <c r="D941" t="s">
        <v>26</v>
      </c>
      <c r="E941">
        <v>12</v>
      </c>
      <c r="F941" t="s">
        <v>27</v>
      </c>
      <c r="G941">
        <v>77120</v>
      </c>
      <c r="H941" t="s">
        <v>28</v>
      </c>
      <c r="I941" t="s">
        <v>29</v>
      </c>
      <c r="J941" t="s">
        <v>30</v>
      </c>
      <c r="L941" t="s">
        <v>31</v>
      </c>
      <c r="M941" s="2">
        <v>4549980046388</v>
      </c>
      <c r="N941">
        <v>1</v>
      </c>
      <c r="O941">
        <f t="shared" si="14"/>
        <v>11</v>
      </c>
    </row>
    <row r="942" spans="1:15" x14ac:dyDescent="0.2">
      <c r="A942" s="1">
        <v>43302</v>
      </c>
      <c r="B942">
        <v>43954519</v>
      </c>
      <c r="C942">
        <v>842</v>
      </c>
      <c r="D942" t="s">
        <v>26</v>
      </c>
      <c r="E942">
        <v>12</v>
      </c>
      <c r="F942" t="s">
        <v>27</v>
      </c>
      <c r="G942">
        <v>77120</v>
      </c>
      <c r="H942" t="s">
        <v>28</v>
      </c>
      <c r="I942" t="s">
        <v>29</v>
      </c>
      <c r="J942" t="s">
        <v>30</v>
      </c>
      <c r="L942" t="s">
        <v>31</v>
      </c>
      <c r="M942" s="2">
        <v>4549980046388</v>
      </c>
      <c r="N942">
        <v>1</v>
      </c>
      <c r="O942">
        <f t="shared" si="14"/>
        <v>11</v>
      </c>
    </row>
    <row r="943" spans="1:15" x14ac:dyDescent="0.2">
      <c r="A943" s="1">
        <v>43302</v>
      </c>
      <c r="B943">
        <v>43954751</v>
      </c>
      <c r="C943">
        <v>842</v>
      </c>
      <c r="D943" t="s">
        <v>26</v>
      </c>
      <c r="E943">
        <v>32</v>
      </c>
      <c r="F943" t="s">
        <v>21</v>
      </c>
      <c r="G943">
        <v>253230</v>
      </c>
      <c r="H943" t="s">
        <v>22</v>
      </c>
      <c r="I943" t="s">
        <v>23</v>
      </c>
      <c r="J943" t="s">
        <v>24</v>
      </c>
      <c r="L943" t="s">
        <v>25</v>
      </c>
      <c r="M943" s="2">
        <v>4550084118970</v>
      </c>
      <c r="N943">
        <v>1</v>
      </c>
      <c r="O943">
        <f t="shared" si="14"/>
        <v>10</v>
      </c>
    </row>
    <row r="944" spans="1:15" x14ac:dyDescent="0.2">
      <c r="A944" s="1">
        <v>43302</v>
      </c>
      <c r="B944">
        <v>65668791</v>
      </c>
      <c r="C944">
        <v>842</v>
      </c>
      <c r="D944" t="s">
        <v>26</v>
      </c>
      <c r="E944">
        <v>12</v>
      </c>
      <c r="F944" t="s">
        <v>27</v>
      </c>
      <c r="G944">
        <v>77120</v>
      </c>
      <c r="H944" t="s">
        <v>28</v>
      </c>
      <c r="I944" t="s">
        <v>29</v>
      </c>
      <c r="J944" t="s">
        <v>30</v>
      </c>
      <c r="L944" t="s">
        <v>31</v>
      </c>
      <c r="M944" s="2">
        <v>4549980046388</v>
      </c>
      <c r="N944">
        <v>1</v>
      </c>
      <c r="O944">
        <f t="shared" si="14"/>
        <v>11</v>
      </c>
    </row>
    <row r="945" spans="1:15" x14ac:dyDescent="0.2">
      <c r="A945" s="1">
        <v>43303</v>
      </c>
      <c r="B945">
        <v>43954787</v>
      </c>
      <c r="C945">
        <v>94</v>
      </c>
      <c r="D945" t="s">
        <v>14</v>
      </c>
      <c r="E945">
        <v>12</v>
      </c>
      <c r="F945" t="s">
        <v>27</v>
      </c>
      <c r="G945">
        <v>77120</v>
      </c>
      <c r="H945" t="s">
        <v>28</v>
      </c>
      <c r="I945" t="s">
        <v>29</v>
      </c>
      <c r="J945" t="s">
        <v>30</v>
      </c>
      <c r="L945" t="s">
        <v>31</v>
      </c>
      <c r="M945" s="2">
        <v>4549980046388</v>
      </c>
      <c r="N945">
        <v>1</v>
      </c>
      <c r="O945">
        <f t="shared" si="14"/>
        <v>6</v>
      </c>
    </row>
    <row r="946" spans="1:15" x14ac:dyDescent="0.2">
      <c r="A946" s="1">
        <v>43303</v>
      </c>
      <c r="B946">
        <v>43955723</v>
      </c>
      <c r="C946">
        <v>94</v>
      </c>
      <c r="D946" t="s">
        <v>14</v>
      </c>
      <c r="E946">
        <v>21</v>
      </c>
      <c r="F946" t="s">
        <v>15</v>
      </c>
      <c r="G946">
        <v>181010</v>
      </c>
      <c r="H946" t="s">
        <v>16</v>
      </c>
      <c r="I946" t="s">
        <v>17</v>
      </c>
      <c r="J946" t="s">
        <v>18</v>
      </c>
      <c r="K946" t="s">
        <v>19</v>
      </c>
      <c r="L946" t="s">
        <v>20</v>
      </c>
      <c r="M946" s="2">
        <v>842776102461</v>
      </c>
      <c r="N946">
        <v>1</v>
      </c>
      <c r="O946">
        <f t="shared" si="14"/>
        <v>9</v>
      </c>
    </row>
    <row r="947" spans="1:15" x14ac:dyDescent="0.2">
      <c r="A947" s="1">
        <v>43303</v>
      </c>
      <c r="B947">
        <v>43955893</v>
      </c>
      <c r="C947">
        <v>94</v>
      </c>
      <c r="D947" t="s">
        <v>14</v>
      </c>
      <c r="E947">
        <v>32</v>
      </c>
      <c r="F947" t="s">
        <v>21</v>
      </c>
      <c r="G947">
        <v>253230</v>
      </c>
      <c r="H947" t="s">
        <v>22</v>
      </c>
      <c r="I947" t="s">
        <v>23</v>
      </c>
      <c r="J947" t="s">
        <v>24</v>
      </c>
      <c r="L947" t="s">
        <v>25</v>
      </c>
      <c r="M947" s="2">
        <v>4550084118970</v>
      </c>
      <c r="N947">
        <v>1</v>
      </c>
      <c r="O947">
        <f t="shared" si="14"/>
        <v>5</v>
      </c>
    </row>
    <row r="948" spans="1:15" x14ac:dyDescent="0.2">
      <c r="A948" s="1">
        <v>43303</v>
      </c>
      <c r="B948">
        <v>43956406</v>
      </c>
      <c r="C948">
        <v>94</v>
      </c>
      <c r="D948" t="s">
        <v>14</v>
      </c>
      <c r="E948">
        <v>32</v>
      </c>
      <c r="F948" t="s">
        <v>21</v>
      </c>
      <c r="G948">
        <v>253230</v>
      </c>
      <c r="H948" t="s">
        <v>22</v>
      </c>
      <c r="I948" t="s">
        <v>23</v>
      </c>
      <c r="J948" t="s">
        <v>24</v>
      </c>
      <c r="L948" t="s">
        <v>25</v>
      </c>
      <c r="M948" s="2">
        <v>4550084118970</v>
      </c>
      <c r="N948">
        <v>1</v>
      </c>
      <c r="O948">
        <f t="shared" si="14"/>
        <v>5</v>
      </c>
    </row>
    <row r="949" spans="1:15" x14ac:dyDescent="0.2">
      <c r="A949" s="1">
        <v>43303</v>
      </c>
      <c r="B949">
        <v>43956433</v>
      </c>
      <c r="C949">
        <v>94</v>
      </c>
      <c r="D949" t="s">
        <v>14</v>
      </c>
      <c r="E949">
        <v>21</v>
      </c>
      <c r="F949" t="s">
        <v>15</v>
      </c>
      <c r="G949">
        <v>181010</v>
      </c>
      <c r="H949" t="s">
        <v>16</v>
      </c>
      <c r="I949" t="s">
        <v>17</v>
      </c>
      <c r="J949" t="s">
        <v>18</v>
      </c>
      <c r="K949" t="s">
        <v>19</v>
      </c>
      <c r="L949" t="s">
        <v>20</v>
      </c>
      <c r="M949" s="2">
        <v>842776102461</v>
      </c>
      <c r="N949">
        <v>-1</v>
      </c>
      <c r="O949">
        <f t="shared" si="14"/>
        <v>9</v>
      </c>
    </row>
    <row r="950" spans="1:15" x14ac:dyDescent="0.2">
      <c r="A950" s="1">
        <v>43303</v>
      </c>
      <c r="B950">
        <v>43956433</v>
      </c>
      <c r="C950">
        <v>94</v>
      </c>
      <c r="D950" t="s">
        <v>14</v>
      </c>
      <c r="E950">
        <v>21</v>
      </c>
      <c r="F950" t="s">
        <v>15</v>
      </c>
      <c r="G950">
        <v>181010</v>
      </c>
      <c r="H950" t="s">
        <v>16</v>
      </c>
      <c r="I950" t="s">
        <v>17</v>
      </c>
      <c r="J950" t="s">
        <v>18</v>
      </c>
      <c r="K950" t="s">
        <v>19</v>
      </c>
      <c r="L950" t="s">
        <v>20</v>
      </c>
      <c r="M950" s="2">
        <v>842776102461</v>
      </c>
      <c r="N950">
        <v>1</v>
      </c>
      <c r="O950">
        <f t="shared" si="14"/>
        <v>9</v>
      </c>
    </row>
    <row r="951" spans="1:15" x14ac:dyDescent="0.2">
      <c r="A951" s="1">
        <v>43303</v>
      </c>
      <c r="B951">
        <v>43956707</v>
      </c>
      <c r="C951">
        <v>94</v>
      </c>
      <c r="D951" t="s">
        <v>14</v>
      </c>
      <c r="E951">
        <v>32</v>
      </c>
      <c r="F951" t="s">
        <v>21</v>
      </c>
      <c r="G951">
        <v>253230</v>
      </c>
      <c r="H951" t="s">
        <v>22</v>
      </c>
      <c r="I951" t="s">
        <v>23</v>
      </c>
      <c r="J951" t="s">
        <v>24</v>
      </c>
      <c r="L951" t="s">
        <v>25</v>
      </c>
      <c r="M951" s="2">
        <v>4550084118970</v>
      </c>
      <c r="N951">
        <v>1</v>
      </c>
      <c r="O951">
        <f t="shared" si="14"/>
        <v>5</v>
      </c>
    </row>
    <row r="952" spans="1:15" x14ac:dyDescent="0.2">
      <c r="A952" s="1">
        <v>43303</v>
      </c>
      <c r="B952">
        <v>43957244</v>
      </c>
      <c r="C952">
        <v>94</v>
      </c>
      <c r="D952" t="s">
        <v>14</v>
      </c>
      <c r="E952">
        <v>21</v>
      </c>
      <c r="F952" t="s">
        <v>15</v>
      </c>
      <c r="G952">
        <v>181010</v>
      </c>
      <c r="H952" t="s">
        <v>16</v>
      </c>
      <c r="I952" t="s">
        <v>17</v>
      </c>
      <c r="J952" t="s">
        <v>18</v>
      </c>
      <c r="K952" t="s">
        <v>19</v>
      </c>
      <c r="L952" t="s">
        <v>20</v>
      </c>
      <c r="M952" s="2">
        <v>842776102461</v>
      </c>
      <c r="N952">
        <v>1</v>
      </c>
      <c r="O952">
        <f t="shared" si="14"/>
        <v>9</v>
      </c>
    </row>
    <row r="953" spans="1:15" x14ac:dyDescent="0.2">
      <c r="A953" s="1">
        <v>43303</v>
      </c>
      <c r="B953">
        <v>43957935</v>
      </c>
      <c r="C953">
        <v>94</v>
      </c>
      <c r="D953" t="s">
        <v>14</v>
      </c>
      <c r="E953">
        <v>21</v>
      </c>
      <c r="F953" t="s">
        <v>15</v>
      </c>
      <c r="G953">
        <v>181010</v>
      </c>
      <c r="H953" t="s">
        <v>16</v>
      </c>
      <c r="I953" t="s">
        <v>17</v>
      </c>
      <c r="J953" t="s">
        <v>18</v>
      </c>
      <c r="K953" t="s">
        <v>19</v>
      </c>
      <c r="L953" t="s">
        <v>20</v>
      </c>
      <c r="M953" s="2">
        <v>842776102461</v>
      </c>
      <c r="N953">
        <v>1</v>
      </c>
      <c r="O953">
        <f t="shared" si="14"/>
        <v>9</v>
      </c>
    </row>
    <row r="954" spans="1:15" x14ac:dyDescent="0.2">
      <c r="A954" s="1">
        <v>43303</v>
      </c>
      <c r="B954">
        <v>43957937</v>
      </c>
      <c r="C954">
        <v>94</v>
      </c>
      <c r="D954" t="s">
        <v>14</v>
      </c>
      <c r="E954">
        <v>21</v>
      </c>
      <c r="F954" t="s">
        <v>15</v>
      </c>
      <c r="G954">
        <v>181010</v>
      </c>
      <c r="H954" t="s">
        <v>16</v>
      </c>
      <c r="I954" t="s">
        <v>17</v>
      </c>
      <c r="J954" t="s">
        <v>18</v>
      </c>
      <c r="K954" t="s">
        <v>19</v>
      </c>
      <c r="L954" t="s">
        <v>20</v>
      </c>
      <c r="M954" s="2">
        <v>842776102461</v>
      </c>
      <c r="N954">
        <v>1</v>
      </c>
      <c r="O954">
        <f t="shared" si="14"/>
        <v>9</v>
      </c>
    </row>
    <row r="955" spans="1:15" x14ac:dyDescent="0.2">
      <c r="A955" s="1">
        <v>43303</v>
      </c>
      <c r="B955">
        <v>43958164</v>
      </c>
      <c r="C955">
        <v>94</v>
      </c>
      <c r="D955" t="s">
        <v>14</v>
      </c>
      <c r="E955">
        <v>21</v>
      </c>
      <c r="F955" t="s">
        <v>15</v>
      </c>
      <c r="G955">
        <v>181010</v>
      </c>
      <c r="H955" t="s">
        <v>16</v>
      </c>
      <c r="I955" t="s">
        <v>17</v>
      </c>
      <c r="J955" t="s">
        <v>18</v>
      </c>
      <c r="K955" t="s">
        <v>19</v>
      </c>
      <c r="L955" t="s">
        <v>20</v>
      </c>
      <c r="M955" s="2">
        <v>842776102461</v>
      </c>
      <c r="N955">
        <v>1</v>
      </c>
      <c r="O955">
        <f t="shared" si="14"/>
        <v>9</v>
      </c>
    </row>
    <row r="956" spans="1:15" x14ac:dyDescent="0.2">
      <c r="A956" s="1">
        <v>43303</v>
      </c>
      <c r="B956">
        <v>43958460</v>
      </c>
      <c r="C956">
        <v>94</v>
      </c>
      <c r="D956" t="s">
        <v>14</v>
      </c>
      <c r="E956">
        <v>12</v>
      </c>
      <c r="F956" t="s">
        <v>27</v>
      </c>
      <c r="G956">
        <v>77120</v>
      </c>
      <c r="H956" t="s">
        <v>28</v>
      </c>
      <c r="I956" t="s">
        <v>29</v>
      </c>
      <c r="J956" t="s">
        <v>30</v>
      </c>
      <c r="L956" t="s">
        <v>31</v>
      </c>
      <c r="M956" s="2">
        <v>4549980046388</v>
      </c>
      <c r="N956">
        <v>1</v>
      </c>
      <c r="O956">
        <f t="shared" si="14"/>
        <v>6</v>
      </c>
    </row>
    <row r="957" spans="1:15" x14ac:dyDescent="0.2">
      <c r="A957" s="1">
        <v>43303</v>
      </c>
      <c r="B957">
        <v>43959469</v>
      </c>
      <c r="C957">
        <v>94</v>
      </c>
      <c r="D957" t="s">
        <v>14</v>
      </c>
      <c r="E957">
        <v>12</v>
      </c>
      <c r="F957" t="s">
        <v>27</v>
      </c>
      <c r="G957">
        <v>77120</v>
      </c>
      <c r="H957" t="s">
        <v>28</v>
      </c>
      <c r="I957" t="s">
        <v>29</v>
      </c>
      <c r="J957" t="s">
        <v>30</v>
      </c>
      <c r="L957" t="s">
        <v>31</v>
      </c>
      <c r="M957" s="2">
        <v>4549980046388</v>
      </c>
      <c r="N957">
        <v>1</v>
      </c>
      <c r="O957">
        <f t="shared" si="14"/>
        <v>6</v>
      </c>
    </row>
    <row r="958" spans="1:15" x14ac:dyDescent="0.2">
      <c r="A958" s="1">
        <v>43303</v>
      </c>
      <c r="B958">
        <v>43960480</v>
      </c>
      <c r="C958">
        <v>94</v>
      </c>
      <c r="D958" t="s">
        <v>14</v>
      </c>
      <c r="E958">
        <v>12</v>
      </c>
      <c r="F958" t="s">
        <v>27</v>
      </c>
      <c r="G958">
        <v>77120</v>
      </c>
      <c r="H958" t="s">
        <v>28</v>
      </c>
      <c r="I958" t="s">
        <v>29</v>
      </c>
      <c r="J958" t="s">
        <v>30</v>
      </c>
      <c r="L958" t="s">
        <v>31</v>
      </c>
      <c r="M958" s="2">
        <v>4549980046388</v>
      </c>
      <c r="N958">
        <v>1</v>
      </c>
      <c r="O958">
        <f t="shared" si="14"/>
        <v>6</v>
      </c>
    </row>
    <row r="959" spans="1:15" x14ac:dyDescent="0.2">
      <c r="A959" s="1">
        <v>43303</v>
      </c>
      <c r="B959">
        <v>43961040</v>
      </c>
      <c r="C959">
        <v>94</v>
      </c>
      <c r="D959" t="s">
        <v>14</v>
      </c>
      <c r="E959">
        <v>21</v>
      </c>
      <c r="F959" t="s">
        <v>15</v>
      </c>
      <c r="G959">
        <v>181010</v>
      </c>
      <c r="H959" t="s">
        <v>16</v>
      </c>
      <c r="I959" t="s">
        <v>17</v>
      </c>
      <c r="J959" t="s">
        <v>18</v>
      </c>
      <c r="K959" t="s">
        <v>19</v>
      </c>
      <c r="L959" t="s">
        <v>20</v>
      </c>
      <c r="M959" s="2">
        <v>842776102461</v>
      </c>
      <c r="N959">
        <v>1</v>
      </c>
      <c r="O959">
        <f t="shared" si="14"/>
        <v>9</v>
      </c>
    </row>
    <row r="960" spans="1:15" x14ac:dyDescent="0.2">
      <c r="A960" s="1">
        <v>43303</v>
      </c>
      <c r="B960">
        <v>43961450</v>
      </c>
      <c r="C960">
        <v>94</v>
      </c>
      <c r="D960" t="s">
        <v>14</v>
      </c>
      <c r="E960">
        <v>12</v>
      </c>
      <c r="F960" t="s">
        <v>27</v>
      </c>
      <c r="G960">
        <v>77120</v>
      </c>
      <c r="H960" t="s">
        <v>28</v>
      </c>
      <c r="I960" t="s">
        <v>29</v>
      </c>
      <c r="J960" t="s">
        <v>30</v>
      </c>
      <c r="L960" t="s">
        <v>31</v>
      </c>
      <c r="M960" s="2">
        <v>4549980046388</v>
      </c>
      <c r="N960">
        <v>1</v>
      </c>
      <c r="O960">
        <f t="shared" si="14"/>
        <v>6</v>
      </c>
    </row>
    <row r="961" spans="1:15" x14ac:dyDescent="0.2">
      <c r="A961" s="1">
        <v>43303</v>
      </c>
      <c r="B961">
        <v>43961615</v>
      </c>
      <c r="C961">
        <v>94</v>
      </c>
      <c r="D961" t="s">
        <v>14</v>
      </c>
      <c r="E961">
        <v>32</v>
      </c>
      <c r="F961" t="s">
        <v>21</v>
      </c>
      <c r="G961">
        <v>253230</v>
      </c>
      <c r="H961" t="s">
        <v>22</v>
      </c>
      <c r="I961" t="s">
        <v>23</v>
      </c>
      <c r="J961" t="s">
        <v>24</v>
      </c>
      <c r="L961" t="s">
        <v>25</v>
      </c>
      <c r="M961" s="2">
        <v>4550084118970</v>
      </c>
      <c r="N961">
        <v>1</v>
      </c>
      <c r="O961">
        <f t="shared" si="14"/>
        <v>5</v>
      </c>
    </row>
    <row r="962" spans="1:15" x14ac:dyDescent="0.2">
      <c r="A962" s="1">
        <v>43303</v>
      </c>
      <c r="B962">
        <v>43962660</v>
      </c>
      <c r="C962">
        <v>94</v>
      </c>
      <c r="D962" t="s">
        <v>14</v>
      </c>
      <c r="E962">
        <v>12</v>
      </c>
      <c r="F962" t="s">
        <v>27</v>
      </c>
      <c r="G962">
        <v>77120</v>
      </c>
      <c r="H962" t="s">
        <v>28</v>
      </c>
      <c r="I962" t="s">
        <v>29</v>
      </c>
      <c r="J962" t="s">
        <v>30</v>
      </c>
      <c r="L962" t="s">
        <v>31</v>
      </c>
      <c r="M962" s="2">
        <v>4549980046388</v>
      </c>
      <c r="N962">
        <v>1</v>
      </c>
      <c r="O962">
        <f t="shared" si="14"/>
        <v>6</v>
      </c>
    </row>
    <row r="963" spans="1:15" x14ac:dyDescent="0.2">
      <c r="A963" s="1">
        <v>43303</v>
      </c>
      <c r="B963">
        <v>43963993</v>
      </c>
      <c r="C963">
        <v>94</v>
      </c>
      <c r="D963" t="s">
        <v>14</v>
      </c>
      <c r="E963">
        <v>32</v>
      </c>
      <c r="F963" t="s">
        <v>21</v>
      </c>
      <c r="G963">
        <v>253230</v>
      </c>
      <c r="H963" t="s">
        <v>22</v>
      </c>
      <c r="I963" t="s">
        <v>23</v>
      </c>
      <c r="J963" t="s">
        <v>24</v>
      </c>
      <c r="L963" t="s">
        <v>25</v>
      </c>
      <c r="M963" s="2">
        <v>4550084118970</v>
      </c>
      <c r="N963">
        <v>1</v>
      </c>
      <c r="O963">
        <f t="shared" ref="O963:O1026" si="15">SUMIFS($N$2:$N$1206,$A$2:$A$1206,"="&amp;A963,$C$2:$C$1206,"="&amp;C963,$M$2:$M$1206,"="&amp;M963)</f>
        <v>5</v>
      </c>
    </row>
    <row r="964" spans="1:15" x14ac:dyDescent="0.2">
      <c r="A964" s="1">
        <v>43303</v>
      </c>
      <c r="B964">
        <v>43964218</v>
      </c>
      <c r="C964">
        <v>94</v>
      </c>
      <c r="D964" t="s">
        <v>14</v>
      </c>
      <c r="E964">
        <v>21</v>
      </c>
      <c r="F964" t="s">
        <v>15</v>
      </c>
      <c r="G964">
        <v>181010</v>
      </c>
      <c r="H964" t="s">
        <v>16</v>
      </c>
      <c r="I964" t="s">
        <v>17</v>
      </c>
      <c r="J964" t="s">
        <v>18</v>
      </c>
      <c r="K964" t="s">
        <v>19</v>
      </c>
      <c r="L964" t="s">
        <v>20</v>
      </c>
      <c r="M964" s="2">
        <v>842776102461</v>
      </c>
      <c r="N964">
        <v>1</v>
      </c>
      <c r="O964">
        <f t="shared" si="15"/>
        <v>9</v>
      </c>
    </row>
    <row r="965" spans="1:15" x14ac:dyDescent="0.2">
      <c r="A965" s="1">
        <v>43303</v>
      </c>
      <c r="B965">
        <v>43966031</v>
      </c>
      <c r="C965">
        <v>94</v>
      </c>
      <c r="D965" t="s">
        <v>14</v>
      </c>
      <c r="E965">
        <v>21</v>
      </c>
      <c r="F965" t="s">
        <v>15</v>
      </c>
      <c r="G965">
        <v>181010</v>
      </c>
      <c r="H965" t="s">
        <v>16</v>
      </c>
      <c r="I965" t="s">
        <v>17</v>
      </c>
      <c r="J965" t="s">
        <v>18</v>
      </c>
      <c r="K965" t="s">
        <v>19</v>
      </c>
      <c r="L965" t="s">
        <v>20</v>
      </c>
      <c r="M965" s="2">
        <v>842776102461</v>
      </c>
      <c r="N965">
        <v>1</v>
      </c>
      <c r="O965">
        <f t="shared" si="15"/>
        <v>9</v>
      </c>
    </row>
    <row r="966" spans="1:15" x14ac:dyDescent="0.2">
      <c r="A966" s="1">
        <v>43303</v>
      </c>
      <c r="B966">
        <v>43966434</v>
      </c>
      <c r="C966">
        <v>94</v>
      </c>
      <c r="D966" t="s">
        <v>14</v>
      </c>
      <c r="E966">
        <v>21</v>
      </c>
      <c r="F966" t="s">
        <v>15</v>
      </c>
      <c r="G966">
        <v>181010</v>
      </c>
      <c r="H966" t="s">
        <v>16</v>
      </c>
      <c r="I966" t="s">
        <v>17</v>
      </c>
      <c r="J966" t="s">
        <v>18</v>
      </c>
      <c r="K966" t="s">
        <v>19</v>
      </c>
      <c r="L966" t="s">
        <v>20</v>
      </c>
      <c r="M966" s="2">
        <v>842776102461</v>
      </c>
      <c r="N966">
        <v>1</v>
      </c>
      <c r="O966">
        <f t="shared" si="15"/>
        <v>9</v>
      </c>
    </row>
    <row r="967" spans="1:15" x14ac:dyDescent="0.2">
      <c r="A967" s="1">
        <v>43303</v>
      </c>
      <c r="B967">
        <v>43927176</v>
      </c>
      <c r="C967">
        <v>842</v>
      </c>
      <c r="D967" t="s">
        <v>26</v>
      </c>
      <c r="E967">
        <v>21</v>
      </c>
      <c r="F967" t="s">
        <v>15</v>
      </c>
      <c r="G967">
        <v>181010</v>
      </c>
      <c r="H967" t="s">
        <v>16</v>
      </c>
      <c r="I967" t="s">
        <v>17</v>
      </c>
      <c r="J967" t="s">
        <v>18</v>
      </c>
      <c r="K967" t="s">
        <v>19</v>
      </c>
      <c r="L967" t="s">
        <v>20</v>
      </c>
      <c r="M967" s="2">
        <v>842776102461</v>
      </c>
      <c r="N967">
        <v>1</v>
      </c>
      <c r="O967">
        <f t="shared" si="15"/>
        <v>3</v>
      </c>
    </row>
    <row r="968" spans="1:15" x14ac:dyDescent="0.2">
      <c r="A968" s="1">
        <v>43303</v>
      </c>
      <c r="B968">
        <v>43954558</v>
      </c>
      <c r="C968">
        <v>842</v>
      </c>
      <c r="D968" t="s">
        <v>26</v>
      </c>
      <c r="E968">
        <v>12</v>
      </c>
      <c r="F968" t="s">
        <v>27</v>
      </c>
      <c r="G968">
        <v>77120</v>
      </c>
      <c r="H968" t="s">
        <v>28</v>
      </c>
      <c r="I968" t="s">
        <v>29</v>
      </c>
      <c r="J968" t="s">
        <v>30</v>
      </c>
      <c r="L968" t="s">
        <v>31</v>
      </c>
      <c r="M968" s="2">
        <v>4549980046388</v>
      </c>
      <c r="N968">
        <v>1</v>
      </c>
      <c r="O968">
        <f t="shared" si="15"/>
        <v>14</v>
      </c>
    </row>
    <row r="969" spans="1:15" x14ac:dyDescent="0.2">
      <c r="A969" s="1">
        <v>43303</v>
      </c>
      <c r="B969">
        <v>43956097</v>
      </c>
      <c r="C969">
        <v>842</v>
      </c>
      <c r="D969" t="s">
        <v>26</v>
      </c>
      <c r="E969">
        <v>21</v>
      </c>
      <c r="F969" t="s">
        <v>15</v>
      </c>
      <c r="G969">
        <v>181010</v>
      </c>
      <c r="H969" t="s">
        <v>16</v>
      </c>
      <c r="I969" t="s">
        <v>17</v>
      </c>
      <c r="J969" t="s">
        <v>18</v>
      </c>
      <c r="K969" t="s">
        <v>19</v>
      </c>
      <c r="L969" t="s">
        <v>20</v>
      </c>
      <c r="M969" s="2">
        <v>842776102461</v>
      </c>
      <c r="N969">
        <v>1</v>
      </c>
      <c r="O969">
        <f t="shared" si="15"/>
        <v>3</v>
      </c>
    </row>
    <row r="970" spans="1:15" x14ac:dyDescent="0.2">
      <c r="A970" s="1">
        <v>43303</v>
      </c>
      <c r="B970">
        <v>43956159</v>
      </c>
      <c r="C970">
        <v>842</v>
      </c>
      <c r="D970" t="s">
        <v>26</v>
      </c>
      <c r="E970">
        <v>12</v>
      </c>
      <c r="F970" t="s">
        <v>27</v>
      </c>
      <c r="G970">
        <v>77120</v>
      </c>
      <c r="H970" t="s">
        <v>28</v>
      </c>
      <c r="I970" t="s">
        <v>29</v>
      </c>
      <c r="J970" t="s">
        <v>30</v>
      </c>
      <c r="L970" t="s">
        <v>31</v>
      </c>
      <c r="M970" s="2">
        <v>4549980046388</v>
      </c>
      <c r="N970">
        <v>1</v>
      </c>
      <c r="O970">
        <f t="shared" si="15"/>
        <v>14</v>
      </c>
    </row>
    <row r="971" spans="1:15" x14ac:dyDescent="0.2">
      <c r="A971" s="1">
        <v>43303</v>
      </c>
      <c r="B971">
        <v>43956161</v>
      </c>
      <c r="C971">
        <v>842</v>
      </c>
      <c r="D971" t="s">
        <v>26</v>
      </c>
      <c r="E971">
        <v>32</v>
      </c>
      <c r="F971" t="s">
        <v>21</v>
      </c>
      <c r="G971">
        <v>253230</v>
      </c>
      <c r="H971" t="s">
        <v>22</v>
      </c>
      <c r="I971" t="s">
        <v>23</v>
      </c>
      <c r="J971" t="s">
        <v>24</v>
      </c>
      <c r="L971" t="s">
        <v>25</v>
      </c>
      <c r="M971" s="2">
        <v>4550084118970</v>
      </c>
      <c r="N971">
        <v>1</v>
      </c>
      <c r="O971">
        <f t="shared" si="15"/>
        <v>5</v>
      </c>
    </row>
    <row r="972" spans="1:15" x14ac:dyDescent="0.2">
      <c r="A972" s="1">
        <v>43303</v>
      </c>
      <c r="B972">
        <v>43956453</v>
      </c>
      <c r="C972">
        <v>842</v>
      </c>
      <c r="D972" t="s">
        <v>26</v>
      </c>
      <c r="E972">
        <v>12</v>
      </c>
      <c r="F972" t="s">
        <v>27</v>
      </c>
      <c r="G972">
        <v>77120</v>
      </c>
      <c r="H972" t="s">
        <v>28</v>
      </c>
      <c r="I972" t="s">
        <v>29</v>
      </c>
      <c r="J972" t="s">
        <v>30</v>
      </c>
      <c r="L972" t="s">
        <v>31</v>
      </c>
      <c r="M972" s="2">
        <v>4549980046388</v>
      </c>
      <c r="N972">
        <v>1</v>
      </c>
      <c r="O972">
        <f t="shared" si="15"/>
        <v>14</v>
      </c>
    </row>
    <row r="973" spans="1:15" x14ac:dyDescent="0.2">
      <c r="A973" s="1">
        <v>43303</v>
      </c>
      <c r="B973">
        <v>43956899</v>
      </c>
      <c r="C973">
        <v>842</v>
      </c>
      <c r="D973" t="s">
        <v>26</v>
      </c>
      <c r="E973">
        <v>12</v>
      </c>
      <c r="F973" t="s">
        <v>27</v>
      </c>
      <c r="G973">
        <v>77120</v>
      </c>
      <c r="H973" t="s">
        <v>28</v>
      </c>
      <c r="I973" t="s">
        <v>29</v>
      </c>
      <c r="J973" t="s">
        <v>30</v>
      </c>
      <c r="L973" t="s">
        <v>31</v>
      </c>
      <c r="M973" s="2">
        <v>4549980046388</v>
      </c>
      <c r="N973">
        <v>1</v>
      </c>
      <c r="O973">
        <f t="shared" si="15"/>
        <v>14</v>
      </c>
    </row>
    <row r="974" spans="1:15" x14ac:dyDescent="0.2">
      <c r="A974" s="1">
        <v>43303</v>
      </c>
      <c r="B974">
        <v>43957168</v>
      </c>
      <c r="C974">
        <v>842</v>
      </c>
      <c r="D974" t="s">
        <v>26</v>
      </c>
      <c r="E974">
        <v>12</v>
      </c>
      <c r="F974" t="s">
        <v>27</v>
      </c>
      <c r="G974">
        <v>77120</v>
      </c>
      <c r="H974" t="s">
        <v>28</v>
      </c>
      <c r="I974" t="s">
        <v>29</v>
      </c>
      <c r="J974" t="s">
        <v>30</v>
      </c>
      <c r="L974" t="s">
        <v>31</v>
      </c>
      <c r="M974" s="2">
        <v>4549980046388</v>
      </c>
      <c r="N974">
        <v>1</v>
      </c>
      <c r="O974">
        <f t="shared" si="15"/>
        <v>14</v>
      </c>
    </row>
    <row r="975" spans="1:15" x14ac:dyDescent="0.2">
      <c r="A975" s="1">
        <v>43303</v>
      </c>
      <c r="B975">
        <v>43958228</v>
      </c>
      <c r="C975">
        <v>842</v>
      </c>
      <c r="D975" t="s">
        <v>26</v>
      </c>
      <c r="E975">
        <v>12</v>
      </c>
      <c r="F975" t="s">
        <v>27</v>
      </c>
      <c r="G975">
        <v>77120</v>
      </c>
      <c r="H975" t="s">
        <v>28</v>
      </c>
      <c r="I975" t="s">
        <v>29</v>
      </c>
      <c r="J975" t="s">
        <v>30</v>
      </c>
      <c r="L975" t="s">
        <v>31</v>
      </c>
      <c r="M975" s="2">
        <v>4549980046388</v>
      </c>
      <c r="N975">
        <v>1</v>
      </c>
      <c r="O975">
        <f t="shared" si="15"/>
        <v>14</v>
      </c>
    </row>
    <row r="976" spans="1:15" x14ac:dyDescent="0.2">
      <c r="A976" s="1">
        <v>43303</v>
      </c>
      <c r="B976">
        <v>43958580</v>
      </c>
      <c r="C976">
        <v>842</v>
      </c>
      <c r="D976" t="s">
        <v>26</v>
      </c>
      <c r="E976">
        <v>12</v>
      </c>
      <c r="F976" t="s">
        <v>27</v>
      </c>
      <c r="G976">
        <v>77120</v>
      </c>
      <c r="H976" t="s">
        <v>28</v>
      </c>
      <c r="I976" t="s">
        <v>29</v>
      </c>
      <c r="J976" t="s">
        <v>30</v>
      </c>
      <c r="L976" t="s">
        <v>31</v>
      </c>
      <c r="M976" s="2">
        <v>4549980046388</v>
      </c>
      <c r="N976">
        <v>1</v>
      </c>
      <c r="O976">
        <f t="shared" si="15"/>
        <v>14</v>
      </c>
    </row>
    <row r="977" spans="1:15" x14ac:dyDescent="0.2">
      <c r="A977" s="1">
        <v>43303</v>
      </c>
      <c r="B977">
        <v>43959041</v>
      </c>
      <c r="C977">
        <v>842</v>
      </c>
      <c r="D977" t="s">
        <v>26</v>
      </c>
      <c r="E977">
        <v>12</v>
      </c>
      <c r="F977" t="s">
        <v>27</v>
      </c>
      <c r="G977">
        <v>77120</v>
      </c>
      <c r="H977" t="s">
        <v>28</v>
      </c>
      <c r="I977" t="s">
        <v>29</v>
      </c>
      <c r="J977" t="s">
        <v>30</v>
      </c>
      <c r="L977" t="s">
        <v>31</v>
      </c>
      <c r="M977" s="2">
        <v>4549980046388</v>
      </c>
      <c r="N977">
        <v>1</v>
      </c>
      <c r="O977">
        <f t="shared" si="15"/>
        <v>14</v>
      </c>
    </row>
    <row r="978" spans="1:15" x14ac:dyDescent="0.2">
      <c r="A978" s="1">
        <v>43303</v>
      </c>
      <c r="B978">
        <v>43960344</v>
      </c>
      <c r="C978">
        <v>842</v>
      </c>
      <c r="D978" t="s">
        <v>26</v>
      </c>
      <c r="E978">
        <v>21</v>
      </c>
      <c r="F978" t="s">
        <v>15</v>
      </c>
      <c r="G978">
        <v>181010</v>
      </c>
      <c r="H978" t="s">
        <v>16</v>
      </c>
      <c r="I978" t="s">
        <v>17</v>
      </c>
      <c r="J978" t="s">
        <v>18</v>
      </c>
      <c r="K978" t="s">
        <v>19</v>
      </c>
      <c r="L978" t="s">
        <v>20</v>
      </c>
      <c r="M978" s="2">
        <v>842776102461</v>
      </c>
      <c r="N978">
        <v>1</v>
      </c>
      <c r="O978">
        <f t="shared" si="15"/>
        <v>3</v>
      </c>
    </row>
    <row r="979" spans="1:15" x14ac:dyDescent="0.2">
      <c r="A979" s="1">
        <v>43303</v>
      </c>
      <c r="B979">
        <v>43961698</v>
      </c>
      <c r="C979">
        <v>842</v>
      </c>
      <c r="D979" t="s">
        <v>26</v>
      </c>
      <c r="E979">
        <v>12</v>
      </c>
      <c r="F979" t="s">
        <v>27</v>
      </c>
      <c r="G979">
        <v>77120</v>
      </c>
      <c r="H979" t="s">
        <v>28</v>
      </c>
      <c r="I979" t="s">
        <v>29</v>
      </c>
      <c r="J979" t="s">
        <v>30</v>
      </c>
      <c r="L979" t="s">
        <v>31</v>
      </c>
      <c r="M979" s="2">
        <v>4549980046388</v>
      </c>
      <c r="N979">
        <v>1</v>
      </c>
      <c r="O979">
        <f t="shared" si="15"/>
        <v>14</v>
      </c>
    </row>
    <row r="980" spans="1:15" x14ac:dyDescent="0.2">
      <c r="A980" s="1">
        <v>43303</v>
      </c>
      <c r="B980">
        <v>43962060</v>
      </c>
      <c r="C980">
        <v>842</v>
      </c>
      <c r="D980" t="s">
        <v>26</v>
      </c>
      <c r="E980">
        <v>12</v>
      </c>
      <c r="F980" t="s">
        <v>27</v>
      </c>
      <c r="G980">
        <v>77120</v>
      </c>
      <c r="H980" t="s">
        <v>28</v>
      </c>
      <c r="I980" t="s">
        <v>29</v>
      </c>
      <c r="J980" t="s">
        <v>30</v>
      </c>
      <c r="L980" t="s">
        <v>31</v>
      </c>
      <c r="M980" s="2">
        <v>4549980046388</v>
      </c>
      <c r="N980">
        <v>1</v>
      </c>
      <c r="O980">
        <f t="shared" si="15"/>
        <v>14</v>
      </c>
    </row>
    <row r="981" spans="1:15" x14ac:dyDescent="0.2">
      <c r="A981" s="1">
        <v>43303</v>
      </c>
      <c r="B981">
        <v>43964009</v>
      </c>
      <c r="C981">
        <v>842</v>
      </c>
      <c r="D981" t="s">
        <v>26</v>
      </c>
      <c r="E981">
        <v>12</v>
      </c>
      <c r="F981" t="s">
        <v>27</v>
      </c>
      <c r="G981">
        <v>77120</v>
      </c>
      <c r="H981" t="s">
        <v>28</v>
      </c>
      <c r="I981" t="s">
        <v>29</v>
      </c>
      <c r="J981" t="s">
        <v>30</v>
      </c>
      <c r="L981" t="s">
        <v>31</v>
      </c>
      <c r="M981" s="2">
        <v>4549980046388</v>
      </c>
      <c r="N981">
        <v>1</v>
      </c>
      <c r="O981">
        <f t="shared" si="15"/>
        <v>14</v>
      </c>
    </row>
    <row r="982" spans="1:15" x14ac:dyDescent="0.2">
      <c r="A982" s="1">
        <v>43303</v>
      </c>
      <c r="B982">
        <v>43964410</v>
      </c>
      <c r="C982">
        <v>842</v>
      </c>
      <c r="D982" t="s">
        <v>26</v>
      </c>
      <c r="E982">
        <v>32</v>
      </c>
      <c r="F982" t="s">
        <v>21</v>
      </c>
      <c r="G982">
        <v>253230</v>
      </c>
      <c r="H982" t="s">
        <v>22</v>
      </c>
      <c r="I982" t="s">
        <v>23</v>
      </c>
      <c r="J982" t="s">
        <v>24</v>
      </c>
      <c r="L982" t="s">
        <v>25</v>
      </c>
      <c r="M982" s="2">
        <v>4550084118970</v>
      </c>
      <c r="N982">
        <v>1</v>
      </c>
      <c r="O982">
        <f t="shared" si="15"/>
        <v>5</v>
      </c>
    </row>
    <row r="983" spans="1:15" x14ac:dyDescent="0.2">
      <c r="A983" s="1">
        <v>43303</v>
      </c>
      <c r="B983">
        <v>43964988</v>
      </c>
      <c r="C983">
        <v>842</v>
      </c>
      <c r="D983" t="s">
        <v>26</v>
      </c>
      <c r="E983">
        <v>32</v>
      </c>
      <c r="F983" t="s">
        <v>21</v>
      </c>
      <c r="G983">
        <v>253230</v>
      </c>
      <c r="H983" t="s">
        <v>22</v>
      </c>
      <c r="I983" t="s">
        <v>23</v>
      </c>
      <c r="J983" t="s">
        <v>24</v>
      </c>
      <c r="L983" t="s">
        <v>25</v>
      </c>
      <c r="M983" s="2">
        <v>4550084118970</v>
      </c>
      <c r="N983">
        <v>1</v>
      </c>
      <c r="O983">
        <f t="shared" si="15"/>
        <v>5</v>
      </c>
    </row>
    <row r="984" spans="1:15" x14ac:dyDescent="0.2">
      <c r="A984" s="1">
        <v>43303</v>
      </c>
      <c r="B984">
        <v>43965089</v>
      </c>
      <c r="C984">
        <v>842</v>
      </c>
      <c r="D984" t="s">
        <v>26</v>
      </c>
      <c r="E984">
        <v>12</v>
      </c>
      <c r="F984" t="s">
        <v>27</v>
      </c>
      <c r="G984">
        <v>77120</v>
      </c>
      <c r="H984" t="s">
        <v>28</v>
      </c>
      <c r="I984" t="s">
        <v>29</v>
      </c>
      <c r="J984" t="s">
        <v>30</v>
      </c>
      <c r="L984" t="s">
        <v>31</v>
      </c>
      <c r="M984" s="2">
        <v>4549980046388</v>
      </c>
      <c r="N984">
        <v>1</v>
      </c>
      <c r="O984">
        <f t="shared" si="15"/>
        <v>14</v>
      </c>
    </row>
    <row r="985" spans="1:15" x14ac:dyDescent="0.2">
      <c r="A985" s="1">
        <v>43303</v>
      </c>
      <c r="B985">
        <v>43965093</v>
      </c>
      <c r="C985">
        <v>842</v>
      </c>
      <c r="D985" t="s">
        <v>26</v>
      </c>
      <c r="E985">
        <v>12</v>
      </c>
      <c r="F985" t="s">
        <v>27</v>
      </c>
      <c r="G985">
        <v>77120</v>
      </c>
      <c r="H985" t="s">
        <v>28</v>
      </c>
      <c r="I985" t="s">
        <v>29</v>
      </c>
      <c r="J985" t="s">
        <v>30</v>
      </c>
      <c r="L985" t="s">
        <v>31</v>
      </c>
      <c r="M985" s="2">
        <v>4549980046388</v>
      </c>
      <c r="N985">
        <v>1</v>
      </c>
      <c r="O985">
        <f t="shared" si="15"/>
        <v>14</v>
      </c>
    </row>
    <row r="986" spans="1:15" x14ac:dyDescent="0.2">
      <c r="A986" s="1">
        <v>43303</v>
      </c>
      <c r="B986">
        <v>43965412</v>
      </c>
      <c r="C986">
        <v>842</v>
      </c>
      <c r="D986" t="s">
        <v>26</v>
      </c>
      <c r="E986">
        <v>32</v>
      </c>
      <c r="F986" t="s">
        <v>21</v>
      </c>
      <c r="G986">
        <v>253230</v>
      </c>
      <c r="H986" t="s">
        <v>22</v>
      </c>
      <c r="I986" t="s">
        <v>23</v>
      </c>
      <c r="J986" t="s">
        <v>24</v>
      </c>
      <c r="L986" t="s">
        <v>25</v>
      </c>
      <c r="M986" s="2">
        <v>4550084118970</v>
      </c>
      <c r="N986">
        <v>1</v>
      </c>
      <c r="O986">
        <f t="shared" si="15"/>
        <v>5</v>
      </c>
    </row>
    <row r="987" spans="1:15" x14ac:dyDescent="0.2">
      <c r="A987" s="1">
        <v>43303</v>
      </c>
      <c r="B987">
        <v>43965597</v>
      </c>
      <c r="C987">
        <v>842</v>
      </c>
      <c r="D987" t="s">
        <v>26</v>
      </c>
      <c r="E987">
        <v>12</v>
      </c>
      <c r="F987" t="s">
        <v>27</v>
      </c>
      <c r="G987">
        <v>77120</v>
      </c>
      <c r="H987" t="s">
        <v>28</v>
      </c>
      <c r="I987" t="s">
        <v>29</v>
      </c>
      <c r="J987" t="s">
        <v>30</v>
      </c>
      <c r="L987" t="s">
        <v>31</v>
      </c>
      <c r="M987" s="2">
        <v>4549980046388</v>
      </c>
      <c r="N987">
        <v>1</v>
      </c>
      <c r="O987">
        <f t="shared" si="15"/>
        <v>14</v>
      </c>
    </row>
    <row r="988" spans="1:15" x14ac:dyDescent="0.2">
      <c r="A988" s="1">
        <v>43303</v>
      </c>
      <c r="B988">
        <v>43966193</v>
      </c>
      <c r="C988">
        <v>842</v>
      </c>
      <c r="D988" t="s">
        <v>26</v>
      </c>
      <c r="E988">
        <v>32</v>
      </c>
      <c r="F988" t="s">
        <v>21</v>
      </c>
      <c r="G988">
        <v>253230</v>
      </c>
      <c r="H988" t="s">
        <v>22</v>
      </c>
      <c r="I988" t="s">
        <v>23</v>
      </c>
      <c r="J988" t="s">
        <v>24</v>
      </c>
      <c r="L988" t="s">
        <v>25</v>
      </c>
      <c r="M988" s="2">
        <v>4550084118970</v>
      </c>
      <c r="N988">
        <v>1</v>
      </c>
      <c r="O988">
        <f t="shared" si="15"/>
        <v>5</v>
      </c>
    </row>
    <row r="989" spans="1:15" x14ac:dyDescent="0.2">
      <c r="A989" s="1">
        <v>43304</v>
      </c>
      <c r="B989">
        <v>43967415</v>
      </c>
      <c r="C989">
        <v>94</v>
      </c>
      <c r="D989" t="s">
        <v>14</v>
      </c>
      <c r="E989">
        <v>32</v>
      </c>
      <c r="F989" t="s">
        <v>21</v>
      </c>
      <c r="G989">
        <v>253230</v>
      </c>
      <c r="H989" t="s">
        <v>22</v>
      </c>
      <c r="I989" t="s">
        <v>23</v>
      </c>
      <c r="J989" t="s">
        <v>24</v>
      </c>
      <c r="L989" t="s">
        <v>25</v>
      </c>
      <c r="M989" s="2">
        <v>4550084118970</v>
      </c>
      <c r="N989">
        <v>1</v>
      </c>
      <c r="O989">
        <f t="shared" si="15"/>
        <v>4</v>
      </c>
    </row>
    <row r="990" spans="1:15" x14ac:dyDescent="0.2">
      <c r="A990" s="1">
        <v>43304</v>
      </c>
      <c r="B990">
        <v>43968042</v>
      </c>
      <c r="C990">
        <v>94</v>
      </c>
      <c r="D990" t="s">
        <v>14</v>
      </c>
      <c r="E990">
        <v>21</v>
      </c>
      <c r="F990" t="s">
        <v>15</v>
      </c>
      <c r="G990">
        <v>181010</v>
      </c>
      <c r="H990" t="s">
        <v>16</v>
      </c>
      <c r="I990" t="s">
        <v>17</v>
      </c>
      <c r="J990" t="s">
        <v>18</v>
      </c>
      <c r="K990" t="s">
        <v>19</v>
      </c>
      <c r="L990" t="s">
        <v>20</v>
      </c>
      <c r="M990" s="2">
        <v>842776102461</v>
      </c>
      <c r="N990">
        <v>1</v>
      </c>
      <c r="O990">
        <f t="shared" si="15"/>
        <v>2</v>
      </c>
    </row>
    <row r="991" spans="1:15" x14ac:dyDescent="0.2">
      <c r="A991" s="1">
        <v>43304</v>
      </c>
      <c r="B991">
        <v>43968054</v>
      </c>
      <c r="C991">
        <v>94</v>
      </c>
      <c r="D991" t="s">
        <v>14</v>
      </c>
      <c r="E991">
        <v>12</v>
      </c>
      <c r="F991" t="s">
        <v>27</v>
      </c>
      <c r="G991">
        <v>77120</v>
      </c>
      <c r="H991" t="s">
        <v>28</v>
      </c>
      <c r="I991" t="s">
        <v>29</v>
      </c>
      <c r="J991" t="s">
        <v>30</v>
      </c>
      <c r="L991" t="s">
        <v>31</v>
      </c>
      <c r="M991" s="2">
        <v>4549980046388</v>
      </c>
      <c r="N991">
        <v>1</v>
      </c>
      <c r="O991">
        <f t="shared" si="15"/>
        <v>2</v>
      </c>
    </row>
    <row r="992" spans="1:15" x14ac:dyDescent="0.2">
      <c r="A992" s="1">
        <v>43304</v>
      </c>
      <c r="B992">
        <v>43970826</v>
      </c>
      <c r="C992">
        <v>94</v>
      </c>
      <c r="D992" t="s">
        <v>14</v>
      </c>
      <c r="E992">
        <v>32</v>
      </c>
      <c r="F992" t="s">
        <v>21</v>
      </c>
      <c r="G992">
        <v>253230</v>
      </c>
      <c r="H992" t="s">
        <v>22</v>
      </c>
      <c r="I992" t="s">
        <v>23</v>
      </c>
      <c r="J992" t="s">
        <v>24</v>
      </c>
      <c r="L992" t="s">
        <v>25</v>
      </c>
      <c r="M992" s="2">
        <v>4550084118970</v>
      </c>
      <c r="N992">
        <v>1</v>
      </c>
      <c r="O992">
        <f t="shared" si="15"/>
        <v>4</v>
      </c>
    </row>
    <row r="993" spans="1:15" x14ac:dyDescent="0.2">
      <c r="A993" s="1">
        <v>43304</v>
      </c>
      <c r="B993">
        <v>43974742</v>
      </c>
      <c r="C993">
        <v>94</v>
      </c>
      <c r="D993" t="s">
        <v>14</v>
      </c>
      <c r="E993">
        <v>32</v>
      </c>
      <c r="F993" t="s">
        <v>21</v>
      </c>
      <c r="G993">
        <v>253230</v>
      </c>
      <c r="H993" t="s">
        <v>22</v>
      </c>
      <c r="I993" t="s">
        <v>23</v>
      </c>
      <c r="J993" t="s">
        <v>24</v>
      </c>
      <c r="L993" t="s">
        <v>25</v>
      </c>
      <c r="M993" s="2">
        <v>4550084118970</v>
      </c>
      <c r="N993">
        <v>1</v>
      </c>
      <c r="O993">
        <f t="shared" si="15"/>
        <v>4</v>
      </c>
    </row>
    <row r="994" spans="1:15" x14ac:dyDescent="0.2">
      <c r="A994" s="1">
        <v>43304</v>
      </c>
      <c r="B994">
        <v>43975661</v>
      </c>
      <c r="C994">
        <v>94</v>
      </c>
      <c r="D994" t="s">
        <v>14</v>
      </c>
      <c r="E994">
        <v>12</v>
      </c>
      <c r="F994" t="s">
        <v>27</v>
      </c>
      <c r="G994">
        <v>77120</v>
      </c>
      <c r="H994" t="s">
        <v>28</v>
      </c>
      <c r="I994" t="s">
        <v>29</v>
      </c>
      <c r="J994" t="s">
        <v>30</v>
      </c>
      <c r="L994" t="s">
        <v>31</v>
      </c>
      <c r="M994" s="2">
        <v>4549980046388</v>
      </c>
      <c r="N994">
        <v>1</v>
      </c>
      <c r="O994">
        <f t="shared" si="15"/>
        <v>2</v>
      </c>
    </row>
    <row r="995" spans="1:15" x14ac:dyDescent="0.2">
      <c r="A995" s="1">
        <v>43304</v>
      </c>
      <c r="B995">
        <v>43976677</v>
      </c>
      <c r="C995">
        <v>94</v>
      </c>
      <c r="D995" t="s">
        <v>14</v>
      </c>
      <c r="E995">
        <v>32</v>
      </c>
      <c r="F995" t="s">
        <v>21</v>
      </c>
      <c r="G995">
        <v>253230</v>
      </c>
      <c r="H995" t="s">
        <v>22</v>
      </c>
      <c r="I995" t="s">
        <v>23</v>
      </c>
      <c r="J995" t="s">
        <v>24</v>
      </c>
      <c r="L995" t="s">
        <v>25</v>
      </c>
      <c r="M995" s="2">
        <v>4550084118970</v>
      </c>
      <c r="N995">
        <v>1</v>
      </c>
      <c r="O995">
        <f t="shared" si="15"/>
        <v>4</v>
      </c>
    </row>
    <row r="996" spans="1:15" x14ac:dyDescent="0.2">
      <c r="A996" s="1">
        <v>43304</v>
      </c>
      <c r="B996">
        <v>43977307</v>
      </c>
      <c r="C996">
        <v>94</v>
      </c>
      <c r="D996" t="s">
        <v>14</v>
      </c>
      <c r="E996">
        <v>21</v>
      </c>
      <c r="F996" t="s">
        <v>15</v>
      </c>
      <c r="G996">
        <v>181010</v>
      </c>
      <c r="H996" t="s">
        <v>16</v>
      </c>
      <c r="I996" t="s">
        <v>17</v>
      </c>
      <c r="J996" t="s">
        <v>18</v>
      </c>
      <c r="K996" t="s">
        <v>19</v>
      </c>
      <c r="L996" t="s">
        <v>20</v>
      </c>
      <c r="M996" s="2">
        <v>842776102461</v>
      </c>
      <c r="N996">
        <v>1</v>
      </c>
      <c r="O996">
        <f t="shared" si="15"/>
        <v>2</v>
      </c>
    </row>
    <row r="997" spans="1:15" x14ac:dyDescent="0.2">
      <c r="A997" s="1">
        <v>43304</v>
      </c>
      <c r="B997">
        <v>43880388</v>
      </c>
      <c r="C997">
        <v>842</v>
      </c>
      <c r="D997" t="s">
        <v>26</v>
      </c>
      <c r="E997">
        <v>21</v>
      </c>
      <c r="F997" t="s">
        <v>15</v>
      </c>
      <c r="G997">
        <v>181010</v>
      </c>
      <c r="H997" t="s">
        <v>16</v>
      </c>
      <c r="I997" t="s">
        <v>17</v>
      </c>
      <c r="J997" t="s">
        <v>18</v>
      </c>
      <c r="K997" t="s">
        <v>19</v>
      </c>
      <c r="L997" t="s">
        <v>20</v>
      </c>
      <c r="M997" s="2">
        <v>842776102461</v>
      </c>
      <c r="N997">
        <v>1</v>
      </c>
      <c r="O997">
        <f t="shared" si="15"/>
        <v>3</v>
      </c>
    </row>
    <row r="998" spans="1:15" x14ac:dyDescent="0.2">
      <c r="A998" s="1">
        <v>43304</v>
      </c>
      <c r="B998">
        <v>43963435</v>
      </c>
      <c r="C998">
        <v>842</v>
      </c>
      <c r="D998" t="s">
        <v>26</v>
      </c>
      <c r="E998">
        <v>12</v>
      </c>
      <c r="F998" t="s">
        <v>27</v>
      </c>
      <c r="G998">
        <v>77120</v>
      </c>
      <c r="H998" t="s">
        <v>28</v>
      </c>
      <c r="I998" t="s">
        <v>29</v>
      </c>
      <c r="J998" t="s">
        <v>30</v>
      </c>
      <c r="L998" t="s">
        <v>31</v>
      </c>
      <c r="M998" s="2">
        <v>4549980046388</v>
      </c>
      <c r="N998">
        <v>1</v>
      </c>
      <c r="O998">
        <f t="shared" si="15"/>
        <v>7</v>
      </c>
    </row>
    <row r="999" spans="1:15" x14ac:dyDescent="0.2">
      <c r="A999" s="1">
        <v>43304</v>
      </c>
      <c r="B999">
        <v>43967079</v>
      </c>
      <c r="C999">
        <v>842</v>
      </c>
      <c r="D999" t="s">
        <v>26</v>
      </c>
      <c r="E999">
        <v>32</v>
      </c>
      <c r="F999" t="s">
        <v>21</v>
      </c>
      <c r="G999">
        <v>253230</v>
      </c>
      <c r="H999" t="s">
        <v>22</v>
      </c>
      <c r="I999" t="s">
        <v>23</v>
      </c>
      <c r="J999" t="s">
        <v>24</v>
      </c>
      <c r="L999" t="s">
        <v>25</v>
      </c>
      <c r="M999" s="2">
        <v>4550084118970</v>
      </c>
      <c r="N999">
        <v>1</v>
      </c>
      <c r="O999">
        <f t="shared" si="15"/>
        <v>5</v>
      </c>
    </row>
    <row r="1000" spans="1:15" x14ac:dyDescent="0.2">
      <c r="A1000" s="1">
        <v>43304</v>
      </c>
      <c r="B1000">
        <v>43967228</v>
      </c>
      <c r="C1000">
        <v>842</v>
      </c>
      <c r="D1000" t="s">
        <v>26</v>
      </c>
      <c r="E1000">
        <v>12</v>
      </c>
      <c r="F1000" t="s">
        <v>27</v>
      </c>
      <c r="G1000">
        <v>77120</v>
      </c>
      <c r="H1000" t="s">
        <v>28</v>
      </c>
      <c r="I1000" t="s">
        <v>29</v>
      </c>
      <c r="J1000" t="s">
        <v>30</v>
      </c>
      <c r="L1000" t="s">
        <v>31</v>
      </c>
      <c r="M1000" s="2">
        <v>4549980046388</v>
      </c>
      <c r="N1000">
        <v>1</v>
      </c>
      <c r="O1000">
        <f t="shared" si="15"/>
        <v>7</v>
      </c>
    </row>
    <row r="1001" spans="1:15" x14ac:dyDescent="0.2">
      <c r="A1001" s="1">
        <v>43304</v>
      </c>
      <c r="B1001">
        <v>43967417</v>
      </c>
      <c r="C1001">
        <v>842</v>
      </c>
      <c r="D1001" t="s">
        <v>26</v>
      </c>
      <c r="E1001">
        <v>32</v>
      </c>
      <c r="F1001" t="s">
        <v>21</v>
      </c>
      <c r="G1001">
        <v>253230</v>
      </c>
      <c r="H1001" t="s">
        <v>22</v>
      </c>
      <c r="I1001" t="s">
        <v>23</v>
      </c>
      <c r="J1001" t="s">
        <v>24</v>
      </c>
      <c r="L1001" t="s">
        <v>25</v>
      </c>
      <c r="M1001" s="2">
        <v>4550084118970</v>
      </c>
      <c r="N1001">
        <v>1</v>
      </c>
      <c r="O1001">
        <f t="shared" si="15"/>
        <v>5</v>
      </c>
    </row>
    <row r="1002" spans="1:15" x14ac:dyDescent="0.2">
      <c r="A1002" s="1">
        <v>43304</v>
      </c>
      <c r="B1002">
        <v>43967854</v>
      </c>
      <c r="C1002">
        <v>842</v>
      </c>
      <c r="D1002" t="s">
        <v>26</v>
      </c>
      <c r="E1002">
        <v>12</v>
      </c>
      <c r="F1002" t="s">
        <v>27</v>
      </c>
      <c r="G1002">
        <v>77120</v>
      </c>
      <c r="H1002" t="s">
        <v>28</v>
      </c>
      <c r="I1002" t="s">
        <v>29</v>
      </c>
      <c r="J1002" t="s">
        <v>30</v>
      </c>
      <c r="L1002" t="s">
        <v>31</v>
      </c>
      <c r="M1002" s="2">
        <v>4549980046388</v>
      </c>
      <c r="N1002">
        <v>1</v>
      </c>
      <c r="O1002">
        <f t="shared" si="15"/>
        <v>7</v>
      </c>
    </row>
    <row r="1003" spans="1:15" x14ac:dyDescent="0.2">
      <c r="A1003" s="1">
        <v>43304</v>
      </c>
      <c r="B1003">
        <v>43967956</v>
      </c>
      <c r="C1003">
        <v>842</v>
      </c>
      <c r="D1003" t="s">
        <v>26</v>
      </c>
      <c r="E1003">
        <v>21</v>
      </c>
      <c r="F1003" t="s">
        <v>15</v>
      </c>
      <c r="G1003">
        <v>181010</v>
      </c>
      <c r="H1003" t="s">
        <v>16</v>
      </c>
      <c r="I1003" t="s">
        <v>17</v>
      </c>
      <c r="J1003" t="s">
        <v>18</v>
      </c>
      <c r="K1003" t="s">
        <v>19</v>
      </c>
      <c r="L1003" t="s">
        <v>20</v>
      </c>
      <c r="M1003" s="2">
        <v>842776102461</v>
      </c>
      <c r="N1003">
        <v>1</v>
      </c>
      <c r="O1003">
        <f t="shared" si="15"/>
        <v>3</v>
      </c>
    </row>
    <row r="1004" spans="1:15" x14ac:dyDescent="0.2">
      <c r="A1004" s="1">
        <v>43304</v>
      </c>
      <c r="B1004">
        <v>43968214</v>
      </c>
      <c r="C1004">
        <v>842</v>
      </c>
      <c r="D1004" t="s">
        <v>26</v>
      </c>
      <c r="E1004">
        <v>32</v>
      </c>
      <c r="F1004" t="s">
        <v>21</v>
      </c>
      <c r="G1004">
        <v>253230</v>
      </c>
      <c r="H1004" t="s">
        <v>22</v>
      </c>
      <c r="I1004" t="s">
        <v>23</v>
      </c>
      <c r="J1004" t="s">
        <v>24</v>
      </c>
      <c r="L1004" t="s">
        <v>25</v>
      </c>
      <c r="M1004" s="2">
        <v>4550084118970</v>
      </c>
      <c r="N1004">
        <v>1</v>
      </c>
      <c r="O1004">
        <f t="shared" si="15"/>
        <v>5</v>
      </c>
    </row>
    <row r="1005" spans="1:15" x14ac:dyDescent="0.2">
      <c r="A1005" s="1">
        <v>43304</v>
      </c>
      <c r="B1005">
        <v>43968377</v>
      </c>
      <c r="C1005">
        <v>842</v>
      </c>
      <c r="D1005" t="s">
        <v>26</v>
      </c>
      <c r="E1005">
        <v>21</v>
      </c>
      <c r="F1005" t="s">
        <v>15</v>
      </c>
      <c r="G1005">
        <v>181010</v>
      </c>
      <c r="H1005" t="s">
        <v>16</v>
      </c>
      <c r="I1005" t="s">
        <v>17</v>
      </c>
      <c r="J1005" t="s">
        <v>18</v>
      </c>
      <c r="K1005" t="s">
        <v>19</v>
      </c>
      <c r="L1005" t="s">
        <v>20</v>
      </c>
      <c r="M1005" s="2">
        <v>842776102461</v>
      </c>
      <c r="N1005">
        <v>1</v>
      </c>
      <c r="O1005">
        <f t="shared" si="15"/>
        <v>3</v>
      </c>
    </row>
    <row r="1006" spans="1:15" x14ac:dyDescent="0.2">
      <c r="A1006" s="1">
        <v>43304</v>
      </c>
      <c r="B1006">
        <v>43969855</v>
      </c>
      <c r="C1006">
        <v>842</v>
      </c>
      <c r="D1006" t="s">
        <v>26</v>
      </c>
      <c r="E1006">
        <v>12</v>
      </c>
      <c r="F1006" t="s">
        <v>27</v>
      </c>
      <c r="G1006">
        <v>77120</v>
      </c>
      <c r="H1006" t="s">
        <v>28</v>
      </c>
      <c r="I1006" t="s">
        <v>29</v>
      </c>
      <c r="J1006" t="s">
        <v>30</v>
      </c>
      <c r="L1006" t="s">
        <v>31</v>
      </c>
      <c r="M1006" s="2">
        <v>4549980046388</v>
      </c>
      <c r="N1006">
        <v>1</v>
      </c>
      <c r="O1006">
        <f t="shared" si="15"/>
        <v>7</v>
      </c>
    </row>
    <row r="1007" spans="1:15" x14ac:dyDescent="0.2">
      <c r="A1007" s="1">
        <v>43304</v>
      </c>
      <c r="B1007">
        <v>43971633</v>
      </c>
      <c r="C1007">
        <v>842</v>
      </c>
      <c r="D1007" t="s">
        <v>26</v>
      </c>
      <c r="E1007">
        <v>12</v>
      </c>
      <c r="F1007" t="s">
        <v>27</v>
      </c>
      <c r="G1007">
        <v>77120</v>
      </c>
      <c r="H1007" t="s">
        <v>28</v>
      </c>
      <c r="I1007" t="s">
        <v>29</v>
      </c>
      <c r="J1007" t="s">
        <v>30</v>
      </c>
      <c r="L1007" t="s">
        <v>31</v>
      </c>
      <c r="M1007" s="2">
        <v>4549980046388</v>
      </c>
      <c r="N1007">
        <v>1</v>
      </c>
      <c r="O1007">
        <f t="shared" si="15"/>
        <v>7</v>
      </c>
    </row>
    <row r="1008" spans="1:15" x14ac:dyDescent="0.2">
      <c r="A1008" s="1">
        <v>43304</v>
      </c>
      <c r="B1008">
        <v>43972264</v>
      </c>
      <c r="C1008">
        <v>842</v>
      </c>
      <c r="D1008" t="s">
        <v>26</v>
      </c>
      <c r="E1008">
        <v>32</v>
      </c>
      <c r="F1008" t="s">
        <v>21</v>
      </c>
      <c r="G1008">
        <v>253230</v>
      </c>
      <c r="H1008" t="s">
        <v>22</v>
      </c>
      <c r="I1008" t="s">
        <v>23</v>
      </c>
      <c r="J1008" t="s">
        <v>24</v>
      </c>
      <c r="L1008" t="s">
        <v>25</v>
      </c>
      <c r="M1008" s="2">
        <v>4550084118970</v>
      </c>
      <c r="N1008">
        <v>1</v>
      </c>
      <c r="O1008">
        <f t="shared" si="15"/>
        <v>5</v>
      </c>
    </row>
    <row r="1009" spans="1:15" x14ac:dyDescent="0.2">
      <c r="A1009" s="1">
        <v>43304</v>
      </c>
      <c r="B1009">
        <v>43974892</v>
      </c>
      <c r="C1009">
        <v>842</v>
      </c>
      <c r="D1009" t="s">
        <v>26</v>
      </c>
      <c r="E1009">
        <v>12</v>
      </c>
      <c r="F1009" t="s">
        <v>27</v>
      </c>
      <c r="G1009">
        <v>77120</v>
      </c>
      <c r="H1009" t="s">
        <v>28</v>
      </c>
      <c r="I1009" t="s">
        <v>29</v>
      </c>
      <c r="J1009" t="s">
        <v>30</v>
      </c>
      <c r="L1009" t="s">
        <v>31</v>
      </c>
      <c r="M1009" s="2">
        <v>4549980046388</v>
      </c>
      <c r="N1009">
        <v>1</v>
      </c>
      <c r="O1009">
        <f t="shared" si="15"/>
        <v>7</v>
      </c>
    </row>
    <row r="1010" spans="1:15" x14ac:dyDescent="0.2">
      <c r="A1010" s="1">
        <v>43304</v>
      </c>
      <c r="B1010">
        <v>43975095</v>
      </c>
      <c r="C1010">
        <v>842</v>
      </c>
      <c r="D1010" t="s">
        <v>26</v>
      </c>
      <c r="E1010">
        <v>32</v>
      </c>
      <c r="F1010" t="s">
        <v>21</v>
      </c>
      <c r="G1010">
        <v>253230</v>
      </c>
      <c r="H1010" t="s">
        <v>22</v>
      </c>
      <c r="I1010" t="s">
        <v>23</v>
      </c>
      <c r="J1010" t="s">
        <v>24</v>
      </c>
      <c r="L1010" t="s">
        <v>25</v>
      </c>
      <c r="M1010" s="2">
        <v>4550084118970</v>
      </c>
      <c r="N1010">
        <v>1</v>
      </c>
      <c r="O1010">
        <f t="shared" si="15"/>
        <v>5</v>
      </c>
    </row>
    <row r="1011" spans="1:15" x14ac:dyDescent="0.2">
      <c r="A1011" s="1">
        <v>43304</v>
      </c>
      <c r="B1011">
        <v>43976913</v>
      </c>
      <c r="C1011">
        <v>842</v>
      </c>
      <c r="D1011" t="s">
        <v>26</v>
      </c>
      <c r="E1011">
        <v>12</v>
      </c>
      <c r="F1011" t="s">
        <v>27</v>
      </c>
      <c r="G1011">
        <v>77120</v>
      </c>
      <c r="H1011" t="s">
        <v>28</v>
      </c>
      <c r="I1011" t="s">
        <v>29</v>
      </c>
      <c r="J1011" t="s">
        <v>30</v>
      </c>
      <c r="L1011" t="s">
        <v>31</v>
      </c>
      <c r="M1011" s="2">
        <v>4549980046388</v>
      </c>
      <c r="N1011">
        <v>1</v>
      </c>
      <c r="O1011">
        <f t="shared" si="15"/>
        <v>7</v>
      </c>
    </row>
    <row r="1012" spans="1:15" x14ac:dyDescent="0.2">
      <c r="A1012" s="1">
        <v>43304</v>
      </c>
      <c r="B1012">
        <v>43977639</v>
      </c>
      <c r="C1012">
        <v>842</v>
      </c>
      <c r="D1012" t="s">
        <v>26</v>
      </c>
      <c r="E1012">
        <v>1</v>
      </c>
      <c r="F1012" t="s">
        <v>32</v>
      </c>
      <c r="G1012">
        <v>32010</v>
      </c>
      <c r="H1012" t="s">
        <v>33</v>
      </c>
      <c r="I1012" t="s">
        <v>34</v>
      </c>
      <c r="J1012" t="s">
        <v>35</v>
      </c>
      <c r="L1012" t="s">
        <v>36</v>
      </c>
      <c r="M1012" s="2">
        <v>4549292037708</v>
      </c>
      <c r="N1012">
        <v>1</v>
      </c>
      <c r="O1012">
        <f t="shared" si="15"/>
        <v>1</v>
      </c>
    </row>
    <row r="1013" spans="1:15" x14ac:dyDescent="0.2">
      <c r="A1013" s="1">
        <v>43305</v>
      </c>
      <c r="B1013">
        <v>43975661</v>
      </c>
      <c r="C1013">
        <v>94</v>
      </c>
      <c r="D1013" t="s">
        <v>14</v>
      </c>
      <c r="E1013">
        <v>12</v>
      </c>
      <c r="F1013" t="s">
        <v>27</v>
      </c>
      <c r="G1013">
        <v>77120</v>
      </c>
      <c r="H1013" t="s">
        <v>28</v>
      </c>
      <c r="I1013" t="s">
        <v>29</v>
      </c>
      <c r="J1013" t="s">
        <v>30</v>
      </c>
      <c r="L1013" t="s">
        <v>31</v>
      </c>
      <c r="M1013" s="2">
        <v>4549980046388</v>
      </c>
      <c r="N1013">
        <v>-1</v>
      </c>
      <c r="O1013">
        <f t="shared" si="15"/>
        <v>7</v>
      </c>
    </row>
    <row r="1014" spans="1:15" x14ac:dyDescent="0.2">
      <c r="A1014" s="1">
        <v>43305</v>
      </c>
      <c r="B1014">
        <v>43978004</v>
      </c>
      <c r="C1014">
        <v>94</v>
      </c>
      <c r="D1014" t="s">
        <v>14</v>
      </c>
      <c r="E1014">
        <v>21</v>
      </c>
      <c r="F1014" t="s">
        <v>15</v>
      </c>
      <c r="G1014">
        <v>181010</v>
      </c>
      <c r="H1014" t="s">
        <v>16</v>
      </c>
      <c r="I1014" t="s">
        <v>17</v>
      </c>
      <c r="J1014" t="s">
        <v>18</v>
      </c>
      <c r="K1014" t="s">
        <v>19</v>
      </c>
      <c r="L1014" t="s">
        <v>20</v>
      </c>
      <c r="M1014" s="2">
        <v>842776102461</v>
      </c>
      <c r="N1014">
        <v>1</v>
      </c>
      <c r="O1014">
        <f t="shared" si="15"/>
        <v>3</v>
      </c>
    </row>
    <row r="1015" spans="1:15" x14ac:dyDescent="0.2">
      <c r="A1015" s="1">
        <v>43305</v>
      </c>
      <c r="B1015">
        <v>43978716</v>
      </c>
      <c r="C1015">
        <v>94</v>
      </c>
      <c r="D1015" t="s">
        <v>14</v>
      </c>
      <c r="E1015">
        <v>12</v>
      </c>
      <c r="F1015" t="s">
        <v>27</v>
      </c>
      <c r="G1015">
        <v>77120</v>
      </c>
      <c r="H1015" t="s">
        <v>28</v>
      </c>
      <c r="I1015" t="s">
        <v>29</v>
      </c>
      <c r="J1015" t="s">
        <v>30</v>
      </c>
      <c r="L1015" t="s">
        <v>31</v>
      </c>
      <c r="M1015" s="2">
        <v>4549980046388</v>
      </c>
      <c r="N1015">
        <v>1</v>
      </c>
      <c r="O1015">
        <f t="shared" si="15"/>
        <v>7</v>
      </c>
    </row>
    <row r="1016" spans="1:15" x14ac:dyDescent="0.2">
      <c r="A1016" s="1">
        <v>43305</v>
      </c>
      <c r="B1016">
        <v>43979020</v>
      </c>
      <c r="C1016">
        <v>94</v>
      </c>
      <c r="D1016" t="s">
        <v>14</v>
      </c>
      <c r="E1016">
        <v>32</v>
      </c>
      <c r="F1016" t="s">
        <v>21</v>
      </c>
      <c r="G1016">
        <v>253230</v>
      </c>
      <c r="H1016" t="s">
        <v>22</v>
      </c>
      <c r="I1016" t="s">
        <v>23</v>
      </c>
      <c r="J1016" t="s">
        <v>24</v>
      </c>
      <c r="L1016" t="s">
        <v>25</v>
      </c>
      <c r="M1016" s="2">
        <v>4550084118970</v>
      </c>
      <c r="N1016">
        <v>1</v>
      </c>
      <c r="O1016">
        <f t="shared" si="15"/>
        <v>4</v>
      </c>
    </row>
    <row r="1017" spans="1:15" x14ac:dyDescent="0.2">
      <c r="A1017" s="1">
        <v>43305</v>
      </c>
      <c r="B1017">
        <v>43979022</v>
      </c>
      <c r="C1017">
        <v>94</v>
      </c>
      <c r="D1017" t="s">
        <v>14</v>
      </c>
      <c r="E1017">
        <v>32</v>
      </c>
      <c r="F1017" t="s">
        <v>21</v>
      </c>
      <c r="G1017">
        <v>253230</v>
      </c>
      <c r="H1017" t="s">
        <v>22</v>
      </c>
      <c r="I1017" t="s">
        <v>23</v>
      </c>
      <c r="J1017" t="s">
        <v>24</v>
      </c>
      <c r="L1017" t="s">
        <v>25</v>
      </c>
      <c r="M1017" s="2">
        <v>4550084118970</v>
      </c>
      <c r="N1017">
        <v>1</v>
      </c>
      <c r="O1017">
        <f t="shared" si="15"/>
        <v>4</v>
      </c>
    </row>
    <row r="1018" spans="1:15" x14ac:dyDescent="0.2">
      <c r="A1018" s="1">
        <v>43305</v>
      </c>
      <c r="B1018">
        <v>43979118</v>
      </c>
      <c r="C1018">
        <v>94</v>
      </c>
      <c r="D1018" t="s">
        <v>14</v>
      </c>
      <c r="E1018">
        <v>21</v>
      </c>
      <c r="F1018" t="s">
        <v>15</v>
      </c>
      <c r="G1018">
        <v>181010</v>
      </c>
      <c r="H1018" t="s">
        <v>16</v>
      </c>
      <c r="I1018" t="s">
        <v>17</v>
      </c>
      <c r="J1018" t="s">
        <v>18</v>
      </c>
      <c r="K1018" t="s">
        <v>19</v>
      </c>
      <c r="L1018" t="s">
        <v>20</v>
      </c>
      <c r="M1018" s="2">
        <v>842776102461</v>
      </c>
      <c r="N1018">
        <v>1</v>
      </c>
      <c r="O1018">
        <f t="shared" si="15"/>
        <v>3</v>
      </c>
    </row>
    <row r="1019" spans="1:15" x14ac:dyDescent="0.2">
      <c r="A1019" s="1">
        <v>43305</v>
      </c>
      <c r="B1019">
        <v>43979509</v>
      </c>
      <c r="C1019">
        <v>94</v>
      </c>
      <c r="D1019" t="s">
        <v>14</v>
      </c>
      <c r="E1019">
        <v>1</v>
      </c>
      <c r="F1019" t="s">
        <v>32</v>
      </c>
      <c r="G1019">
        <v>32010</v>
      </c>
      <c r="H1019" t="s">
        <v>33</v>
      </c>
      <c r="I1019" t="s">
        <v>34</v>
      </c>
      <c r="J1019" t="s">
        <v>35</v>
      </c>
      <c r="L1019" t="s">
        <v>36</v>
      </c>
      <c r="M1019" s="2">
        <v>4549292037708</v>
      </c>
      <c r="N1019">
        <v>1</v>
      </c>
      <c r="O1019">
        <f t="shared" si="15"/>
        <v>1</v>
      </c>
    </row>
    <row r="1020" spans="1:15" x14ac:dyDescent="0.2">
      <c r="A1020" s="1">
        <v>43305</v>
      </c>
      <c r="B1020">
        <v>43979569</v>
      </c>
      <c r="C1020">
        <v>94</v>
      </c>
      <c r="D1020" t="s">
        <v>14</v>
      </c>
      <c r="E1020">
        <v>12</v>
      </c>
      <c r="F1020" t="s">
        <v>27</v>
      </c>
      <c r="G1020">
        <v>77120</v>
      </c>
      <c r="H1020" t="s">
        <v>28</v>
      </c>
      <c r="I1020" t="s">
        <v>29</v>
      </c>
      <c r="J1020" t="s">
        <v>30</v>
      </c>
      <c r="L1020" t="s">
        <v>31</v>
      </c>
      <c r="M1020" s="2">
        <v>4549980046388</v>
      </c>
      <c r="N1020">
        <v>1</v>
      </c>
      <c r="O1020">
        <f t="shared" si="15"/>
        <v>7</v>
      </c>
    </row>
    <row r="1021" spans="1:15" x14ac:dyDescent="0.2">
      <c r="A1021" s="1">
        <v>43305</v>
      </c>
      <c r="B1021">
        <v>43982924</v>
      </c>
      <c r="C1021">
        <v>94</v>
      </c>
      <c r="D1021" t="s">
        <v>14</v>
      </c>
      <c r="E1021">
        <v>12</v>
      </c>
      <c r="F1021" t="s">
        <v>27</v>
      </c>
      <c r="G1021">
        <v>77120</v>
      </c>
      <c r="H1021" t="s">
        <v>28</v>
      </c>
      <c r="I1021" t="s">
        <v>29</v>
      </c>
      <c r="J1021" t="s">
        <v>30</v>
      </c>
      <c r="L1021" t="s">
        <v>31</v>
      </c>
      <c r="M1021" s="2">
        <v>4549980046388</v>
      </c>
      <c r="N1021">
        <v>1</v>
      </c>
      <c r="O1021">
        <f t="shared" si="15"/>
        <v>7</v>
      </c>
    </row>
    <row r="1022" spans="1:15" x14ac:dyDescent="0.2">
      <c r="A1022" s="1">
        <v>43305</v>
      </c>
      <c r="B1022">
        <v>43983600</v>
      </c>
      <c r="C1022">
        <v>94</v>
      </c>
      <c r="D1022" t="s">
        <v>14</v>
      </c>
      <c r="E1022">
        <v>12</v>
      </c>
      <c r="F1022" t="s">
        <v>27</v>
      </c>
      <c r="G1022">
        <v>77120</v>
      </c>
      <c r="H1022" t="s">
        <v>28</v>
      </c>
      <c r="I1022" t="s">
        <v>29</v>
      </c>
      <c r="J1022" t="s">
        <v>30</v>
      </c>
      <c r="L1022" t="s">
        <v>31</v>
      </c>
      <c r="M1022" s="2">
        <v>4549980046388</v>
      </c>
      <c r="N1022">
        <v>1</v>
      </c>
      <c r="O1022">
        <f t="shared" si="15"/>
        <v>7</v>
      </c>
    </row>
    <row r="1023" spans="1:15" x14ac:dyDescent="0.2">
      <c r="A1023" s="1">
        <v>43305</v>
      </c>
      <c r="B1023">
        <v>43983708</v>
      </c>
      <c r="C1023">
        <v>94</v>
      </c>
      <c r="D1023" t="s">
        <v>14</v>
      </c>
      <c r="E1023">
        <v>32</v>
      </c>
      <c r="F1023" t="s">
        <v>21</v>
      </c>
      <c r="G1023">
        <v>253230</v>
      </c>
      <c r="H1023" t="s">
        <v>22</v>
      </c>
      <c r="I1023" t="s">
        <v>23</v>
      </c>
      <c r="J1023" t="s">
        <v>24</v>
      </c>
      <c r="L1023" t="s">
        <v>25</v>
      </c>
      <c r="M1023" s="2">
        <v>4550084118970</v>
      </c>
      <c r="N1023">
        <v>1</v>
      </c>
      <c r="O1023">
        <f t="shared" si="15"/>
        <v>4</v>
      </c>
    </row>
    <row r="1024" spans="1:15" x14ac:dyDescent="0.2">
      <c r="A1024" s="1">
        <v>43305</v>
      </c>
      <c r="B1024">
        <v>43984410</v>
      </c>
      <c r="C1024">
        <v>94</v>
      </c>
      <c r="D1024" t="s">
        <v>14</v>
      </c>
      <c r="E1024">
        <v>12</v>
      </c>
      <c r="F1024" t="s">
        <v>27</v>
      </c>
      <c r="G1024">
        <v>77120</v>
      </c>
      <c r="H1024" t="s">
        <v>28</v>
      </c>
      <c r="I1024" t="s">
        <v>29</v>
      </c>
      <c r="J1024" t="s">
        <v>30</v>
      </c>
      <c r="L1024" t="s">
        <v>31</v>
      </c>
      <c r="M1024" s="2">
        <v>4549980046388</v>
      </c>
      <c r="N1024">
        <v>1</v>
      </c>
      <c r="O1024">
        <f t="shared" si="15"/>
        <v>7</v>
      </c>
    </row>
    <row r="1025" spans="1:15" x14ac:dyDescent="0.2">
      <c r="A1025" s="1">
        <v>43305</v>
      </c>
      <c r="B1025">
        <v>43984626</v>
      </c>
      <c r="C1025">
        <v>94</v>
      </c>
      <c r="D1025" t="s">
        <v>14</v>
      </c>
      <c r="E1025">
        <v>21</v>
      </c>
      <c r="F1025" t="s">
        <v>15</v>
      </c>
      <c r="G1025">
        <v>181010</v>
      </c>
      <c r="H1025" t="s">
        <v>16</v>
      </c>
      <c r="I1025" t="s">
        <v>17</v>
      </c>
      <c r="J1025" t="s">
        <v>18</v>
      </c>
      <c r="K1025" t="s">
        <v>19</v>
      </c>
      <c r="L1025" t="s">
        <v>20</v>
      </c>
      <c r="M1025" s="2">
        <v>842776102461</v>
      </c>
      <c r="N1025">
        <v>1</v>
      </c>
      <c r="O1025">
        <f t="shared" si="15"/>
        <v>3</v>
      </c>
    </row>
    <row r="1026" spans="1:15" x14ac:dyDescent="0.2">
      <c r="A1026" s="1">
        <v>43305</v>
      </c>
      <c r="B1026">
        <v>43984762</v>
      </c>
      <c r="C1026">
        <v>94</v>
      </c>
      <c r="D1026" t="s">
        <v>14</v>
      </c>
      <c r="E1026">
        <v>12</v>
      </c>
      <c r="F1026" t="s">
        <v>27</v>
      </c>
      <c r="G1026">
        <v>77120</v>
      </c>
      <c r="H1026" t="s">
        <v>28</v>
      </c>
      <c r="I1026" t="s">
        <v>29</v>
      </c>
      <c r="J1026" t="s">
        <v>30</v>
      </c>
      <c r="L1026" t="s">
        <v>31</v>
      </c>
      <c r="M1026" s="2">
        <v>4549980046388</v>
      </c>
      <c r="N1026">
        <v>1</v>
      </c>
      <c r="O1026">
        <f t="shared" si="15"/>
        <v>7</v>
      </c>
    </row>
    <row r="1027" spans="1:15" x14ac:dyDescent="0.2">
      <c r="A1027" s="1">
        <v>43305</v>
      </c>
      <c r="B1027">
        <v>43984932</v>
      </c>
      <c r="C1027">
        <v>94</v>
      </c>
      <c r="D1027" t="s">
        <v>14</v>
      </c>
      <c r="E1027">
        <v>32</v>
      </c>
      <c r="F1027" t="s">
        <v>21</v>
      </c>
      <c r="G1027">
        <v>253230</v>
      </c>
      <c r="H1027" t="s">
        <v>22</v>
      </c>
      <c r="I1027" t="s">
        <v>23</v>
      </c>
      <c r="J1027" t="s">
        <v>24</v>
      </c>
      <c r="L1027" t="s">
        <v>25</v>
      </c>
      <c r="M1027" s="2">
        <v>4550084118970</v>
      </c>
      <c r="N1027">
        <v>1</v>
      </c>
      <c r="O1027">
        <f t="shared" ref="O1027:O1090" si="16">SUMIFS($N$2:$N$1206,$A$2:$A$1206,"="&amp;A1027,$C$2:$C$1206,"="&amp;C1027,$M$2:$M$1206,"="&amp;M1027)</f>
        <v>4</v>
      </c>
    </row>
    <row r="1028" spans="1:15" x14ac:dyDescent="0.2">
      <c r="A1028" s="1">
        <v>43305</v>
      </c>
      <c r="B1028">
        <v>43985234</v>
      </c>
      <c r="C1028">
        <v>94</v>
      </c>
      <c r="D1028" t="s">
        <v>14</v>
      </c>
      <c r="E1028">
        <v>12</v>
      </c>
      <c r="F1028" t="s">
        <v>27</v>
      </c>
      <c r="G1028">
        <v>77120</v>
      </c>
      <c r="H1028" t="s">
        <v>28</v>
      </c>
      <c r="I1028" t="s">
        <v>29</v>
      </c>
      <c r="J1028" t="s">
        <v>30</v>
      </c>
      <c r="L1028" t="s">
        <v>31</v>
      </c>
      <c r="M1028" s="2">
        <v>4549980046388</v>
      </c>
      <c r="N1028">
        <v>1</v>
      </c>
      <c r="O1028">
        <f t="shared" si="16"/>
        <v>7</v>
      </c>
    </row>
    <row r="1029" spans="1:15" x14ac:dyDescent="0.2">
      <c r="A1029" s="1">
        <v>43305</v>
      </c>
      <c r="B1029">
        <v>43987021</v>
      </c>
      <c r="C1029">
        <v>94</v>
      </c>
      <c r="D1029" t="s">
        <v>14</v>
      </c>
      <c r="E1029">
        <v>12</v>
      </c>
      <c r="F1029" t="s">
        <v>27</v>
      </c>
      <c r="G1029">
        <v>77120</v>
      </c>
      <c r="H1029" t="s">
        <v>28</v>
      </c>
      <c r="I1029" t="s">
        <v>29</v>
      </c>
      <c r="J1029" t="s">
        <v>30</v>
      </c>
      <c r="L1029" t="s">
        <v>31</v>
      </c>
      <c r="M1029" s="2">
        <v>4549980046388</v>
      </c>
      <c r="N1029">
        <v>1</v>
      </c>
      <c r="O1029">
        <f t="shared" si="16"/>
        <v>7</v>
      </c>
    </row>
    <row r="1030" spans="1:15" x14ac:dyDescent="0.2">
      <c r="A1030" s="1">
        <v>43305</v>
      </c>
      <c r="B1030">
        <v>43867335</v>
      </c>
      <c r="C1030">
        <v>842</v>
      </c>
      <c r="D1030" t="s">
        <v>26</v>
      </c>
      <c r="E1030">
        <v>21</v>
      </c>
      <c r="F1030" t="s">
        <v>15</v>
      </c>
      <c r="G1030">
        <v>181010</v>
      </c>
      <c r="H1030" t="s">
        <v>16</v>
      </c>
      <c r="I1030" t="s">
        <v>17</v>
      </c>
      <c r="J1030" t="s">
        <v>18</v>
      </c>
      <c r="K1030" t="s">
        <v>19</v>
      </c>
      <c r="L1030" t="s">
        <v>20</v>
      </c>
      <c r="M1030" s="2">
        <v>842776102461</v>
      </c>
      <c r="N1030">
        <v>-1</v>
      </c>
      <c r="O1030">
        <f t="shared" si="16"/>
        <v>2</v>
      </c>
    </row>
    <row r="1031" spans="1:15" x14ac:dyDescent="0.2">
      <c r="A1031" s="1">
        <v>43305</v>
      </c>
      <c r="B1031">
        <v>43958116</v>
      </c>
      <c r="C1031">
        <v>842</v>
      </c>
      <c r="D1031" t="s">
        <v>26</v>
      </c>
      <c r="E1031">
        <v>12</v>
      </c>
      <c r="F1031" t="s">
        <v>27</v>
      </c>
      <c r="G1031">
        <v>77120</v>
      </c>
      <c r="H1031" t="s">
        <v>28</v>
      </c>
      <c r="I1031" t="s">
        <v>29</v>
      </c>
      <c r="J1031" t="s">
        <v>30</v>
      </c>
      <c r="L1031" t="s">
        <v>31</v>
      </c>
      <c r="M1031" s="2">
        <v>4549980046388</v>
      </c>
      <c r="N1031">
        <v>1</v>
      </c>
      <c r="O1031">
        <f t="shared" si="16"/>
        <v>7</v>
      </c>
    </row>
    <row r="1032" spans="1:15" x14ac:dyDescent="0.2">
      <c r="A1032" s="1">
        <v>43305</v>
      </c>
      <c r="B1032">
        <v>43976281</v>
      </c>
      <c r="C1032">
        <v>842</v>
      </c>
      <c r="D1032" t="s">
        <v>26</v>
      </c>
      <c r="E1032">
        <v>32</v>
      </c>
      <c r="F1032" t="s">
        <v>21</v>
      </c>
      <c r="G1032">
        <v>253230</v>
      </c>
      <c r="H1032" t="s">
        <v>22</v>
      </c>
      <c r="I1032" t="s">
        <v>23</v>
      </c>
      <c r="J1032" t="s">
        <v>24</v>
      </c>
      <c r="L1032" t="s">
        <v>25</v>
      </c>
      <c r="M1032" s="2">
        <v>4550084118970</v>
      </c>
      <c r="N1032">
        <v>1</v>
      </c>
      <c r="O1032">
        <f t="shared" si="16"/>
        <v>5</v>
      </c>
    </row>
    <row r="1033" spans="1:15" x14ac:dyDescent="0.2">
      <c r="A1033" s="1">
        <v>43305</v>
      </c>
      <c r="B1033">
        <v>43978364</v>
      </c>
      <c r="C1033">
        <v>842</v>
      </c>
      <c r="D1033" t="s">
        <v>26</v>
      </c>
      <c r="E1033">
        <v>32</v>
      </c>
      <c r="F1033" t="s">
        <v>21</v>
      </c>
      <c r="G1033">
        <v>253230</v>
      </c>
      <c r="H1033" t="s">
        <v>22</v>
      </c>
      <c r="I1033" t="s">
        <v>23</v>
      </c>
      <c r="J1033" t="s">
        <v>24</v>
      </c>
      <c r="L1033" t="s">
        <v>25</v>
      </c>
      <c r="M1033" s="2">
        <v>4550084118970</v>
      </c>
      <c r="N1033">
        <v>1</v>
      </c>
      <c r="O1033">
        <f t="shared" si="16"/>
        <v>5</v>
      </c>
    </row>
    <row r="1034" spans="1:15" x14ac:dyDescent="0.2">
      <c r="A1034" s="1">
        <v>43305</v>
      </c>
      <c r="B1034">
        <v>43978613</v>
      </c>
      <c r="C1034">
        <v>842</v>
      </c>
      <c r="D1034" t="s">
        <v>26</v>
      </c>
      <c r="E1034">
        <v>12</v>
      </c>
      <c r="F1034" t="s">
        <v>27</v>
      </c>
      <c r="G1034">
        <v>77120</v>
      </c>
      <c r="H1034" t="s">
        <v>28</v>
      </c>
      <c r="I1034" t="s">
        <v>29</v>
      </c>
      <c r="J1034" t="s">
        <v>30</v>
      </c>
      <c r="L1034" t="s">
        <v>31</v>
      </c>
      <c r="M1034" s="2">
        <v>4549980046388</v>
      </c>
      <c r="N1034">
        <v>1</v>
      </c>
      <c r="O1034">
        <f t="shared" si="16"/>
        <v>7</v>
      </c>
    </row>
    <row r="1035" spans="1:15" x14ac:dyDescent="0.2">
      <c r="A1035" s="1">
        <v>43305</v>
      </c>
      <c r="B1035">
        <v>43980856</v>
      </c>
      <c r="C1035">
        <v>842</v>
      </c>
      <c r="D1035" t="s">
        <v>26</v>
      </c>
      <c r="E1035">
        <v>32</v>
      </c>
      <c r="F1035" t="s">
        <v>21</v>
      </c>
      <c r="G1035">
        <v>253230</v>
      </c>
      <c r="H1035" t="s">
        <v>22</v>
      </c>
      <c r="I1035" t="s">
        <v>23</v>
      </c>
      <c r="J1035" t="s">
        <v>24</v>
      </c>
      <c r="L1035" t="s">
        <v>25</v>
      </c>
      <c r="M1035" s="2">
        <v>4550084118970</v>
      </c>
      <c r="N1035">
        <v>1</v>
      </c>
      <c r="O1035">
        <f t="shared" si="16"/>
        <v>5</v>
      </c>
    </row>
    <row r="1036" spans="1:15" x14ac:dyDescent="0.2">
      <c r="A1036" s="1">
        <v>43305</v>
      </c>
      <c r="B1036">
        <v>43984329</v>
      </c>
      <c r="C1036">
        <v>842</v>
      </c>
      <c r="D1036" t="s">
        <v>26</v>
      </c>
      <c r="E1036">
        <v>21</v>
      </c>
      <c r="F1036" t="s">
        <v>15</v>
      </c>
      <c r="G1036">
        <v>181010</v>
      </c>
      <c r="H1036" t="s">
        <v>16</v>
      </c>
      <c r="I1036" t="s">
        <v>17</v>
      </c>
      <c r="J1036" t="s">
        <v>18</v>
      </c>
      <c r="K1036" t="s">
        <v>19</v>
      </c>
      <c r="L1036" t="s">
        <v>20</v>
      </c>
      <c r="M1036" s="2">
        <v>842776102461</v>
      </c>
      <c r="N1036">
        <v>1</v>
      </c>
      <c r="O1036">
        <f t="shared" si="16"/>
        <v>2</v>
      </c>
    </row>
    <row r="1037" spans="1:15" x14ac:dyDescent="0.2">
      <c r="A1037" s="1">
        <v>43305</v>
      </c>
      <c r="B1037">
        <v>43984683</v>
      </c>
      <c r="C1037">
        <v>842</v>
      </c>
      <c r="D1037" t="s">
        <v>26</v>
      </c>
      <c r="E1037">
        <v>32</v>
      </c>
      <c r="F1037" t="s">
        <v>21</v>
      </c>
      <c r="G1037">
        <v>253230</v>
      </c>
      <c r="H1037" t="s">
        <v>22</v>
      </c>
      <c r="I1037" t="s">
        <v>23</v>
      </c>
      <c r="J1037" t="s">
        <v>24</v>
      </c>
      <c r="L1037" t="s">
        <v>25</v>
      </c>
      <c r="M1037" s="2">
        <v>4550084118970</v>
      </c>
      <c r="N1037">
        <v>1</v>
      </c>
      <c r="O1037">
        <f t="shared" si="16"/>
        <v>5</v>
      </c>
    </row>
    <row r="1038" spans="1:15" x14ac:dyDescent="0.2">
      <c r="A1038" s="1">
        <v>43305</v>
      </c>
      <c r="B1038">
        <v>43985004</v>
      </c>
      <c r="C1038">
        <v>842</v>
      </c>
      <c r="D1038" t="s">
        <v>26</v>
      </c>
      <c r="E1038">
        <v>21</v>
      </c>
      <c r="F1038" t="s">
        <v>15</v>
      </c>
      <c r="G1038">
        <v>181010</v>
      </c>
      <c r="H1038" t="s">
        <v>16</v>
      </c>
      <c r="I1038" t="s">
        <v>17</v>
      </c>
      <c r="J1038" t="s">
        <v>18</v>
      </c>
      <c r="K1038" t="s">
        <v>19</v>
      </c>
      <c r="L1038" t="s">
        <v>20</v>
      </c>
      <c r="M1038" s="2">
        <v>842776102461</v>
      </c>
      <c r="N1038">
        <v>1</v>
      </c>
      <c r="O1038">
        <f t="shared" si="16"/>
        <v>2</v>
      </c>
    </row>
    <row r="1039" spans="1:15" x14ac:dyDescent="0.2">
      <c r="A1039" s="1">
        <v>43305</v>
      </c>
      <c r="B1039">
        <v>43985594</v>
      </c>
      <c r="C1039">
        <v>842</v>
      </c>
      <c r="D1039" t="s">
        <v>26</v>
      </c>
      <c r="E1039">
        <v>12</v>
      </c>
      <c r="F1039" t="s">
        <v>27</v>
      </c>
      <c r="G1039">
        <v>77120</v>
      </c>
      <c r="H1039" t="s">
        <v>28</v>
      </c>
      <c r="I1039" t="s">
        <v>29</v>
      </c>
      <c r="J1039" t="s">
        <v>30</v>
      </c>
      <c r="L1039" t="s">
        <v>31</v>
      </c>
      <c r="M1039" s="2">
        <v>4549980046388</v>
      </c>
      <c r="N1039">
        <v>1</v>
      </c>
      <c r="O1039">
        <f t="shared" si="16"/>
        <v>7</v>
      </c>
    </row>
    <row r="1040" spans="1:15" x14ac:dyDescent="0.2">
      <c r="A1040" s="1">
        <v>43305</v>
      </c>
      <c r="B1040">
        <v>43986075</v>
      </c>
      <c r="C1040">
        <v>842</v>
      </c>
      <c r="D1040" t="s">
        <v>26</v>
      </c>
      <c r="E1040">
        <v>12</v>
      </c>
      <c r="F1040" t="s">
        <v>27</v>
      </c>
      <c r="G1040">
        <v>77120</v>
      </c>
      <c r="H1040" t="s">
        <v>28</v>
      </c>
      <c r="I1040" t="s">
        <v>29</v>
      </c>
      <c r="J1040" t="s">
        <v>30</v>
      </c>
      <c r="L1040" t="s">
        <v>31</v>
      </c>
      <c r="M1040" s="2">
        <v>4549980046388</v>
      </c>
      <c r="N1040">
        <v>1</v>
      </c>
      <c r="O1040">
        <f t="shared" si="16"/>
        <v>7</v>
      </c>
    </row>
    <row r="1041" spans="1:15" x14ac:dyDescent="0.2">
      <c r="A1041" s="1">
        <v>43305</v>
      </c>
      <c r="B1041">
        <v>43986185</v>
      </c>
      <c r="C1041">
        <v>842</v>
      </c>
      <c r="D1041" t="s">
        <v>26</v>
      </c>
      <c r="E1041">
        <v>21</v>
      </c>
      <c r="F1041" t="s">
        <v>15</v>
      </c>
      <c r="G1041">
        <v>181010</v>
      </c>
      <c r="H1041" t="s">
        <v>16</v>
      </c>
      <c r="I1041" t="s">
        <v>17</v>
      </c>
      <c r="J1041" t="s">
        <v>18</v>
      </c>
      <c r="K1041" t="s">
        <v>19</v>
      </c>
      <c r="L1041" t="s">
        <v>20</v>
      </c>
      <c r="M1041" s="2">
        <v>842776102461</v>
      </c>
      <c r="N1041">
        <v>1</v>
      </c>
      <c r="O1041">
        <f t="shared" si="16"/>
        <v>2</v>
      </c>
    </row>
    <row r="1042" spans="1:15" x14ac:dyDescent="0.2">
      <c r="A1042" s="1">
        <v>43305</v>
      </c>
      <c r="B1042">
        <v>43987012</v>
      </c>
      <c r="C1042">
        <v>842</v>
      </c>
      <c r="D1042" t="s">
        <v>26</v>
      </c>
      <c r="E1042">
        <v>12</v>
      </c>
      <c r="F1042" t="s">
        <v>27</v>
      </c>
      <c r="G1042">
        <v>77120</v>
      </c>
      <c r="H1042" t="s">
        <v>28</v>
      </c>
      <c r="I1042" t="s">
        <v>29</v>
      </c>
      <c r="J1042" t="s">
        <v>30</v>
      </c>
      <c r="L1042" t="s">
        <v>31</v>
      </c>
      <c r="M1042" s="2">
        <v>4549980046388</v>
      </c>
      <c r="N1042">
        <v>1</v>
      </c>
      <c r="O1042">
        <f t="shared" si="16"/>
        <v>7</v>
      </c>
    </row>
    <row r="1043" spans="1:15" x14ac:dyDescent="0.2">
      <c r="A1043" s="1">
        <v>43305</v>
      </c>
      <c r="B1043">
        <v>43987293</v>
      </c>
      <c r="C1043">
        <v>842</v>
      </c>
      <c r="D1043" t="s">
        <v>26</v>
      </c>
      <c r="E1043">
        <v>32</v>
      </c>
      <c r="F1043" t="s">
        <v>21</v>
      </c>
      <c r="G1043">
        <v>253230</v>
      </c>
      <c r="H1043" t="s">
        <v>22</v>
      </c>
      <c r="I1043" t="s">
        <v>23</v>
      </c>
      <c r="J1043" t="s">
        <v>24</v>
      </c>
      <c r="L1043" t="s">
        <v>25</v>
      </c>
      <c r="M1043" s="2">
        <v>4550084118970</v>
      </c>
      <c r="N1043">
        <v>1</v>
      </c>
      <c r="O1043">
        <f t="shared" si="16"/>
        <v>5</v>
      </c>
    </row>
    <row r="1044" spans="1:15" x14ac:dyDescent="0.2">
      <c r="A1044" s="1">
        <v>43305</v>
      </c>
      <c r="B1044">
        <v>65669952</v>
      </c>
      <c r="C1044">
        <v>842</v>
      </c>
      <c r="D1044" t="s">
        <v>26</v>
      </c>
      <c r="E1044">
        <v>12</v>
      </c>
      <c r="F1044" t="s">
        <v>27</v>
      </c>
      <c r="G1044">
        <v>77120</v>
      </c>
      <c r="H1044" t="s">
        <v>28</v>
      </c>
      <c r="I1044" t="s">
        <v>29</v>
      </c>
      <c r="J1044" t="s">
        <v>30</v>
      </c>
      <c r="L1044" t="s">
        <v>31</v>
      </c>
      <c r="M1044" s="2">
        <v>4549980046388</v>
      </c>
      <c r="N1044">
        <v>1</v>
      </c>
      <c r="O1044">
        <f t="shared" si="16"/>
        <v>7</v>
      </c>
    </row>
    <row r="1045" spans="1:15" x14ac:dyDescent="0.2">
      <c r="A1045" s="1">
        <v>43305</v>
      </c>
      <c r="B1045">
        <v>65670033</v>
      </c>
      <c r="C1045">
        <v>842</v>
      </c>
      <c r="D1045" t="s">
        <v>26</v>
      </c>
      <c r="E1045">
        <v>12</v>
      </c>
      <c r="F1045" t="s">
        <v>27</v>
      </c>
      <c r="G1045">
        <v>77120</v>
      </c>
      <c r="H1045" t="s">
        <v>28</v>
      </c>
      <c r="I1045" t="s">
        <v>29</v>
      </c>
      <c r="J1045" t="s">
        <v>30</v>
      </c>
      <c r="L1045" t="s">
        <v>31</v>
      </c>
      <c r="M1045" s="2">
        <v>4549980046388</v>
      </c>
      <c r="N1045">
        <v>1</v>
      </c>
      <c r="O1045">
        <f t="shared" si="16"/>
        <v>7</v>
      </c>
    </row>
    <row r="1046" spans="1:15" x14ac:dyDescent="0.2">
      <c r="A1046" s="1">
        <v>43306</v>
      </c>
      <c r="B1046">
        <v>43987725</v>
      </c>
      <c r="C1046">
        <v>94</v>
      </c>
      <c r="D1046" t="s">
        <v>14</v>
      </c>
      <c r="E1046">
        <v>21</v>
      </c>
      <c r="F1046" t="s">
        <v>15</v>
      </c>
      <c r="G1046">
        <v>181010</v>
      </c>
      <c r="H1046" t="s">
        <v>16</v>
      </c>
      <c r="I1046" t="s">
        <v>17</v>
      </c>
      <c r="J1046" t="s">
        <v>18</v>
      </c>
      <c r="K1046" t="s">
        <v>19</v>
      </c>
      <c r="L1046" t="s">
        <v>20</v>
      </c>
      <c r="M1046" s="2">
        <v>842776102461</v>
      </c>
      <c r="N1046">
        <v>1</v>
      </c>
      <c r="O1046">
        <f t="shared" si="16"/>
        <v>4</v>
      </c>
    </row>
    <row r="1047" spans="1:15" x14ac:dyDescent="0.2">
      <c r="A1047" s="1">
        <v>43306</v>
      </c>
      <c r="B1047">
        <v>43990970</v>
      </c>
      <c r="C1047">
        <v>94</v>
      </c>
      <c r="D1047" t="s">
        <v>14</v>
      </c>
      <c r="E1047">
        <v>32</v>
      </c>
      <c r="F1047" t="s">
        <v>21</v>
      </c>
      <c r="G1047">
        <v>253230</v>
      </c>
      <c r="H1047" t="s">
        <v>22</v>
      </c>
      <c r="I1047" t="s">
        <v>23</v>
      </c>
      <c r="J1047" t="s">
        <v>24</v>
      </c>
      <c r="L1047" t="s">
        <v>25</v>
      </c>
      <c r="M1047" s="2">
        <v>4550084118970</v>
      </c>
      <c r="N1047">
        <v>1</v>
      </c>
      <c r="O1047">
        <f t="shared" si="16"/>
        <v>3</v>
      </c>
    </row>
    <row r="1048" spans="1:15" x14ac:dyDescent="0.2">
      <c r="A1048" s="1">
        <v>43306</v>
      </c>
      <c r="B1048">
        <v>43991234</v>
      </c>
      <c r="C1048">
        <v>94</v>
      </c>
      <c r="D1048" t="s">
        <v>14</v>
      </c>
      <c r="E1048">
        <v>44</v>
      </c>
      <c r="F1048" t="s">
        <v>37</v>
      </c>
      <c r="G1048">
        <v>393015</v>
      </c>
      <c r="H1048" t="s">
        <v>38</v>
      </c>
      <c r="I1048" t="s">
        <v>39</v>
      </c>
      <c r="J1048" t="s">
        <v>40</v>
      </c>
      <c r="K1048" t="s">
        <v>41</v>
      </c>
      <c r="L1048" t="s">
        <v>42</v>
      </c>
      <c r="M1048" s="2">
        <v>4514953727427</v>
      </c>
      <c r="N1048">
        <v>1</v>
      </c>
      <c r="O1048">
        <f t="shared" si="16"/>
        <v>1</v>
      </c>
    </row>
    <row r="1049" spans="1:15" x14ac:dyDescent="0.2">
      <c r="A1049" s="1">
        <v>43306</v>
      </c>
      <c r="B1049">
        <v>43991739</v>
      </c>
      <c r="C1049">
        <v>94</v>
      </c>
      <c r="D1049" t="s">
        <v>14</v>
      </c>
      <c r="E1049">
        <v>21</v>
      </c>
      <c r="F1049" t="s">
        <v>15</v>
      </c>
      <c r="G1049">
        <v>181010</v>
      </c>
      <c r="H1049" t="s">
        <v>16</v>
      </c>
      <c r="I1049" t="s">
        <v>17</v>
      </c>
      <c r="J1049" t="s">
        <v>18</v>
      </c>
      <c r="K1049" t="s">
        <v>19</v>
      </c>
      <c r="L1049" t="s">
        <v>20</v>
      </c>
      <c r="M1049" s="2">
        <v>842776102461</v>
      </c>
      <c r="N1049">
        <v>1</v>
      </c>
      <c r="O1049">
        <f t="shared" si="16"/>
        <v>4</v>
      </c>
    </row>
    <row r="1050" spans="1:15" x14ac:dyDescent="0.2">
      <c r="A1050" s="1">
        <v>43306</v>
      </c>
      <c r="B1050">
        <v>43992624</v>
      </c>
      <c r="C1050">
        <v>94</v>
      </c>
      <c r="D1050" t="s">
        <v>14</v>
      </c>
      <c r="E1050">
        <v>12</v>
      </c>
      <c r="F1050" t="s">
        <v>27</v>
      </c>
      <c r="G1050">
        <v>77120</v>
      </c>
      <c r="H1050" t="s">
        <v>28</v>
      </c>
      <c r="I1050" t="s">
        <v>29</v>
      </c>
      <c r="J1050" t="s">
        <v>30</v>
      </c>
      <c r="L1050" t="s">
        <v>31</v>
      </c>
      <c r="M1050" s="2">
        <v>4549980046388</v>
      </c>
      <c r="N1050">
        <v>1</v>
      </c>
      <c r="O1050">
        <f t="shared" si="16"/>
        <v>2</v>
      </c>
    </row>
    <row r="1051" spans="1:15" x14ac:dyDescent="0.2">
      <c r="A1051" s="1">
        <v>43306</v>
      </c>
      <c r="B1051">
        <v>43993591</v>
      </c>
      <c r="C1051">
        <v>94</v>
      </c>
      <c r="D1051" t="s">
        <v>14</v>
      </c>
      <c r="E1051">
        <v>21</v>
      </c>
      <c r="F1051" t="s">
        <v>15</v>
      </c>
      <c r="G1051">
        <v>181010</v>
      </c>
      <c r="H1051" t="s">
        <v>16</v>
      </c>
      <c r="I1051" t="s">
        <v>17</v>
      </c>
      <c r="J1051" t="s">
        <v>18</v>
      </c>
      <c r="K1051" t="s">
        <v>19</v>
      </c>
      <c r="L1051" t="s">
        <v>20</v>
      </c>
      <c r="M1051" s="2">
        <v>842776102461</v>
      </c>
      <c r="N1051">
        <v>1</v>
      </c>
      <c r="O1051">
        <f t="shared" si="16"/>
        <v>4</v>
      </c>
    </row>
    <row r="1052" spans="1:15" x14ac:dyDescent="0.2">
      <c r="A1052" s="1">
        <v>43306</v>
      </c>
      <c r="B1052">
        <v>43993974</v>
      </c>
      <c r="C1052">
        <v>94</v>
      </c>
      <c r="D1052" t="s">
        <v>14</v>
      </c>
      <c r="E1052">
        <v>32</v>
      </c>
      <c r="F1052" t="s">
        <v>21</v>
      </c>
      <c r="G1052">
        <v>253230</v>
      </c>
      <c r="H1052" t="s">
        <v>22</v>
      </c>
      <c r="I1052" t="s">
        <v>23</v>
      </c>
      <c r="J1052" t="s">
        <v>24</v>
      </c>
      <c r="L1052" t="s">
        <v>25</v>
      </c>
      <c r="M1052" s="2">
        <v>4550084118970</v>
      </c>
      <c r="N1052">
        <v>1</v>
      </c>
      <c r="O1052">
        <f t="shared" si="16"/>
        <v>3</v>
      </c>
    </row>
    <row r="1053" spans="1:15" x14ac:dyDescent="0.2">
      <c r="A1053" s="1">
        <v>43306</v>
      </c>
      <c r="B1053">
        <v>43994021</v>
      </c>
      <c r="C1053">
        <v>94</v>
      </c>
      <c r="D1053" t="s">
        <v>14</v>
      </c>
      <c r="E1053">
        <v>32</v>
      </c>
      <c r="F1053" t="s">
        <v>21</v>
      </c>
      <c r="G1053">
        <v>253230</v>
      </c>
      <c r="H1053" t="s">
        <v>22</v>
      </c>
      <c r="I1053" t="s">
        <v>23</v>
      </c>
      <c r="J1053" t="s">
        <v>24</v>
      </c>
      <c r="L1053" t="s">
        <v>25</v>
      </c>
      <c r="M1053" s="2">
        <v>4550084118970</v>
      </c>
      <c r="N1053">
        <v>1</v>
      </c>
      <c r="O1053">
        <f t="shared" si="16"/>
        <v>3</v>
      </c>
    </row>
    <row r="1054" spans="1:15" x14ac:dyDescent="0.2">
      <c r="A1054" s="1">
        <v>43306</v>
      </c>
      <c r="B1054">
        <v>43997016</v>
      </c>
      <c r="C1054">
        <v>94</v>
      </c>
      <c r="D1054" t="s">
        <v>14</v>
      </c>
      <c r="E1054">
        <v>21</v>
      </c>
      <c r="F1054" t="s">
        <v>15</v>
      </c>
      <c r="G1054">
        <v>181010</v>
      </c>
      <c r="H1054" t="s">
        <v>16</v>
      </c>
      <c r="I1054" t="s">
        <v>17</v>
      </c>
      <c r="J1054" t="s">
        <v>18</v>
      </c>
      <c r="K1054" t="s">
        <v>19</v>
      </c>
      <c r="L1054" t="s">
        <v>20</v>
      </c>
      <c r="M1054" s="2">
        <v>842776102461</v>
      </c>
      <c r="N1054">
        <v>1</v>
      </c>
      <c r="O1054">
        <f t="shared" si="16"/>
        <v>4</v>
      </c>
    </row>
    <row r="1055" spans="1:15" x14ac:dyDescent="0.2">
      <c r="A1055" s="1">
        <v>43306</v>
      </c>
      <c r="B1055">
        <v>43997416</v>
      </c>
      <c r="C1055">
        <v>94</v>
      </c>
      <c r="D1055" t="s">
        <v>14</v>
      </c>
      <c r="E1055">
        <v>12</v>
      </c>
      <c r="F1055" t="s">
        <v>27</v>
      </c>
      <c r="G1055">
        <v>77120</v>
      </c>
      <c r="H1055" t="s">
        <v>28</v>
      </c>
      <c r="I1055" t="s">
        <v>29</v>
      </c>
      <c r="J1055" t="s">
        <v>30</v>
      </c>
      <c r="L1055" t="s">
        <v>31</v>
      </c>
      <c r="M1055" s="2">
        <v>4549980046388</v>
      </c>
      <c r="N1055">
        <v>1</v>
      </c>
      <c r="O1055">
        <f t="shared" si="16"/>
        <v>2</v>
      </c>
    </row>
    <row r="1056" spans="1:15" x14ac:dyDescent="0.2">
      <c r="A1056" s="1">
        <v>43306</v>
      </c>
      <c r="B1056">
        <v>43979799</v>
      </c>
      <c r="C1056">
        <v>842</v>
      </c>
      <c r="D1056" t="s">
        <v>26</v>
      </c>
      <c r="E1056">
        <v>12</v>
      </c>
      <c r="F1056" t="s">
        <v>27</v>
      </c>
      <c r="G1056">
        <v>77120</v>
      </c>
      <c r="H1056" t="s">
        <v>28</v>
      </c>
      <c r="I1056" t="s">
        <v>29</v>
      </c>
      <c r="J1056" t="s">
        <v>30</v>
      </c>
      <c r="L1056" t="s">
        <v>31</v>
      </c>
      <c r="M1056" s="2">
        <v>4549980046388</v>
      </c>
      <c r="N1056">
        <v>1</v>
      </c>
      <c r="O1056">
        <f t="shared" si="16"/>
        <v>13</v>
      </c>
    </row>
    <row r="1057" spans="1:15" x14ac:dyDescent="0.2">
      <c r="A1057" s="1">
        <v>43306</v>
      </c>
      <c r="B1057">
        <v>43986768</v>
      </c>
      <c r="C1057">
        <v>842</v>
      </c>
      <c r="D1057" t="s">
        <v>26</v>
      </c>
      <c r="E1057">
        <v>32</v>
      </c>
      <c r="F1057" t="s">
        <v>21</v>
      </c>
      <c r="G1057">
        <v>253230</v>
      </c>
      <c r="H1057" t="s">
        <v>22</v>
      </c>
      <c r="I1057" t="s">
        <v>23</v>
      </c>
      <c r="J1057" t="s">
        <v>24</v>
      </c>
      <c r="L1057" t="s">
        <v>25</v>
      </c>
      <c r="M1057" s="2">
        <v>4550084118970</v>
      </c>
      <c r="N1057">
        <v>1</v>
      </c>
      <c r="O1057">
        <f t="shared" si="16"/>
        <v>6</v>
      </c>
    </row>
    <row r="1058" spans="1:15" x14ac:dyDescent="0.2">
      <c r="A1058" s="1">
        <v>43306</v>
      </c>
      <c r="B1058">
        <v>43986867</v>
      </c>
      <c r="C1058">
        <v>842</v>
      </c>
      <c r="D1058" t="s">
        <v>26</v>
      </c>
      <c r="E1058">
        <v>1</v>
      </c>
      <c r="F1058" t="s">
        <v>32</v>
      </c>
      <c r="G1058">
        <v>32010</v>
      </c>
      <c r="H1058" t="s">
        <v>33</v>
      </c>
      <c r="I1058" t="s">
        <v>34</v>
      </c>
      <c r="J1058" t="s">
        <v>35</v>
      </c>
      <c r="L1058" t="s">
        <v>36</v>
      </c>
      <c r="M1058" s="2">
        <v>4549292037708</v>
      </c>
      <c r="N1058">
        <v>1</v>
      </c>
      <c r="O1058">
        <f t="shared" si="16"/>
        <v>1</v>
      </c>
    </row>
    <row r="1059" spans="1:15" x14ac:dyDescent="0.2">
      <c r="A1059" s="1">
        <v>43306</v>
      </c>
      <c r="B1059">
        <v>43987593</v>
      </c>
      <c r="C1059">
        <v>842</v>
      </c>
      <c r="D1059" t="s">
        <v>26</v>
      </c>
      <c r="E1059">
        <v>12</v>
      </c>
      <c r="F1059" t="s">
        <v>27</v>
      </c>
      <c r="G1059">
        <v>77120</v>
      </c>
      <c r="H1059" t="s">
        <v>28</v>
      </c>
      <c r="I1059" t="s">
        <v>29</v>
      </c>
      <c r="J1059" t="s">
        <v>30</v>
      </c>
      <c r="L1059" t="s">
        <v>31</v>
      </c>
      <c r="M1059" s="2">
        <v>4549980046388</v>
      </c>
      <c r="N1059">
        <v>1</v>
      </c>
      <c r="O1059">
        <f t="shared" si="16"/>
        <v>13</v>
      </c>
    </row>
    <row r="1060" spans="1:15" x14ac:dyDescent="0.2">
      <c r="A1060" s="1">
        <v>43306</v>
      </c>
      <c r="B1060">
        <v>43987837</v>
      </c>
      <c r="C1060">
        <v>842</v>
      </c>
      <c r="D1060" t="s">
        <v>26</v>
      </c>
      <c r="E1060">
        <v>12</v>
      </c>
      <c r="F1060" t="s">
        <v>27</v>
      </c>
      <c r="G1060">
        <v>77120</v>
      </c>
      <c r="H1060" t="s">
        <v>28</v>
      </c>
      <c r="I1060" t="s">
        <v>29</v>
      </c>
      <c r="J1060" t="s">
        <v>30</v>
      </c>
      <c r="L1060" t="s">
        <v>31</v>
      </c>
      <c r="M1060" s="2">
        <v>4549980046388</v>
      </c>
      <c r="N1060">
        <v>1</v>
      </c>
      <c r="O1060">
        <f t="shared" si="16"/>
        <v>13</v>
      </c>
    </row>
    <row r="1061" spans="1:15" x14ac:dyDescent="0.2">
      <c r="A1061" s="1">
        <v>43306</v>
      </c>
      <c r="B1061">
        <v>43987921</v>
      </c>
      <c r="C1061">
        <v>842</v>
      </c>
      <c r="D1061" t="s">
        <v>26</v>
      </c>
      <c r="E1061">
        <v>21</v>
      </c>
      <c r="F1061" t="s">
        <v>15</v>
      </c>
      <c r="G1061">
        <v>181010</v>
      </c>
      <c r="H1061" t="s">
        <v>16</v>
      </c>
      <c r="I1061" t="s">
        <v>17</v>
      </c>
      <c r="J1061" t="s">
        <v>18</v>
      </c>
      <c r="K1061" t="s">
        <v>19</v>
      </c>
      <c r="L1061" t="s">
        <v>20</v>
      </c>
      <c r="M1061" s="2">
        <v>842776102461</v>
      </c>
      <c r="N1061">
        <v>1</v>
      </c>
      <c r="O1061">
        <f t="shared" si="16"/>
        <v>3</v>
      </c>
    </row>
    <row r="1062" spans="1:15" x14ac:dyDescent="0.2">
      <c r="A1062" s="1">
        <v>43306</v>
      </c>
      <c r="B1062">
        <v>43988609</v>
      </c>
      <c r="C1062">
        <v>842</v>
      </c>
      <c r="D1062" t="s">
        <v>26</v>
      </c>
      <c r="E1062">
        <v>21</v>
      </c>
      <c r="F1062" t="s">
        <v>15</v>
      </c>
      <c r="G1062">
        <v>181010</v>
      </c>
      <c r="H1062" t="s">
        <v>16</v>
      </c>
      <c r="I1062" t="s">
        <v>17</v>
      </c>
      <c r="J1062" t="s">
        <v>18</v>
      </c>
      <c r="K1062" t="s">
        <v>19</v>
      </c>
      <c r="L1062" t="s">
        <v>20</v>
      </c>
      <c r="M1062" s="2">
        <v>842776102461</v>
      </c>
      <c r="N1062">
        <v>1</v>
      </c>
      <c r="O1062">
        <f t="shared" si="16"/>
        <v>3</v>
      </c>
    </row>
    <row r="1063" spans="1:15" x14ac:dyDescent="0.2">
      <c r="A1063" s="1">
        <v>43306</v>
      </c>
      <c r="B1063">
        <v>43989831</v>
      </c>
      <c r="C1063">
        <v>842</v>
      </c>
      <c r="D1063" t="s">
        <v>26</v>
      </c>
      <c r="E1063">
        <v>12</v>
      </c>
      <c r="F1063" t="s">
        <v>27</v>
      </c>
      <c r="G1063">
        <v>77120</v>
      </c>
      <c r="H1063" t="s">
        <v>28</v>
      </c>
      <c r="I1063" t="s">
        <v>29</v>
      </c>
      <c r="J1063" t="s">
        <v>30</v>
      </c>
      <c r="L1063" t="s">
        <v>31</v>
      </c>
      <c r="M1063" s="2">
        <v>4549980046388</v>
      </c>
      <c r="N1063">
        <v>1</v>
      </c>
      <c r="O1063">
        <f t="shared" si="16"/>
        <v>13</v>
      </c>
    </row>
    <row r="1064" spans="1:15" x14ac:dyDescent="0.2">
      <c r="A1064" s="1">
        <v>43306</v>
      </c>
      <c r="B1064">
        <v>43990286</v>
      </c>
      <c r="C1064">
        <v>842</v>
      </c>
      <c r="D1064" t="s">
        <v>26</v>
      </c>
      <c r="E1064">
        <v>32</v>
      </c>
      <c r="F1064" t="s">
        <v>21</v>
      </c>
      <c r="G1064">
        <v>253230</v>
      </c>
      <c r="H1064" t="s">
        <v>22</v>
      </c>
      <c r="I1064" t="s">
        <v>23</v>
      </c>
      <c r="J1064" t="s">
        <v>24</v>
      </c>
      <c r="L1064" t="s">
        <v>25</v>
      </c>
      <c r="M1064" s="2">
        <v>4550084118970</v>
      </c>
      <c r="N1064">
        <v>1</v>
      </c>
      <c r="O1064">
        <f t="shared" si="16"/>
        <v>6</v>
      </c>
    </row>
    <row r="1065" spans="1:15" x14ac:dyDescent="0.2">
      <c r="A1065" s="1">
        <v>43306</v>
      </c>
      <c r="B1065">
        <v>43990652</v>
      </c>
      <c r="C1065">
        <v>842</v>
      </c>
      <c r="D1065" t="s">
        <v>26</v>
      </c>
      <c r="E1065">
        <v>32</v>
      </c>
      <c r="F1065" t="s">
        <v>21</v>
      </c>
      <c r="G1065">
        <v>253230</v>
      </c>
      <c r="H1065" t="s">
        <v>22</v>
      </c>
      <c r="I1065" t="s">
        <v>23</v>
      </c>
      <c r="J1065" t="s">
        <v>24</v>
      </c>
      <c r="L1065" t="s">
        <v>25</v>
      </c>
      <c r="M1065" s="2">
        <v>4550084118970</v>
      </c>
      <c r="N1065">
        <v>1</v>
      </c>
      <c r="O1065">
        <f t="shared" si="16"/>
        <v>6</v>
      </c>
    </row>
    <row r="1066" spans="1:15" x14ac:dyDescent="0.2">
      <c r="A1066" s="1">
        <v>43306</v>
      </c>
      <c r="B1066">
        <v>43991108</v>
      </c>
      <c r="C1066">
        <v>842</v>
      </c>
      <c r="D1066" t="s">
        <v>26</v>
      </c>
      <c r="E1066">
        <v>32</v>
      </c>
      <c r="F1066" t="s">
        <v>21</v>
      </c>
      <c r="G1066">
        <v>253230</v>
      </c>
      <c r="H1066" t="s">
        <v>22</v>
      </c>
      <c r="I1066" t="s">
        <v>23</v>
      </c>
      <c r="J1066" t="s">
        <v>24</v>
      </c>
      <c r="L1066" t="s">
        <v>25</v>
      </c>
      <c r="M1066" s="2">
        <v>4550084118970</v>
      </c>
      <c r="N1066">
        <v>1</v>
      </c>
      <c r="O1066">
        <f t="shared" si="16"/>
        <v>6</v>
      </c>
    </row>
    <row r="1067" spans="1:15" x14ac:dyDescent="0.2">
      <c r="A1067" s="1">
        <v>43306</v>
      </c>
      <c r="B1067">
        <v>43994097</v>
      </c>
      <c r="C1067">
        <v>842</v>
      </c>
      <c r="D1067" t="s">
        <v>26</v>
      </c>
      <c r="E1067">
        <v>12</v>
      </c>
      <c r="F1067" t="s">
        <v>27</v>
      </c>
      <c r="G1067">
        <v>77120</v>
      </c>
      <c r="H1067" t="s">
        <v>28</v>
      </c>
      <c r="I1067" t="s">
        <v>29</v>
      </c>
      <c r="J1067" t="s">
        <v>30</v>
      </c>
      <c r="L1067" t="s">
        <v>31</v>
      </c>
      <c r="M1067" s="2">
        <v>4549980046388</v>
      </c>
      <c r="N1067">
        <v>1</v>
      </c>
      <c r="O1067">
        <f t="shared" si="16"/>
        <v>13</v>
      </c>
    </row>
    <row r="1068" spans="1:15" x14ac:dyDescent="0.2">
      <c r="A1068" s="1">
        <v>43306</v>
      </c>
      <c r="B1068">
        <v>43995723</v>
      </c>
      <c r="C1068">
        <v>842</v>
      </c>
      <c r="D1068" t="s">
        <v>26</v>
      </c>
      <c r="E1068">
        <v>12</v>
      </c>
      <c r="F1068" t="s">
        <v>27</v>
      </c>
      <c r="G1068">
        <v>77120</v>
      </c>
      <c r="H1068" t="s">
        <v>28</v>
      </c>
      <c r="I1068" t="s">
        <v>29</v>
      </c>
      <c r="J1068" t="s">
        <v>30</v>
      </c>
      <c r="L1068" t="s">
        <v>31</v>
      </c>
      <c r="M1068" s="2">
        <v>4549980046388</v>
      </c>
      <c r="N1068">
        <v>1</v>
      </c>
      <c r="O1068">
        <f t="shared" si="16"/>
        <v>13</v>
      </c>
    </row>
    <row r="1069" spans="1:15" x14ac:dyDescent="0.2">
      <c r="A1069" s="1">
        <v>43306</v>
      </c>
      <c r="B1069">
        <v>43995731</v>
      </c>
      <c r="C1069">
        <v>842</v>
      </c>
      <c r="D1069" t="s">
        <v>26</v>
      </c>
      <c r="E1069">
        <v>21</v>
      </c>
      <c r="F1069" t="s">
        <v>15</v>
      </c>
      <c r="G1069">
        <v>181010</v>
      </c>
      <c r="H1069" t="s">
        <v>16</v>
      </c>
      <c r="I1069" t="s">
        <v>17</v>
      </c>
      <c r="J1069" t="s">
        <v>18</v>
      </c>
      <c r="K1069" t="s">
        <v>19</v>
      </c>
      <c r="L1069" t="s">
        <v>20</v>
      </c>
      <c r="M1069" s="2">
        <v>842776102461</v>
      </c>
      <c r="N1069">
        <v>1</v>
      </c>
      <c r="O1069">
        <f t="shared" si="16"/>
        <v>3</v>
      </c>
    </row>
    <row r="1070" spans="1:15" x14ac:dyDescent="0.2">
      <c r="A1070" s="1">
        <v>43306</v>
      </c>
      <c r="B1070">
        <v>43995783</v>
      </c>
      <c r="C1070">
        <v>842</v>
      </c>
      <c r="D1070" t="s">
        <v>26</v>
      </c>
      <c r="E1070">
        <v>12</v>
      </c>
      <c r="F1070" t="s">
        <v>27</v>
      </c>
      <c r="G1070">
        <v>77120</v>
      </c>
      <c r="H1070" t="s">
        <v>28</v>
      </c>
      <c r="I1070" t="s">
        <v>29</v>
      </c>
      <c r="J1070" t="s">
        <v>30</v>
      </c>
      <c r="L1070" t="s">
        <v>31</v>
      </c>
      <c r="M1070" s="2">
        <v>4549980046388</v>
      </c>
      <c r="N1070">
        <v>1</v>
      </c>
      <c r="O1070">
        <f t="shared" si="16"/>
        <v>13</v>
      </c>
    </row>
    <row r="1071" spans="1:15" x14ac:dyDescent="0.2">
      <c r="A1071" s="1">
        <v>43306</v>
      </c>
      <c r="B1071">
        <v>43996134</v>
      </c>
      <c r="C1071">
        <v>842</v>
      </c>
      <c r="D1071" t="s">
        <v>26</v>
      </c>
      <c r="E1071">
        <v>32</v>
      </c>
      <c r="F1071" t="s">
        <v>21</v>
      </c>
      <c r="G1071">
        <v>253230</v>
      </c>
      <c r="H1071" t="s">
        <v>22</v>
      </c>
      <c r="I1071" t="s">
        <v>23</v>
      </c>
      <c r="J1071" t="s">
        <v>24</v>
      </c>
      <c r="L1071" t="s">
        <v>25</v>
      </c>
      <c r="M1071" s="2">
        <v>4550084118970</v>
      </c>
      <c r="N1071">
        <v>1</v>
      </c>
      <c r="O1071">
        <f t="shared" si="16"/>
        <v>6</v>
      </c>
    </row>
    <row r="1072" spans="1:15" x14ac:dyDescent="0.2">
      <c r="A1072" s="1">
        <v>43306</v>
      </c>
      <c r="B1072">
        <v>43996255</v>
      </c>
      <c r="C1072">
        <v>842</v>
      </c>
      <c r="D1072" t="s">
        <v>26</v>
      </c>
      <c r="E1072">
        <v>12</v>
      </c>
      <c r="F1072" t="s">
        <v>27</v>
      </c>
      <c r="G1072">
        <v>77120</v>
      </c>
      <c r="H1072" t="s">
        <v>28</v>
      </c>
      <c r="I1072" t="s">
        <v>29</v>
      </c>
      <c r="J1072" t="s">
        <v>30</v>
      </c>
      <c r="L1072" t="s">
        <v>31</v>
      </c>
      <c r="M1072" s="2">
        <v>4549980046388</v>
      </c>
      <c r="N1072">
        <v>1</v>
      </c>
      <c r="O1072">
        <f t="shared" si="16"/>
        <v>13</v>
      </c>
    </row>
    <row r="1073" spans="1:15" x14ac:dyDescent="0.2">
      <c r="A1073" s="1">
        <v>43306</v>
      </c>
      <c r="B1073">
        <v>43996311</v>
      </c>
      <c r="C1073">
        <v>842</v>
      </c>
      <c r="D1073" t="s">
        <v>26</v>
      </c>
      <c r="E1073">
        <v>12</v>
      </c>
      <c r="F1073" t="s">
        <v>27</v>
      </c>
      <c r="G1073">
        <v>77120</v>
      </c>
      <c r="H1073" t="s">
        <v>28</v>
      </c>
      <c r="I1073" t="s">
        <v>29</v>
      </c>
      <c r="J1073" t="s">
        <v>30</v>
      </c>
      <c r="L1073" t="s">
        <v>31</v>
      </c>
      <c r="M1073" s="2">
        <v>4549980046388</v>
      </c>
      <c r="N1073">
        <v>1</v>
      </c>
      <c r="O1073">
        <f t="shared" si="16"/>
        <v>13</v>
      </c>
    </row>
    <row r="1074" spans="1:15" x14ac:dyDescent="0.2">
      <c r="A1074" s="1">
        <v>43306</v>
      </c>
      <c r="B1074">
        <v>43996377</v>
      </c>
      <c r="C1074">
        <v>842</v>
      </c>
      <c r="D1074" t="s">
        <v>26</v>
      </c>
      <c r="E1074">
        <v>12</v>
      </c>
      <c r="F1074" t="s">
        <v>27</v>
      </c>
      <c r="G1074">
        <v>77120</v>
      </c>
      <c r="H1074" t="s">
        <v>28</v>
      </c>
      <c r="I1074" t="s">
        <v>29</v>
      </c>
      <c r="J1074" t="s">
        <v>30</v>
      </c>
      <c r="L1074" t="s">
        <v>31</v>
      </c>
      <c r="M1074" s="2">
        <v>4549980046388</v>
      </c>
      <c r="N1074">
        <v>1</v>
      </c>
      <c r="O1074">
        <f t="shared" si="16"/>
        <v>13</v>
      </c>
    </row>
    <row r="1075" spans="1:15" x14ac:dyDescent="0.2">
      <c r="A1075" s="1">
        <v>43306</v>
      </c>
      <c r="B1075">
        <v>43996417</v>
      </c>
      <c r="C1075">
        <v>842</v>
      </c>
      <c r="D1075" t="s">
        <v>26</v>
      </c>
      <c r="E1075">
        <v>12</v>
      </c>
      <c r="F1075" t="s">
        <v>27</v>
      </c>
      <c r="G1075">
        <v>77120</v>
      </c>
      <c r="H1075" t="s">
        <v>28</v>
      </c>
      <c r="I1075" t="s">
        <v>29</v>
      </c>
      <c r="J1075" t="s">
        <v>30</v>
      </c>
      <c r="L1075" t="s">
        <v>31</v>
      </c>
      <c r="M1075" s="2">
        <v>4549980046388</v>
      </c>
      <c r="N1075">
        <v>1</v>
      </c>
      <c r="O1075">
        <f t="shared" si="16"/>
        <v>13</v>
      </c>
    </row>
    <row r="1076" spans="1:15" x14ac:dyDescent="0.2">
      <c r="A1076" s="1">
        <v>43306</v>
      </c>
      <c r="B1076">
        <v>65670469</v>
      </c>
      <c r="C1076">
        <v>842</v>
      </c>
      <c r="D1076" t="s">
        <v>26</v>
      </c>
      <c r="E1076">
        <v>32</v>
      </c>
      <c r="F1076" t="s">
        <v>21</v>
      </c>
      <c r="G1076">
        <v>253230</v>
      </c>
      <c r="H1076" t="s">
        <v>22</v>
      </c>
      <c r="I1076" t="s">
        <v>23</v>
      </c>
      <c r="J1076" t="s">
        <v>24</v>
      </c>
      <c r="L1076" t="s">
        <v>25</v>
      </c>
      <c r="M1076" s="2">
        <v>4550084118970</v>
      </c>
      <c r="N1076">
        <v>1</v>
      </c>
      <c r="O1076">
        <f t="shared" si="16"/>
        <v>6</v>
      </c>
    </row>
    <row r="1077" spans="1:15" x14ac:dyDescent="0.2">
      <c r="A1077" s="1">
        <v>43306</v>
      </c>
      <c r="B1077">
        <v>65670643</v>
      </c>
      <c r="C1077">
        <v>842</v>
      </c>
      <c r="D1077" t="s">
        <v>26</v>
      </c>
      <c r="E1077">
        <v>12</v>
      </c>
      <c r="F1077" t="s">
        <v>27</v>
      </c>
      <c r="G1077">
        <v>77120</v>
      </c>
      <c r="H1077" t="s">
        <v>28</v>
      </c>
      <c r="I1077" t="s">
        <v>29</v>
      </c>
      <c r="J1077" t="s">
        <v>30</v>
      </c>
      <c r="L1077" t="s">
        <v>31</v>
      </c>
      <c r="M1077" s="2">
        <v>4549980046388</v>
      </c>
      <c r="N1077">
        <v>1</v>
      </c>
      <c r="O1077">
        <f t="shared" si="16"/>
        <v>13</v>
      </c>
    </row>
    <row r="1078" spans="1:15" x14ac:dyDescent="0.2">
      <c r="A1078" s="1">
        <v>43306</v>
      </c>
      <c r="B1078">
        <v>65670944</v>
      </c>
      <c r="C1078">
        <v>842</v>
      </c>
      <c r="D1078" t="s">
        <v>26</v>
      </c>
      <c r="E1078">
        <v>12</v>
      </c>
      <c r="F1078" t="s">
        <v>27</v>
      </c>
      <c r="G1078">
        <v>77120</v>
      </c>
      <c r="H1078" t="s">
        <v>28</v>
      </c>
      <c r="I1078" t="s">
        <v>29</v>
      </c>
      <c r="J1078" t="s">
        <v>30</v>
      </c>
      <c r="L1078" t="s">
        <v>31</v>
      </c>
      <c r="M1078" s="2">
        <v>4549980046388</v>
      </c>
      <c r="N1078">
        <v>1</v>
      </c>
      <c r="O1078">
        <f t="shared" si="16"/>
        <v>13</v>
      </c>
    </row>
    <row r="1079" spans="1:15" x14ac:dyDescent="0.2">
      <c r="A1079" s="1">
        <v>43307</v>
      </c>
      <c r="B1079">
        <v>43866291</v>
      </c>
      <c r="C1079">
        <v>94</v>
      </c>
      <c r="D1079" t="s">
        <v>14</v>
      </c>
      <c r="E1079">
        <v>21</v>
      </c>
      <c r="F1079" t="s">
        <v>15</v>
      </c>
      <c r="G1079">
        <v>181010</v>
      </c>
      <c r="H1079" t="s">
        <v>16</v>
      </c>
      <c r="I1079" t="s">
        <v>17</v>
      </c>
      <c r="J1079" t="s">
        <v>18</v>
      </c>
      <c r="K1079" t="s">
        <v>19</v>
      </c>
      <c r="L1079" t="s">
        <v>20</v>
      </c>
      <c r="M1079" s="2">
        <v>842776102461</v>
      </c>
      <c r="N1079">
        <v>-1</v>
      </c>
      <c r="O1079">
        <f t="shared" si="16"/>
        <v>6</v>
      </c>
    </row>
    <row r="1080" spans="1:15" x14ac:dyDescent="0.2">
      <c r="A1080" s="1">
        <v>43307</v>
      </c>
      <c r="B1080">
        <v>43997069</v>
      </c>
      <c r="C1080">
        <v>94</v>
      </c>
      <c r="D1080" t="s">
        <v>14</v>
      </c>
      <c r="E1080">
        <v>21</v>
      </c>
      <c r="F1080" t="s">
        <v>15</v>
      </c>
      <c r="G1080">
        <v>181010</v>
      </c>
      <c r="H1080" t="s">
        <v>16</v>
      </c>
      <c r="I1080" t="s">
        <v>17</v>
      </c>
      <c r="J1080" t="s">
        <v>18</v>
      </c>
      <c r="K1080" t="s">
        <v>19</v>
      </c>
      <c r="L1080" t="s">
        <v>20</v>
      </c>
      <c r="M1080" s="2">
        <v>842776102461</v>
      </c>
      <c r="N1080">
        <v>-1</v>
      </c>
      <c r="O1080">
        <f t="shared" si="16"/>
        <v>6</v>
      </c>
    </row>
    <row r="1081" spans="1:15" x14ac:dyDescent="0.2">
      <c r="A1081" s="1">
        <v>43307</v>
      </c>
      <c r="B1081">
        <v>43997069</v>
      </c>
      <c r="C1081">
        <v>94</v>
      </c>
      <c r="D1081" t="s">
        <v>14</v>
      </c>
      <c r="E1081">
        <v>21</v>
      </c>
      <c r="F1081" t="s">
        <v>15</v>
      </c>
      <c r="G1081">
        <v>181010</v>
      </c>
      <c r="H1081" t="s">
        <v>16</v>
      </c>
      <c r="I1081" t="s">
        <v>17</v>
      </c>
      <c r="J1081" t="s">
        <v>18</v>
      </c>
      <c r="K1081" t="s">
        <v>19</v>
      </c>
      <c r="L1081" t="s">
        <v>20</v>
      </c>
      <c r="M1081" s="2">
        <v>842776102461</v>
      </c>
      <c r="N1081">
        <v>1</v>
      </c>
      <c r="O1081">
        <f t="shared" si="16"/>
        <v>6</v>
      </c>
    </row>
    <row r="1082" spans="1:15" x14ac:dyDescent="0.2">
      <c r="A1082" s="1">
        <v>43307</v>
      </c>
      <c r="B1082">
        <v>43998340</v>
      </c>
      <c r="C1082">
        <v>94</v>
      </c>
      <c r="D1082" t="s">
        <v>14</v>
      </c>
      <c r="E1082">
        <v>12</v>
      </c>
      <c r="F1082" t="s">
        <v>27</v>
      </c>
      <c r="G1082">
        <v>77120</v>
      </c>
      <c r="H1082" t="s">
        <v>28</v>
      </c>
      <c r="I1082" t="s">
        <v>29</v>
      </c>
      <c r="J1082" t="s">
        <v>30</v>
      </c>
      <c r="L1082" t="s">
        <v>31</v>
      </c>
      <c r="M1082" s="2">
        <v>4549980046388</v>
      </c>
      <c r="N1082">
        <v>1</v>
      </c>
      <c r="O1082">
        <f t="shared" si="16"/>
        <v>2</v>
      </c>
    </row>
    <row r="1083" spans="1:15" x14ac:dyDescent="0.2">
      <c r="A1083" s="1">
        <v>43307</v>
      </c>
      <c r="B1083">
        <v>43998348</v>
      </c>
      <c r="C1083">
        <v>94</v>
      </c>
      <c r="D1083" t="s">
        <v>14</v>
      </c>
      <c r="E1083">
        <v>21</v>
      </c>
      <c r="F1083" t="s">
        <v>15</v>
      </c>
      <c r="G1083">
        <v>181010</v>
      </c>
      <c r="H1083" t="s">
        <v>16</v>
      </c>
      <c r="I1083" t="s">
        <v>17</v>
      </c>
      <c r="J1083" t="s">
        <v>18</v>
      </c>
      <c r="K1083" t="s">
        <v>19</v>
      </c>
      <c r="L1083" t="s">
        <v>20</v>
      </c>
      <c r="M1083" s="2">
        <v>842776102461</v>
      </c>
      <c r="N1083">
        <v>1</v>
      </c>
      <c r="O1083">
        <f t="shared" si="16"/>
        <v>6</v>
      </c>
    </row>
    <row r="1084" spans="1:15" x14ac:dyDescent="0.2">
      <c r="A1084" s="1">
        <v>43307</v>
      </c>
      <c r="B1084">
        <v>43998349</v>
      </c>
      <c r="C1084">
        <v>94</v>
      </c>
      <c r="D1084" t="s">
        <v>14</v>
      </c>
      <c r="E1084">
        <v>12</v>
      </c>
      <c r="F1084" t="s">
        <v>27</v>
      </c>
      <c r="G1084">
        <v>77120</v>
      </c>
      <c r="H1084" t="s">
        <v>28</v>
      </c>
      <c r="I1084" t="s">
        <v>29</v>
      </c>
      <c r="J1084" t="s">
        <v>30</v>
      </c>
      <c r="L1084" t="s">
        <v>31</v>
      </c>
      <c r="M1084" s="2">
        <v>4549980046388</v>
      </c>
      <c r="N1084">
        <v>1</v>
      </c>
      <c r="O1084">
        <f t="shared" si="16"/>
        <v>2</v>
      </c>
    </row>
    <row r="1085" spans="1:15" x14ac:dyDescent="0.2">
      <c r="A1085" s="1">
        <v>43307</v>
      </c>
      <c r="B1085">
        <v>43998723</v>
      </c>
      <c r="C1085">
        <v>94</v>
      </c>
      <c r="D1085" t="s">
        <v>14</v>
      </c>
      <c r="E1085">
        <v>21</v>
      </c>
      <c r="F1085" t="s">
        <v>15</v>
      </c>
      <c r="G1085">
        <v>181010</v>
      </c>
      <c r="H1085" t="s">
        <v>16</v>
      </c>
      <c r="I1085" t="s">
        <v>17</v>
      </c>
      <c r="J1085" t="s">
        <v>18</v>
      </c>
      <c r="K1085" t="s">
        <v>19</v>
      </c>
      <c r="L1085" t="s">
        <v>20</v>
      </c>
      <c r="M1085" s="2">
        <v>842776102461</v>
      </c>
      <c r="N1085">
        <v>1</v>
      </c>
      <c r="O1085">
        <f t="shared" si="16"/>
        <v>6</v>
      </c>
    </row>
    <row r="1086" spans="1:15" x14ac:dyDescent="0.2">
      <c r="A1086" s="1">
        <v>43307</v>
      </c>
      <c r="B1086">
        <v>44002455</v>
      </c>
      <c r="C1086">
        <v>94</v>
      </c>
      <c r="D1086" t="s">
        <v>14</v>
      </c>
      <c r="E1086">
        <v>21</v>
      </c>
      <c r="F1086" t="s">
        <v>15</v>
      </c>
      <c r="G1086">
        <v>181010</v>
      </c>
      <c r="H1086" t="s">
        <v>16</v>
      </c>
      <c r="I1086" t="s">
        <v>17</v>
      </c>
      <c r="J1086" t="s">
        <v>18</v>
      </c>
      <c r="K1086" t="s">
        <v>19</v>
      </c>
      <c r="L1086" t="s">
        <v>20</v>
      </c>
      <c r="M1086" s="2">
        <v>842776102461</v>
      </c>
      <c r="N1086">
        <v>1</v>
      </c>
      <c r="O1086">
        <f t="shared" si="16"/>
        <v>6</v>
      </c>
    </row>
    <row r="1087" spans="1:15" x14ac:dyDescent="0.2">
      <c r="A1087" s="1">
        <v>43307</v>
      </c>
      <c r="B1087">
        <v>44002458</v>
      </c>
      <c r="C1087">
        <v>94</v>
      </c>
      <c r="D1087" t="s">
        <v>14</v>
      </c>
      <c r="E1087">
        <v>21</v>
      </c>
      <c r="F1087" t="s">
        <v>15</v>
      </c>
      <c r="G1087">
        <v>181010</v>
      </c>
      <c r="H1087" t="s">
        <v>16</v>
      </c>
      <c r="I1087" t="s">
        <v>17</v>
      </c>
      <c r="J1087" t="s">
        <v>18</v>
      </c>
      <c r="K1087" t="s">
        <v>19</v>
      </c>
      <c r="L1087" t="s">
        <v>20</v>
      </c>
      <c r="M1087" s="2">
        <v>842776102461</v>
      </c>
      <c r="N1087">
        <v>1</v>
      </c>
      <c r="O1087">
        <f t="shared" si="16"/>
        <v>6</v>
      </c>
    </row>
    <row r="1088" spans="1:15" x14ac:dyDescent="0.2">
      <c r="A1088" s="1">
        <v>43307</v>
      </c>
      <c r="B1088">
        <v>44003308</v>
      </c>
      <c r="C1088">
        <v>94</v>
      </c>
      <c r="D1088" t="s">
        <v>14</v>
      </c>
      <c r="E1088">
        <v>32</v>
      </c>
      <c r="F1088" t="s">
        <v>21</v>
      </c>
      <c r="G1088">
        <v>253230</v>
      </c>
      <c r="H1088" t="s">
        <v>22</v>
      </c>
      <c r="I1088" t="s">
        <v>23</v>
      </c>
      <c r="J1088" t="s">
        <v>24</v>
      </c>
      <c r="L1088" t="s">
        <v>25</v>
      </c>
      <c r="M1088" s="2">
        <v>4550084118970</v>
      </c>
      <c r="N1088">
        <v>1</v>
      </c>
      <c r="O1088">
        <f t="shared" si="16"/>
        <v>1</v>
      </c>
    </row>
    <row r="1089" spans="1:15" x14ac:dyDescent="0.2">
      <c r="A1089" s="1">
        <v>43307</v>
      </c>
      <c r="B1089">
        <v>44004709</v>
      </c>
      <c r="C1089">
        <v>94</v>
      </c>
      <c r="D1089" t="s">
        <v>14</v>
      </c>
      <c r="E1089">
        <v>21</v>
      </c>
      <c r="F1089" t="s">
        <v>15</v>
      </c>
      <c r="G1089">
        <v>181010</v>
      </c>
      <c r="H1089" t="s">
        <v>16</v>
      </c>
      <c r="I1089" t="s">
        <v>17</v>
      </c>
      <c r="J1089" t="s">
        <v>18</v>
      </c>
      <c r="K1089" t="s">
        <v>19</v>
      </c>
      <c r="L1089" t="s">
        <v>20</v>
      </c>
      <c r="M1089" s="2">
        <v>842776102461</v>
      </c>
      <c r="N1089">
        <v>1</v>
      </c>
      <c r="O1089">
        <f t="shared" si="16"/>
        <v>6</v>
      </c>
    </row>
    <row r="1090" spans="1:15" x14ac:dyDescent="0.2">
      <c r="A1090" s="1">
        <v>43307</v>
      </c>
      <c r="B1090">
        <v>44005408</v>
      </c>
      <c r="C1090">
        <v>94</v>
      </c>
      <c r="D1090" t="s">
        <v>14</v>
      </c>
      <c r="E1090">
        <v>21</v>
      </c>
      <c r="F1090" t="s">
        <v>15</v>
      </c>
      <c r="G1090">
        <v>181010</v>
      </c>
      <c r="H1090" t="s">
        <v>16</v>
      </c>
      <c r="I1090" t="s">
        <v>17</v>
      </c>
      <c r="J1090" t="s">
        <v>18</v>
      </c>
      <c r="K1090" t="s">
        <v>19</v>
      </c>
      <c r="L1090" t="s">
        <v>20</v>
      </c>
      <c r="M1090" s="2">
        <v>842776102461</v>
      </c>
      <c r="N1090">
        <v>1</v>
      </c>
      <c r="O1090">
        <f t="shared" si="16"/>
        <v>6</v>
      </c>
    </row>
    <row r="1091" spans="1:15" x14ac:dyDescent="0.2">
      <c r="A1091" s="1">
        <v>43307</v>
      </c>
      <c r="B1091">
        <v>44006220</v>
      </c>
      <c r="C1091">
        <v>94</v>
      </c>
      <c r="D1091" t="s">
        <v>14</v>
      </c>
      <c r="E1091">
        <v>1</v>
      </c>
      <c r="F1091" t="s">
        <v>32</v>
      </c>
      <c r="G1091">
        <v>32010</v>
      </c>
      <c r="H1091" t="s">
        <v>33</v>
      </c>
      <c r="I1091" t="s">
        <v>34</v>
      </c>
      <c r="J1091" t="s">
        <v>35</v>
      </c>
      <c r="L1091" t="s">
        <v>36</v>
      </c>
      <c r="M1091" s="2">
        <v>4549292037708</v>
      </c>
      <c r="N1091">
        <v>1</v>
      </c>
      <c r="O1091">
        <f t="shared" ref="O1091:O1154" si="17">SUMIFS($N$2:$N$1206,$A$2:$A$1206,"="&amp;A1091,$C$2:$C$1206,"="&amp;C1091,$M$2:$M$1206,"="&amp;M1091)</f>
        <v>1</v>
      </c>
    </row>
    <row r="1092" spans="1:15" x14ac:dyDescent="0.2">
      <c r="A1092" s="1">
        <v>43307</v>
      </c>
      <c r="B1092">
        <v>65670994</v>
      </c>
      <c r="C1092">
        <v>94</v>
      </c>
      <c r="D1092" t="s">
        <v>14</v>
      </c>
      <c r="E1092">
        <v>21</v>
      </c>
      <c r="F1092" t="s">
        <v>15</v>
      </c>
      <c r="G1092">
        <v>181010</v>
      </c>
      <c r="H1092" t="s">
        <v>16</v>
      </c>
      <c r="I1092" t="s">
        <v>17</v>
      </c>
      <c r="J1092" t="s">
        <v>18</v>
      </c>
      <c r="K1092" t="s">
        <v>19</v>
      </c>
      <c r="L1092" t="s">
        <v>20</v>
      </c>
      <c r="M1092" s="2">
        <v>842776102461</v>
      </c>
      <c r="N1092">
        <v>1</v>
      </c>
      <c r="O1092">
        <f t="shared" si="17"/>
        <v>6</v>
      </c>
    </row>
    <row r="1093" spans="1:15" x14ac:dyDescent="0.2">
      <c r="A1093" s="1">
        <v>43307</v>
      </c>
      <c r="B1093">
        <v>65671103</v>
      </c>
      <c r="C1093">
        <v>94</v>
      </c>
      <c r="D1093" t="s">
        <v>14</v>
      </c>
      <c r="E1093">
        <v>44</v>
      </c>
      <c r="F1093" t="s">
        <v>37</v>
      </c>
      <c r="G1093">
        <v>393015</v>
      </c>
      <c r="H1093" t="s">
        <v>38</v>
      </c>
      <c r="I1093" t="s">
        <v>39</v>
      </c>
      <c r="J1093" t="s">
        <v>40</v>
      </c>
      <c r="K1093" t="s">
        <v>41</v>
      </c>
      <c r="L1093" t="s">
        <v>42</v>
      </c>
      <c r="M1093" s="2">
        <v>4514953727427</v>
      </c>
      <c r="N1093">
        <v>100</v>
      </c>
      <c r="O1093">
        <f t="shared" si="17"/>
        <v>100</v>
      </c>
    </row>
    <row r="1094" spans="1:15" x14ac:dyDescent="0.2">
      <c r="A1094" s="1">
        <v>43307</v>
      </c>
      <c r="B1094">
        <v>43983667</v>
      </c>
      <c r="C1094">
        <v>842</v>
      </c>
      <c r="D1094" t="s">
        <v>26</v>
      </c>
      <c r="E1094">
        <v>12</v>
      </c>
      <c r="F1094" t="s">
        <v>27</v>
      </c>
      <c r="G1094">
        <v>77120</v>
      </c>
      <c r="H1094" t="s">
        <v>28</v>
      </c>
      <c r="I1094" t="s">
        <v>29</v>
      </c>
      <c r="J1094" t="s">
        <v>30</v>
      </c>
      <c r="L1094" t="s">
        <v>31</v>
      </c>
      <c r="M1094" s="2">
        <v>4549980046388</v>
      </c>
      <c r="N1094">
        <v>1</v>
      </c>
      <c r="O1094">
        <f t="shared" si="17"/>
        <v>1</v>
      </c>
    </row>
    <row r="1095" spans="1:15" x14ac:dyDescent="0.2">
      <c r="A1095" s="1">
        <v>43307</v>
      </c>
      <c r="B1095">
        <v>43998251</v>
      </c>
      <c r="C1095">
        <v>842</v>
      </c>
      <c r="D1095" t="s">
        <v>26</v>
      </c>
      <c r="E1095">
        <v>32</v>
      </c>
      <c r="F1095" t="s">
        <v>21</v>
      </c>
      <c r="G1095">
        <v>253230</v>
      </c>
      <c r="H1095" t="s">
        <v>22</v>
      </c>
      <c r="I1095" t="s">
        <v>23</v>
      </c>
      <c r="J1095" t="s">
        <v>24</v>
      </c>
      <c r="L1095" t="s">
        <v>25</v>
      </c>
      <c r="M1095" s="2">
        <v>4550084118970</v>
      </c>
      <c r="N1095">
        <v>1</v>
      </c>
      <c r="O1095">
        <f t="shared" si="17"/>
        <v>3</v>
      </c>
    </row>
    <row r="1096" spans="1:15" x14ac:dyDescent="0.2">
      <c r="A1096" s="1">
        <v>43307</v>
      </c>
      <c r="B1096">
        <v>43998265</v>
      </c>
      <c r="C1096">
        <v>842</v>
      </c>
      <c r="D1096" t="s">
        <v>26</v>
      </c>
      <c r="E1096">
        <v>21</v>
      </c>
      <c r="F1096" t="s">
        <v>15</v>
      </c>
      <c r="G1096">
        <v>181010</v>
      </c>
      <c r="H1096" t="s">
        <v>16</v>
      </c>
      <c r="I1096" t="s">
        <v>17</v>
      </c>
      <c r="J1096" t="s">
        <v>18</v>
      </c>
      <c r="K1096" t="s">
        <v>19</v>
      </c>
      <c r="L1096" t="s">
        <v>20</v>
      </c>
      <c r="M1096" s="2">
        <v>842776102461</v>
      </c>
      <c r="N1096">
        <v>1</v>
      </c>
      <c r="O1096">
        <f t="shared" si="17"/>
        <v>1</v>
      </c>
    </row>
    <row r="1097" spans="1:15" x14ac:dyDescent="0.2">
      <c r="A1097" s="1">
        <v>43307</v>
      </c>
      <c r="B1097">
        <v>43998511</v>
      </c>
      <c r="C1097">
        <v>842</v>
      </c>
      <c r="D1097" t="s">
        <v>26</v>
      </c>
      <c r="E1097">
        <v>12</v>
      </c>
      <c r="F1097" t="s">
        <v>27</v>
      </c>
      <c r="G1097">
        <v>77120</v>
      </c>
      <c r="H1097" t="s">
        <v>28</v>
      </c>
      <c r="I1097" t="s">
        <v>29</v>
      </c>
      <c r="J1097" t="s">
        <v>30</v>
      </c>
      <c r="L1097" t="s">
        <v>31</v>
      </c>
      <c r="M1097" s="2">
        <v>4549980046388</v>
      </c>
      <c r="N1097">
        <v>1</v>
      </c>
      <c r="O1097">
        <f t="shared" si="17"/>
        <v>1</v>
      </c>
    </row>
    <row r="1098" spans="1:15" x14ac:dyDescent="0.2">
      <c r="A1098" s="1">
        <v>43307</v>
      </c>
      <c r="B1098">
        <v>43998878</v>
      </c>
      <c r="C1098">
        <v>842</v>
      </c>
      <c r="D1098" t="s">
        <v>26</v>
      </c>
      <c r="E1098">
        <v>32</v>
      </c>
      <c r="F1098" t="s">
        <v>21</v>
      </c>
      <c r="G1098">
        <v>253230</v>
      </c>
      <c r="H1098" t="s">
        <v>22</v>
      </c>
      <c r="I1098" t="s">
        <v>23</v>
      </c>
      <c r="J1098" t="s">
        <v>24</v>
      </c>
      <c r="L1098" t="s">
        <v>25</v>
      </c>
      <c r="M1098" s="2">
        <v>4550084118970</v>
      </c>
      <c r="N1098">
        <v>-1</v>
      </c>
      <c r="O1098">
        <f t="shared" si="17"/>
        <v>3</v>
      </c>
    </row>
    <row r="1099" spans="1:15" x14ac:dyDescent="0.2">
      <c r="A1099" s="1">
        <v>43307</v>
      </c>
      <c r="B1099">
        <v>43998878</v>
      </c>
      <c r="C1099">
        <v>842</v>
      </c>
      <c r="D1099" t="s">
        <v>26</v>
      </c>
      <c r="E1099">
        <v>32</v>
      </c>
      <c r="F1099" t="s">
        <v>21</v>
      </c>
      <c r="G1099">
        <v>253230</v>
      </c>
      <c r="H1099" t="s">
        <v>22</v>
      </c>
      <c r="I1099" t="s">
        <v>23</v>
      </c>
      <c r="J1099" t="s">
        <v>24</v>
      </c>
      <c r="L1099" t="s">
        <v>25</v>
      </c>
      <c r="M1099" s="2">
        <v>4550084118970</v>
      </c>
      <c r="N1099">
        <v>1</v>
      </c>
      <c r="O1099">
        <f t="shared" si="17"/>
        <v>3</v>
      </c>
    </row>
    <row r="1100" spans="1:15" x14ac:dyDescent="0.2">
      <c r="A1100" s="1">
        <v>43307</v>
      </c>
      <c r="B1100">
        <v>43999931</v>
      </c>
      <c r="C1100">
        <v>842</v>
      </c>
      <c r="D1100" t="s">
        <v>26</v>
      </c>
      <c r="E1100">
        <v>32</v>
      </c>
      <c r="F1100" t="s">
        <v>21</v>
      </c>
      <c r="G1100">
        <v>253230</v>
      </c>
      <c r="H1100" t="s">
        <v>22</v>
      </c>
      <c r="I1100" t="s">
        <v>23</v>
      </c>
      <c r="J1100" t="s">
        <v>24</v>
      </c>
      <c r="L1100" t="s">
        <v>25</v>
      </c>
      <c r="M1100" s="2">
        <v>4550084118970</v>
      </c>
      <c r="N1100">
        <v>1</v>
      </c>
      <c r="O1100">
        <f t="shared" si="17"/>
        <v>3</v>
      </c>
    </row>
    <row r="1101" spans="1:15" x14ac:dyDescent="0.2">
      <c r="A1101" s="1">
        <v>43307</v>
      </c>
      <c r="B1101">
        <v>44004695</v>
      </c>
      <c r="C1101">
        <v>842</v>
      </c>
      <c r="D1101" t="s">
        <v>26</v>
      </c>
      <c r="E1101">
        <v>32</v>
      </c>
      <c r="F1101" t="s">
        <v>21</v>
      </c>
      <c r="G1101">
        <v>253230</v>
      </c>
      <c r="H1101" t="s">
        <v>22</v>
      </c>
      <c r="I1101" t="s">
        <v>23</v>
      </c>
      <c r="J1101" t="s">
        <v>24</v>
      </c>
      <c r="L1101" t="s">
        <v>25</v>
      </c>
      <c r="M1101" s="2">
        <v>4550084118970</v>
      </c>
      <c r="N1101">
        <v>1</v>
      </c>
      <c r="O1101">
        <f t="shared" si="17"/>
        <v>3</v>
      </c>
    </row>
    <row r="1102" spans="1:15" x14ac:dyDescent="0.2">
      <c r="A1102" s="1">
        <v>43307</v>
      </c>
      <c r="B1102">
        <v>65670944</v>
      </c>
      <c r="C1102">
        <v>842</v>
      </c>
      <c r="D1102" t="s">
        <v>26</v>
      </c>
      <c r="E1102">
        <v>12</v>
      </c>
      <c r="F1102" t="s">
        <v>27</v>
      </c>
      <c r="G1102">
        <v>77120</v>
      </c>
      <c r="H1102" t="s">
        <v>28</v>
      </c>
      <c r="I1102" t="s">
        <v>29</v>
      </c>
      <c r="J1102" t="s">
        <v>30</v>
      </c>
      <c r="L1102" t="s">
        <v>31</v>
      </c>
      <c r="M1102" s="2">
        <v>4549980046388</v>
      </c>
      <c r="N1102">
        <v>-1</v>
      </c>
      <c r="O1102">
        <f t="shared" si="17"/>
        <v>1</v>
      </c>
    </row>
    <row r="1103" spans="1:15" x14ac:dyDescent="0.2">
      <c r="A1103" s="1">
        <v>43308</v>
      </c>
      <c r="B1103">
        <v>44006839</v>
      </c>
      <c r="C1103">
        <v>94</v>
      </c>
      <c r="D1103" t="s">
        <v>14</v>
      </c>
      <c r="E1103">
        <v>32</v>
      </c>
      <c r="F1103" t="s">
        <v>21</v>
      </c>
      <c r="G1103">
        <v>253230</v>
      </c>
      <c r="H1103" t="s">
        <v>22</v>
      </c>
      <c r="I1103" t="s">
        <v>23</v>
      </c>
      <c r="J1103" t="s">
        <v>24</v>
      </c>
      <c r="L1103" t="s">
        <v>25</v>
      </c>
      <c r="M1103" s="2">
        <v>4550084118970</v>
      </c>
      <c r="N1103">
        <v>1</v>
      </c>
      <c r="O1103">
        <f t="shared" si="17"/>
        <v>1</v>
      </c>
    </row>
    <row r="1104" spans="1:15" x14ac:dyDescent="0.2">
      <c r="A1104" s="1">
        <v>43308</v>
      </c>
      <c r="B1104">
        <v>44007190</v>
      </c>
      <c r="C1104">
        <v>94</v>
      </c>
      <c r="D1104" t="s">
        <v>14</v>
      </c>
      <c r="E1104">
        <v>21</v>
      </c>
      <c r="F1104" t="s">
        <v>15</v>
      </c>
      <c r="G1104">
        <v>181010</v>
      </c>
      <c r="H1104" t="s">
        <v>16</v>
      </c>
      <c r="I1104" t="s">
        <v>17</v>
      </c>
      <c r="J1104" t="s">
        <v>18</v>
      </c>
      <c r="K1104" t="s">
        <v>19</v>
      </c>
      <c r="L1104" t="s">
        <v>20</v>
      </c>
      <c r="M1104" s="2">
        <v>842776102461</v>
      </c>
      <c r="N1104">
        <v>1</v>
      </c>
      <c r="O1104">
        <f t="shared" si="17"/>
        <v>5</v>
      </c>
    </row>
    <row r="1105" spans="1:15" x14ac:dyDescent="0.2">
      <c r="A1105" s="1">
        <v>43308</v>
      </c>
      <c r="B1105">
        <v>44011114</v>
      </c>
      <c r="C1105">
        <v>94</v>
      </c>
      <c r="D1105" t="s">
        <v>14</v>
      </c>
      <c r="E1105">
        <v>21</v>
      </c>
      <c r="F1105" t="s">
        <v>15</v>
      </c>
      <c r="G1105">
        <v>181010</v>
      </c>
      <c r="H1105" t="s">
        <v>16</v>
      </c>
      <c r="I1105" t="s">
        <v>17</v>
      </c>
      <c r="J1105" t="s">
        <v>18</v>
      </c>
      <c r="K1105" t="s">
        <v>19</v>
      </c>
      <c r="L1105" t="s">
        <v>20</v>
      </c>
      <c r="M1105" s="2">
        <v>842776102461</v>
      </c>
      <c r="N1105">
        <v>1</v>
      </c>
      <c r="O1105">
        <f t="shared" si="17"/>
        <v>5</v>
      </c>
    </row>
    <row r="1106" spans="1:15" x14ac:dyDescent="0.2">
      <c r="A1106" s="1">
        <v>43308</v>
      </c>
      <c r="B1106">
        <v>44011210</v>
      </c>
      <c r="C1106">
        <v>94</v>
      </c>
      <c r="D1106" t="s">
        <v>14</v>
      </c>
      <c r="E1106">
        <v>21</v>
      </c>
      <c r="F1106" t="s">
        <v>15</v>
      </c>
      <c r="G1106">
        <v>181010</v>
      </c>
      <c r="H1106" t="s">
        <v>16</v>
      </c>
      <c r="I1106" t="s">
        <v>17</v>
      </c>
      <c r="J1106" t="s">
        <v>18</v>
      </c>
      <c r="K1106" t="s">
        <v>19</v>
      </c>
      <c r="L1106" t="s">
        <v>20</v>
      </c>
      <c r="M1106" s="2">
        <v>842776102461</v>
      </c>
      <c r="N1106">
        <v>1</v>
      </c>
      <c r="O1106">
        <f t="shared" si="17"/>
        <v>5</v>
      </c>
    </row>
    <row r="1107" spans="1:15" x14ac:dyDescent="0.2">
      <c r="A1107" s="1">
        <v>43308</v>
      </c>
      <c r="B1107">
        <v>44011372</v>
      </c>
      <c r="C1107">
        <v>94</v>
      </c>
      <c r="D1107" t="s">
        <v>14</v>
      </c>
      <c r="E1107">
        <v>21</v>
      </c>
      <c r="F1107" t="s">
        <v>15</v>
      </c>
      <c r="G1107">
        <v>181010</v>
      </c>
      <c r="H1107" t="s">
        <v>16</v>
      </c>
      <c r="I1107" t="s">
        <v>17</v>
      </c>
      <c r="J1107" t="s">
        <v>18</v>
      </c>
      <c r="K1107" t="s">
        <v>19</v>
      </c>
      <c r="L1107" t="s">
        <v>20</v>
      </c>
      <c r="M1107" s="2">
        <v>842776102461</v>
      </c>
      <c r="N1107">
        <v>1</v>
      </c>
      <c r="O1107">
        <f t="shared" si="17"/>
        <v>5</v>
      </c>
    </row>
    <row r="1108" spans="1:15" x14ac:dyDescent="0.2">
      <c r="A1108" s="1">
        <v>43308</v>
      </c>
      <c r="B1108">
        <v>44013213</v>
      </c>
      <c r="C1108">
        <v>94</v>
      </c>
      <c r="D1108" t="s">
        <v>14</v>
      </c>
      <c r="E1108">
        <v>21</v>
      </c>
      <c r="F1108" t="s">
        <v>15</v>
      </c>
      <c r="G1108">
        <v>181010</v>
      </c>
      <c r="H1108" t="s">
        <v>16</v>
      </c>
      <c r="I1108" t="s">
        <v>17</v>
      </c>
      <c r="J1108" t="s">
        <v>18</v>
      </c>
      <c r="K1108" t="s">
        <v>19</v>
      </c>
      <c r="L1108" t="s">
        <v>20</v>
      </c>
      <c r="M1108" s="2">
        <v>842776102461</v>
      </c>
      <c r="N1108">
        <v>1</v>
      </c>
      <c r="O1108">
        <f t="shared" si="17"/>
        <v>5</v>
      </c>
    </row>
    <row r="1109" spans="1:15" x14ac:dyDescent="0.2">
      <c r="A1109" s="1">
        <v>43308</v>
      </c>
      <c r="B1109">
        <v>44000869</v>
      </c>
      <c r="C1109">
        <v>842</v>
      </c>
      <c r="D1109" t="s">
        <v>26</v>
      </c>
      <c r="E1109">
        <v>32</v>
      </c>
      <c r="F1109" t="s">
        <v>21</v>
      </c>
      <c r="G1109">
        <v>253230</v>
      </c>
      <c r="H1109" t="s">
        <v>22</v>
      </c>
      <c r="I1109" t="s">
        <v>23</v>
      </c>
      <c r="J1109" t="s">
        <v>24</v>
      </c>
      <c r="L1109" t="s">
        <v>25</v>
      </c>
      <c r="M1109" s="2">
        <v>4550084118970</v>
      </c>
      <c r="N1109">
        <v>1</v>
      </c>
      <c r="O1109">
        <f t="shared" si="17"/>
        <v>2</v>
      </c>
    </row>
    <row r="1110" spans="1:15" x14ac:dyDescent="0.2">
      <c r="A1110" s="1">
        <v>43308</v>
      </c>
      <c r="B1110">
        <v>44008145</v>
      </c>
      <c r="C1110">
        <v>842</v>
      </c>
      <c r="D1110" t="s">
        <v>26</v>
      </c>
      <c r="E1110">
        <v>21</v>
      </c>
      <c r="F1110" t="s">
        <v>15</v>
      </c>
      <c r="G1110">
        <v>181010</v>
      </c>
      <c r="H1110" t="s">
        <v>16</v>
      </c>
      <c r="I1110" t="s">
        <v>17</v>
      </c>
      <c r="J1110" t="s">
        <v>18</v>
      </c>
      <c r="K1110" t="s">
        <v>19</v>
      </c>
      <c r="L1110" t="s">
        <v>20</v>
      </c>
      <c r="M1110" s="2">
        <v>842776102461</v>
      </c>
      <c r="N1110">
        <v>1</v>
      </c>
      <c r="O1110">
        <f t="shared" si="17"/>
        <v>1</v>
      </c>
    </row>
    <row r="1111" spans="1:15" x14ac:dyDescent="0.2">
      <c r="A1111" s="1">
        <v>43308</v>
      </c>
      <c r="B1111">
        <v>44012810</v>
      </c>
      <c r="C1111">
        <v>842</v>
      </c>
      <c r="D1111" t="s">
        <v>26</v>
      </c>
      <c r="E1111">
        <v>44</v>
      </c>
      <c r="F1111" t="s">
        <v>37</v>
      </c>
      <c r="G1111">
        <v>393015</v>
      </c>
      <c r="H1111" t="s">
        <v>38</v>
      </c>
      <c r="I1111" t="s">
        <v>39</v>
      </c>
      <c r="J1111" t="s">
        <v>40</v>
      </c>
      <c r="K1111" t="s">
        <v>41</v>
      </c>
      <c r="L1111" t="s">
        <v>42</v>
      </c>
      <c r="M1111" s="2">
        <v>4514953727427</v>
      </c>
      <c r="N1111">
        <v>2</v>
      </c>
      <c r="O1111">
        <f t="shared" si="17"/>
        <v>2</v>
      </c>
    </row>
    <row r="1112" spans="1:15" x14ac:dyDescent="0.2">
      <c r="A1112" s="1">
        <v>43308</v>
      </c>
      <c r="B1112">
        <v>44013548</v>
      </c>
      <c r="C1112">
        <v>842</v>
      </c>
      <c r="D1112" t="s">
        <v>26</v>
      </c>
      <c r="E1112">
        <v>12</v>
      </c>
      <c r="F1112" t="s">
        <v>27</v>
      </c>
      <c r="G1112">
        <v>77120</v>
      </c>
      <c r="H1112" t="s">
        <v>28</v>
      </c>
      <c r="I1112" t="s">
        <v>29</v>
      </c>
      <c r="J1112" t="s">
        <v>30</v>
      </c>
      <c r="L1112" t="s">
        <v>31</v>
      </c>
      <c r="M1112" s="2">
        <v>4549980046388</v>
      </c>
      <c r="N1112">
        <v>1</v>
      </c>
      <c r="O1112">
        <f t="shared" si="17"/>
        <v>1</v>
      </c>
    </row>
    <row r="1113" spans="1:15" x14ac:dyDescent="0.2">
      <c r="A1113" s="1">
        <v>43308</v>
      </c>
      <c r="B1113">
        <v>44014487</v>
      </c>
      <c r="C1113">
        <v>842</v>
      </c>
      <c r="D1113" t="s">
        <v>26</v>
      </c>
      <c r="E1113">
        <v>32</v>
      </c>
      <c r="F1113" t="s">
        <v>21</v>
      </c>
      <c r="G1113">
        <v>253230</v>
      </c>
      <c r="H1113" t="s">
        <v>22</v>
      </c>
      <c r="I1113" t="s">
        <v>23</v>
      </c>
      <c r="J1113" t="s">
        <v>24</v>
      </c>
      <c r="L1113" t="s">
        <v>25</v>
      </c>
      <c r="M1113" s="2">
        <v>4550084118970</v>
      </c>
      <c r="N1113">
        <v>1</v>
      </c>
      <c r="O1113">
        <f t="shared" si="17"/>
        <v>2</v>
      </c>
    </row>
    <row r="1114" spans="1:15" x14ac:dyDescent="0.2">
      <c r="A1114" s="1">
        <v>43309</v>
      </c>
      <c r="B1114">
        <v>44014477</v>
      </c>
      <c r="C1114">
        <v>94</v>
      </c>
      <c r="D1114" t="s">
        <v>14</v>
      </c>
      <c r="E1114">
        <v>1</v>
      </c>
      <c r="F1114" t="s">
        <v>32</v>
      </c>
      <c r="G1114">
        <v>32010</v>
      </c>
      <c r="H1114" t="s">
        <v>33</v>
      </c>
      <c r="I1114" t="s">
        <v>34</v>
      </c>
      <c r="J1114" t="s">
        <v>35</v>
      </c>
      <c r="L1114" t="s">
        <v>36</v>
      </c>
      <c r="M1114" s="2">
        <v>4549292037708</v>
      </c>
      <c r="N1114">
        <v>1</v>
      </c>
      <c r="O1114">
        <f t="shared" si="17"/>
        <v>1</v>
      </c>
    </row>
    <row r="1115" spans="1:15" x14ac:dyDescent="0.2">
      <c r="A1115" s="1">
        <v>43309</v>
      </c>
      <c r="B1115">
        <v>44016599</v>
      </c>
      <c r="C1115">
        <v>94</v>
      </c>
      <c r="D1115" t="s">
        <v>14</v>
      </c>
      <c r="E1115">
        <v>32</v>
      </c>
      <c r="F1115" t="s">
        <v>21</v>
      </c>
      <c r="G1115">
        <v>253230</v>
      </c>
      <c r="H1115" t="s">
        <v>22</v>
      </c>
      <c r="I1115" t="s">
        <v>23</v>
      </c>
      <c r="J1115" t="s">
        <v>24</v>
      </c>
      <c r="L1115" t="s">
        <v>25</v>
      </c>
      <c r="M1115" s="2">
        <v>4550084118970</v>
      </c>
      <c r="N1115">
        <v>1</v>
      </c>
      <c r="O1115">
        <f t="shared" si="17"/>
        <v>3</v>
      </c>
    </row>
    <row r="1116" spans="1:15" x14ac:dyDescent="0.2">
      <c r="A1116" s="1">
        <v>43309</v>
      </c>
      <c r="B1116">
        <v>44016677</v>
      </c>
      <c r="C1116">
        <v>94</v>
      </c>
      <c r="D1116" t="s">
        <v>14</v>
      </c>
      <c r="E1116">
        <v>32</v>
      </c>
      <c r="F1116" t="s">
        <v>21</v>
      </c>
      <c r="G1116">
        <v>253230</v>
      </c>
      <c r="H1116" t="s">
        <v>22</v>
      </c>
      <c r="I1116" t="s">
        <v>23</v>
      </c>
      <c r="J1116" t="s">
        <v>24</v>
      </c>
      <c r="L1116" t="s">
        <v>25</v>
      </c>
      <c r="M1116" s="2">
        <v>4550084118970</v>
      </c>
      <c r="N1116">
        <v>1</v>
      </c>
      <c r="O1116">
        <f t="shared" si="17"/>
        <v>3</v>
      </c>
    </row>
    <row r="1117" spans="1:15" x14ac:dyDescent="0.2">
      <c r="A1117" s="1">
        <v>43309</v>
      </c>
      <c r="B1117">
        <v>44017578</v>
      </c>
      <c r="C1117">
        <v>94</v>
      </c>
      <c r="D1117" t="s">
        <v>14</v>
      </c>
      <c r="E1117">
        <v>21</v>
      </c>
      <c r="F1117" t="s">
        <v>15</v>
      </c>
      <c r="G1117">
        <v>181010</v>
      </c>
      <c r="H1117" t="s">
        <v>16</v>
      </c>
      <c r="I1117" t="s">
        <v>17</v>
      </c>
      <c r="J1117" t="s">
        <v>18</v>
      </c>
      <c r="K1117" t="s">
        <v>19</v>
      </c>
      <c r="L1117" t="s">
        <v>20</v>
      </c>
      <c r="M1117" s="2">
        <v>842776102461</v>
      </c>
      <c r="N1117">
        <v>1</v>
      </c>
      <c r="O1117">
        <f t="shared" si="17"/>
        <v>4</v>
      </c>
    </row>
    <row r="1118" spans="1:15" x14ac:dyDescent="0.2">
      <c r="A1118" s="1">
        <v>43309</v>
      </c>
      <c r="B1118">
        <v>44020343</v>
      </c>
      <c r="C1118">
        <v>94</v>
      </c>
      <c r="D1118" t="s">
        <v>14</v>
      </c>
      <c r="E1118">
        <v>32</v>
      </c>
      <c r="F1118" t="s">
        <v>21</v>
      </c>
      <c r="G1118">
        <v>253230</v>
      </c>
      <c r="H1118" t="s">
        <v>22</v>
      </c>
      <c r="I1118" t="s">
        <v>23</v>
      </c>
      <c r="J1118" t="s">
        <v>24</v>
      </c>
      <c r="L1118" t="s">
        <v>25</v>
      </c>
      <c r="M1118" s="2">
        <v>4550084118970</v>
      </c>
      <c r="N1118">
        <v>1</v>
      </c>
      <c r="O1118">
        <f t="shared" si="17"/>
        <v>3</v>
      </c>
    </row>
    <row r="1119" spans="1:15" x14ac:dyDescent="0.2">
      <c r="A1119" s="1">
        <v>43309</v>
      </c>
      <c r="B1119">
        <v>44022208</v>
      </c>
      <c r="C1119">
        <v>94</v>
      </c>
      <c r="D1119" t="s">
        <v>14</v>
      </c>
      <c r="E1119">
        <v>21</v>
      </c>
      <c r="F1119" t="s">
        <v>15</v>
      </c>
      <c r="G1119">
        <v>181010</v>
      </c>
      <c r="H1119" t="s">
        <v>16</v>
      </c>
      <c r="I1119" t="s">
        <v>17</v>
      </c>
      <c r="J1119" t="s">
        <v>18</v>
      </c>
      <c r="K1119" t="s">
        <v>19</v>
      </c>
      <c r="L1119" t="s">
        <v>20</v>
      </c>
      <c r="M1119" s="2">
        <v>842776102461</v>
      </c>
      <c r="N1119">
        <v>1</v>
      </c>
      <c r="O1119">
        <f t="shared" si="17"/>
        <v>4</v>
      </c>
    </row>
    <row r="1120" spans="1:15" x14ac:dyDescent="0.2">
      <c r="A1120" s="1">
        <v>43309</v>
      </c>
      <c r="B1120">
        <v>44022920</v>
      </c>
      <c r="C1120">
        <v>94</v>
      </c>
      <c r="D1120" t="s">
        <v>14</v>
      </c>
      <c r="E1120">
        <v>21</v>
      </c>
      <c r="F1120" t="s">
        <v>15</v>
      </c>
      <c r="G1120">
        <v>181010</v>
      </c>
      <c r="H1120" t="s">
        <v>16</v>
      </c>
      <c r="I1120" t="s">
        <v>17</v>
      </c>
      <c r="J1120" t="s">
        <v>18</v>
      </c>
      <c r="K1120" t="s">
        <v>19</v>
      </c>
      <c r="L1120" t="s">
        <v>20</v>
      </c>
      <c r="M1120" s="2">
        <v>842776102461</v>
      </c>
      <c r="N1120">
        <v>1</v>
      </c>
      <c r="O1120">
        <f t="shared" si="17"/>
        <v>4</v>
      </c>
    </row>
    <row r="1121" spans="1:15" x14ac:dyDescent="0.2">
      <c r="A1121" s="1">
        <v>43309</v>
      </c>
      <c r="B1121">
        <v>44023374</v>
      </c>
      <c r="C1121">
        <v>94</v>
      </c>
      <c r="D1121" t="s">
        <v>14</v>
      </c>
      <c r="E1121">
        <v>21</v>
      </c>
      <c r="F1121" t="s">
        <v>15</v>
      </c>
      <c r="G1121">
        <v>181010</v>
      </c>
      <c r="H1121" t="s">
        <v>16</v>
      </c>
      <c r="I1121" t="s">
        <v>17</v>
      </c>
      <c r="J1121" t="s">
        <v>18</v>
      </c>
      <c r="K1121" t="s">
        <v>19</v>
      </c>
      <c r="L1121" t="s">
        <v>20</v>
      </c>
      <c r="M1121" s="2">
        <v>842776102461</v>
      </c>
      <c r="N1121">
        <v>1</v>
      </c>
      <c r="O1121">
        <f t="shared" si="17"/>
        <v>4</v>
      </c>
    </row>
    <row r="1122" spans="1:15" x14ac:dyDescent="0.2">
      <c r="A1122" s="1">
        <v>43309</v>
      </c>
      <c r="B1122">
        <v>44015986</v>
      </c>
      <c r="C1122">
        <v>842</v>
      </c>
      <c r="D1122" t="s">
        <v>26</v>
      </c>
      <c r="E1122">
        <v>21</v>
      </c>
      <c r="F1122" t="s">
        <v>15</v>
      </c>
      <c r="G1122">
        <v>181010</v>
      </c>
      <c r="H1122" t="s">
        <v>16</v>
      </c>
      <c r="I1122" t="s">
        <v>17</v>
      </c>
      <c r="J1122" t="s">
        <v>18</v>
      </c>
      <c r="K1122" t="s">
        <v>19</v>
      </c>
      <c r="L1122" t="s">
        <v>20</v>
      </c>
      <c r="M1122" s="2">
        <v>842776102461</v>
      </c>
      <c r="N1122">
        <v>1</v>
      </c>
      <c r="O1122">
        <f t="shared" si="17"/>
        <v>9</v>
      </c>
    </row>
    <row r="1123" spans="1:15" x14ac:dyDescent="0.2">
      <c r="A1123" s="1">
        <v>43309</v>
      </c>
      <c r="B1123">
        <v>44016622</v>
      </c>
      <c r="C1123">
        <v>842</v>
      </c>
      <c r="D1123" t="s">
        <v>26</v>
      </c>
      <c r="E1123">
        <v>21</v>
      </c>
      <c r="F1123" t="s">
        <v>15</v>
      </c>
      <c r="G1123">
        <v>181010</v>
      </c>
      <c r="H1123" t="s">
        <v>16</v>
      </c>
      <c r="I1123" t="s">
        <v>17</v>
      </c>
      <c r="J1123" t="s">
        <v>18</v>
      </c>
      <c r="K1123" t="s">
        <v>19</v>
      </c>
      <c r="L1123" t="s">
        <v>20</v>
      </c>
      <c r="M1123" s="2">
        <v>842776102461</v>
      </c>
      <c r="N1123">
        <v>1</v>
      </c>
      <c r="O1123">
        <f t="shared" si="17"/>
        <v>9</v>
      </c>
    </row>
    <row r="1124" spans="1:15" x14ac:dyDescent="0.2">
      <c r="A1124" s="1">
        <v>43309</v>
      </c>
      <c r="B1124">
        <v>44017782</v>
      </c>
      <c r="C1124">
        <v>842</v>
      </c>
      <c r="D1124" t="s">
        <v>26</v>
      </c>
      <c r="E1124">
        <v>21</v>
      </c>
      <c r="F1124" t="s">
        <v>15</v>
      </c>
      <c r="G1124">
        <v>181010</v>
      </c>
      <c r="H1124" t="s">
        <v>16</v>
      </c>
      <c r="I1124" t="s">
        <v>17</v>
      </c>
      <c r="J1124" t="s">
        <v>18</v>
      </c>
      <c r="K1124" t="s">
        <v>19</v>
      </c>
      <c r="L1124" t="s">
        <v>20</v>
      </c>
      <c r="M1124" s="2">
        <v>842776102461</v>
      </c>
      <c r="N1124">
        <v>1</v>
      </c>
      <c r="O1124">
        <f t="shared" si="17"/>
        <v>9</v>
      </c>
    </row>
    <row r="1125" spans="1:15" x14ac:dyDescent="0.2">
      <c r="A1125" s="1">
        <v>43309</v>
      </c>
      <c r="B1125">
        <v>44017851</v>
      </c>
      <c r="C1125">
        <v>842</v>
      </c>
      <c r="D1125" t="s">
        <v>26</v>
      </c>
      <c r="E1125">
        <v>21</v>
      </c>
      <c r="F1125" t="s">
        <v>15</v>
      </c>
      <c r="G1125">
        <v>181010</v>
      </c>
      <c r="H1125" t="s">
        <v>16</v>
      </c>
      <c r="I1125" t="s">
        <v>17</v>
      </c>
      <c r="J1125" t="s">
        <v>18</v>
      </c>
      <c r="K1125" t="s">
        <v>19</v>
      </c>
      <c r="L1125" t="s">
        <v>20</v>
      </c>
      <c r="M1125" s="2">
        <v>842776102461</v>
      </c>
      <c r="N1125">
        <v>1</v>
      </c>
      <c r="O1125">
        <f t="shared" si="17"/>
        <v>9</v>
      </c>
    </row>
    <row r="1126" spans="1:15" x14ac:dyDescent="0.2">
      <c r="A1126" s="1">
        <v>43309</v>
      </c>
      <c r="B1126">
        <v>44018584</v>
      </c>
      <c r="C1126">
        <v>842</v>
      </c>
      <c r="D1126" t="s">
        <v>26</v>
      </c>
      <c r="E1126">
        <v>32</v>
      </c>
      <c r="F1126" t="s">
        <v>21</v>
      </c>
      <c r="G1126">
        <v>253230</v>
      </c>
      <c r="H1126" t="s">
        <v>22</v>
      </c>
      <c r="I1126" t="s">
        <v>23</v>
      </c>
      <c r="J1126" t="s">
        <v>24</v>
      </c>
      <c r="L1126" t="s">
        <v>25</v>
      </c>
      <c r="M1126" s="2">
        <v>4550084118970</v>
      </c>
      <c r="N1126">
        <v>-1</v>
      </c>
      <c r="O1126">
        <f t="shared" si="17"/>
        <v>4</v>
      </c>
    </row>
    <row r="1127" spans="1:15" x14ac:dyDescent="0.2">
      <c r="A1127" s="1">
        <v>43309</v>
      </c>
      <c r="B1127">
        <v>44018584</v>
      </c>
      <c r="C1127">
        <v>842</v>
      </c>
      <c r="D1127" t="s">
        <v>26</v>
      </c>
      <c r="E1127">
        <v>32</v>
      </c>
      <c r="F1127" t="s">
        <v>21</v>
      </c>
      <c r="G1127">
        <v>253230</v>
      </c>
      <c r="H1127" t="s">
        <v>22</v>
      </c>
      <c r="I1127" t="s">
        <v>23</v>
      </c>
      <c r="J1127" t="s">
        <v>24</v>
      </c>
      <c r="L1127" t="s">
        <v>25</v>
      </c>
      <c r="M1127" s="2">
        <v>4550084118970</v>
      </c>
      <c r="N1127">
        <v>1</v>
      </c>
      <c r="O1127">
        <f t="shared" si="17"/>
        <v>4</v>
      </c>
    </row>
    <row r="1128" spans="1:15" x14ac:dyDescent="0.2">
      <c r="A1128" s="1">
        <v>43309</v>
      </c>
      <c r="B1128">
        <v>44019013</v>
      </c>
      <c r="C1128">
        <v>842</v>
      </c>
      <c r="D1128" t="s">
        <v>26</v>
      </c>
      <c r="E1128">
        <v>32</v>
      </c>
      <c r="F1128" t="s">
        <v>21</v>
      </c>
      <c r="G1128">
        <v>253230</v>
      </c>
      <c r="H1128" t="s">
        <v>22</v>
      </c>
      <c r="I1128" t="s">
        <v>23</v>
      </c>
      <c r="J1128" t="s">
        <v>24</v>
      </c>
      <c r="L1128" t="s">
        <v>25</v>
      </c>
      <c r="M1128" s="2">
        <v>4550084118970</v>
      </c>
      <c r="N1128">
        <v>1</v>
      </c>
      <c r="O1128">
        <f t="shared" si="17"/>
        <v>4</v>
      </c>
    </row>
    <row r="1129" spans="1:15" x14ac:dyDescent="0.2">
      <c r="A1129" s="1">
        <v>43309</v>
      </c>
      <c r="B1129">
        <v>44019066</v>
      </c>
      <c r="C1129">
        <v>842</v>
      </c>
      <c r="D1129" t="s">
        <v>26</v>
      </c>
      <c r="E1129">
        <v>21</v>
      </c>
      <c r="F1129" t="s">
        <v>15</v>
      </c>
      <c r="G1129">
        <v>181010</v>
      </c>
      <c r="H1129" t="s">
        <v>16</v>
      </c>
      <c r="I1129" t="s">
        <v>17</v>
      </c>
      <c r="J1129" t="s">
        <v>18</v>
      </c>
      <c r="K1129" t="s">
        <v>19</v>
      </c>
      <c r="L1129" t="s">
        <v>20</v>
      </c>
      <c r="M1129" s="2">
        <v>842776102461</v>
      </c>
      <c r="N1129">
        <v>1</v>
      </c>
      <c r="O1129">
        <f t="shared" si="17"/>
        <v>9</v>
      </c>
    </row>
    <row r="1130" spans="1:15" x14ac:dyDescent="0.2">
      <c r="A1130" s="1">
        <v>43309</v>
      </c>
      <c r="B1130">
        <v>44019618</v>
      </c>
      <c r="C1130">
        <v>842</v>
      </c>
      <c r="D1130" t="s">
        <v>26</v>
      </c>
      <c r="E1130">
        <v>21</v>
      </c>
      <c r="F1130" t="s">
        <v>15</v>
      </c>
      <c r="G1130">
        <v>181010</v>
      </c>
      <c r="H1130" t="s">
        <v>16</v>
      </c>
      <c r="I1130" t="s">
        <v>17</v>
      </c>
      <c r="J1130" t="s">
        <v>18</v>
      </c>
      <c r="K1130" t="s">
        <v>19</v>
      </c>
      <c r="L1130" t="s">
        <v>20</v>
      </c>
      <c r="M1130" s="2">
        <v>842776102461</v>
      </c>
      <c r="N1130">
        <v>1</v>
      </c>
      <c r="O1130">
        <f t="shared" si="17"/>
        <v>9</v>
      </c>
    </row>
    <row r="1131" spans="1:15" x14ac:dyDescent="0.2">
      <c r="A1131" s="1">
        <v>43309</v>
      </c>
      <c r="B1131">
        <v>44019626</v>
      </c>
      <c r="C1131">
        <v>842</v>
      </c>
      <c r="D1131" t="s">
        <v>26</v>
      </c>
      <c r="E1131">
        <v>32</v>
      </c>
      <c r="F1131" t="s">
        <v>21</v>
      </c>
      <c r="G1131">
        <v>253230</v>
      </c>
      <c r="H1131" t="s">
        <v>22</v>
      </c>
      <c r="I1131" t="s">
        <v>23</v>
      </c>
      <c r="J1131" t="s">
        <v>24</v>
      </c>
      <c r="L1131" t="s">
        <v>25</v>
      </c>
      <c r="M1131" s="2">
        <v>4550084118970</v>
      </c>
      <c r="N1131">
        <v>1</v>
      </c>
      <c r="O1131">
        <f t="shared" si="17"/>
        <v>4</v>
      </c>
    </row>
    <row r="1132" spans="1:15" x14ac:dyDescent="0.2">
      <c r="A1132" s="1">
        <v>43309</v>
      </c>
      <c r="B1132">
        <v>44021227</v>
      </c>
      <c r="C1132">
        <v>842</v>
      </c>
      <c r="D1132" t="s">
        <v>26</v>
      </c>
      <c r="E1132">
        <v>32</v>
      </c>
      <c r="F1132" t="s">
        <v>21</v>
      </c>
      <c r="G1132">
        <v>253230</v>
      </c>
      <c r="H1132" t="s">
        <v>22</v>
      </c>
      <c r="I1132" t="s">
        <v>23</v>
      </c>
      <c r="J1132" t="s">
        <v>24</v>
      </c>
      <c r="L1132" t="s">
        <v>25</v>
      </c>
      <c r="M1132" s="2">
        <v>4550084118970</v>
      </c>
      <c r="N1132">
        <v>1</v>
      </c>
      <c r="O1132">
        <f t="shared" si="17"/>
        <v>4</v>
      </c>
    </row>
    <row r="1133" spans="1:15" x14ac:dyDescent="0.2">
      <c r="A1133" s="1">
        <v>43309</v>
      </c>
      <c r="B1133">
        <v>44022425</v>
      </c>
      <c r="C1133">
        <v>842</v>
      </c>
      <c r="D1133" t="s">
        <v>26</v>
      </c>
      <c r="E1133">
        <v>21</v>
      </c>
      <c r="F1133" t="s">
        <v>15</v>
      </c>
      <c r="G1133">
        <v>181010</v>
      </c>
      <c r="H1133" t="s">
        <v>16</v>
      </c>
      <c r="I1133" t="s">
        <v>17</v>
      </c>
      <c r="J1133" t="s">
        <v>18</v>
      </c>
      <c r="K1133" t="s">
        <v>19</v>
      </c>
      <c r="L1133" t="s">
        <v>20</v>
      </c>
      <c r="M1133" s="2">
        <v>842776102461</v>
      </c>
      <c r="N1133">
        <v>1</v>
      </c>
      <c r="O1133">
        <f t="shared" si="17"/>
        <v>9</v>
      </c>
    </row>
    <row r="1134" spans="1:15" x14ac:dyDescent="0.2">
      <c r="A1134" s="1">
        <v>43309</v>
      </c>
      <c r="B1134">
        <v>44023737</v>
      </c>
      <c r="C1134">
        <v>842</v>
      </c>
      <c r="D1134" t="s">
        <v>26</v>
      </c>
      <c r="E1134">
        <v>21</v>
      </c>
      <c r="F1134" t="s">
        <v>15</v>
      </c>
      <c r="G1134">
        <v>181010</v>
      </c>
      <c r="H1134" t="s">
        <v>16</v>
      </c>
      <c r="I1134" t="s">
        <v>17</v>
      </c>
      <c r="J1134" t="s">
        <v>18</v>
      </c>
      <c r="K1134" t="s">
        <v>19</v>
      </c>
      <c r="L1134" t="s">
        <v>20</v>
      </c>
      <c r="M1134" s="2">
        <v>842776102461</v>
      </c>
      <c r="N1134">
        <v>1</v>
      </c>
      <c r="O1134">
        <f t="shared" si="17"/>
        <v>9</v>
      </c>
    </row>
    <row r="1135" spans="1:15" x14ac:dyDescent="0.2">
      <c r="A1135" s="1">
        <v>43309</v>
      </c>
      <c r="B1135">
        <v>44023758</v>
      </c>
      <c r="C1135">
        <v>842</v>
      </c>
      <c r="D1135" t="s">
        <v>26</v>
      </c>
      <c r="E1135">
        <v>32</v>
      </c>
      <c r="F1135" t="s">
        <v>21</v>
      </c>
      <c r="G1135">
        <v>253230</v>
      </c>
      <c r="H1135" t="s">
        <v>22</v>
      </c>
      <c r="I1135" t="s">
        <v>23</v>
      </c>
      <c r="J1135" t="s">
        <v>24</v>
      </c>
      <c r="L1135" t="s">
        <v>25</v>
      </c>
      <c r="M1135" s="2">
        <v>4550084118970</v>
      </c>
      <c r="N1135">
        <v>1</v>
      </c>
      <c r="O1135">
        <f t="shared" si="17"/>
        <v>4</v>
      </c>
    </row>
    <row r="1136" spans="1:15" x14ac:dyDescent="0.2">
      <c r="A1136" s="1">
        <v>43309</v>
      </c>
      <c r="B1136">
        <v>44024482</v>
      </c>
      <c r="C1136">
        <v>842</v>
      </c>
      <c r="D1136" t="s">
        <v>26</v>
      </c>
      <c r="E1136">
        <v>21</v>
      </c>
      <c r="F1136" t="s">
        <v>15</v>
      </c>
      <c r="G1136">
        <v>181010</v>
      </c>
      <c r="H1136" t="s">
        <v>16</v>
      </c>
      <c r="I1136" t="s">
        <v>17</v>
      </c>
      <c r="J1136" t="s">
        <v>18</v>
      </c>
      <c r="K1136" t="s">
        <v>19</v>
      </c>
      <c r="L1136" t="s">
        <v>20</v>
      </c>
      <c r="M1136" s="2">
        <v>842776102461</v>
      </c>
      <c r="N1136">
        <v>1</v>
      </c>
      <c r="O1136">
        <f t="shared" si="17"/>
        <v>9</v>
      </c>
    </row>
    <row r="1137" spans="1:15" x14ac:dyDescent="0.2">
      <c r="A1137" s="1">
        <v>43310</v>
      </c>
      <c r="B1137">
        <v>44024392</v>
      </c>
      <c r="C1137">
        <v>94</v>
      </c>
      <c r="D1137" t="s">
        <v>14</v>
      </c>
      <c r="E1137">
        <v>21</v>
      </c>
      <c r="F1137" t="s">
        <v>15</v>
      </c>
      <c r="G1137">
        <v>181010</v>
      </c>
      <c r="H1137" t="s">
        <v>16</v>
      </c>
      <c r="I1137" t="s">
        <v>17</v>
      </c>
      <c r="J1137" t="s">
        <v>18</v>
      </c>
      <c r="K1137" t="s">
        <v>19</v>
      </c>
      <c r="L1137" t="s">
        <v>20</v>
      </c>
      <c r="M1137" s="2">
        <v>842776102461</v>
      </c>
      <c r="N1137">
        <v>-1</v>
      </c>
      <c r="O1137">
        <f t="shared" si="17"/>
        <v>10</v>
      </c>
    </row>
    <row r="1138" spans="1:15" x14ac:dyDescent="0.2">
      <c r="A1138" s="1">
        <v>43310</v>
      </c>
      <c r="B1138">
        <v>44024392</v>
      </c>
      <c r="C1138">
        <v>94</v>
      </c>
      <c r="D1138" t="s">
        <v>14</v>
      </c>
      <c r="E1138">
        <v>21</v>
      </c>
      <c r="F1138" t="s">
        <v>15</v>
      </c>
      <c r="G1138">
        <v>181010</v>
      </c>
      <c r="H1138" t="s">
        <v>16</v>
      </c>
      <c r="I1138" t="s">
        <v>17</v>
      </c>
      <c r="J1138" t="s">
        <v>18</v>
      </c>
      <c r="K1138" t="s">
        <v>19</v>
      </c>
      <c r="L1138" t="s">
        <v>20</v>
      </c>
      <c r="M1138" s="2">
        <v>842776102461</v>
      </c>
      <c r="N1138">
        <v>1</v>
      </c>
      <c r="O1138">
        <f t="shared" si="17"/>
        <v>10</v>
      </c>
    </row>
    <row r="1139" spans="1:15" x14ac:dyDescent="0.2">
      <c r="A1139" s="1">
        <v>43310</v>
      </c>
      <c r="B1139">
        <v>44025238</v>
      </c>
      <c r="C1139">
        <v>94</v>
      </c>
      <c r="D1139" t="s">
        <v>14</v>
      </c>
      <c r="E1139">
        <v>21</v>
      </c>
      <c r="F1139" t="s">
        <v>15</v>
      </c>
      <c r="G1139">
        <v>181010</v>
      </c>
      <c r="H1139" t="s">
        <v>16</v>
      </c>
      <c r="I1139" t="s">
        <v>17</v>
      </c>
      <c r="J1139" t="s">
        <v>18</v>
      </c>
      <c r="K1139" t="s">
        <v>19</v>
      </c>
      <c r="L1139" t="s">
        <v>20</v>
      </c>
      <c r="M1139" s="2">
        <v>842776102461</v>
      </c>
      <c r="N1139">
        <v>1</v>
      </c>
      <c r="O1139">
        <f t="shared" si="17"/>
        <v>10</v>
      </c>
    </row>
    <row r="1140" spans="1:15" x14ac:dyDescent="0.2">
      <c r="A1140" s="1">
        <v>43310</v>
      </c>
      <c r="B1140">
        <v>44026298</v>
      </c>
      <c r="C1140">
        <v>94</v>
      </c>
      <c r="D1140" t="s">
        <v>14</v>
      </c>
      <c r="E1140">
        <v>21</v>
      </c>
      <c r="F1140" t="s">
        <v>15</v>
      </c>
      <c r="G1140">
        <v>181010</v>
      </c>
      <c r="H1140" t="s">
        <v>16</v>
      </c>
      <c r="I1140" t="s">
        <v>17</v>
      </c>
      <c r="J1140" t="s">
        <v>18</v>
      </c>
      <c r="K1140" t="s">
        <v>19</v>
      </c>
      <c r="L1140" t="s">
        <v>20</v>
      </c>
      <c r="M1140" s="2">
        <v>842776102461</v>
      </c>
      <c r="N1140">
        <v>1</v>
      </c>
      <c r="O1140">
        <f t="shared" si="17"/>
        <v>10</v>
      </c>
    </row>
    <row r="1141" spans="1:15" x14ac:dyDescent="0.2">
      <c r="A1141" s="1">
        <v>43310</v>
      </c>
      <c r="B1141">
        <v>44026321</v>
      </c>
      <c r="C1141">
        <v>94</v>
      </c>
      <c r="D1141" t="s">
        <v>14</v>
      </c>
      <c r="E1141">
        <v>21</v>
      </c>
      <c r="F1141" t="s">
        <v>15</v>
      </c>
      <c r="G1141">
        <v>181010</v>
      </c>
      <c r="H1141" t="s">
        <v>16</v>
      </c>
      <c r="I1141" t="s">
        <v>17</v>
      </c>
      <c r="J1141" t="s">
        <v>18</v>
      </c>
      <c r="K1141" t="s">
        <v>19</v>
      </c>
      <c r="L1141" t="s">
        <v>20</v>
      </c>
      <c r="M1141" s="2">
        <v>842776102461</v>
      </c>
      <c r="N1141">
        <v>1</v>
      </c>
      <c r="O1141">
        <f t="shared" si="17"/>
        <v>10</v>
      </c>
    </row>
    <row r="1142" spans="1:15" x14ac:dyDescent="0.2">
      <c r="A1142" s="1">
        <v>43310</v>
      </c>
      <c r="B1142">
        <v>44026946</v>
      </c>
      <c r="C1142">
        <v>94</v>
      </c>
      <c r="D1142" t="s">
        <v>14</v>
      </c>
      <c r="E1142">
        <v>21</v>
      </c>
      <c r="F1142" t="s">
        <v>15</v>
      </c>
      <c r="G1142">
        <v>181010</v>
      </c>
      <c r="H1142" t="s">
        <v>16</v>
      </c>
      <c r="I1142" t="s">
        <v>17</v>
      </c>
      <c r="J1142" t="s">
        <v>18</v>
      </c>
      <c r="K1142" t="s">
        <v>19</v>
      </c>
      <c r="L1142" t="s">
        <v>20</v>
      </c>
      <c r="M1142" s="2">
        <v>842776102461</v>
      </c>
      <c r="N1142">
        <v>1</v>
      </c>
      <c r="O1142">
        <f t="shared" si="17"/>
        <v>10</v>
      </c>
    </row>
    <row r="1143" spans="1:15" x14ac:dyDescent="0.2">
      <c r="A1143" s="1">
        <v>43310</v>
      </c>
      <c r="B1143">
        <v>44027060</v>
      </c>
      <c r="C1143">
        <v>94</v>
      </c>
      <c r="D1143" t="s">
        <v>14</v>
      </c>
      <c r="E1143">
        <v>21</v>
      </c>
      <c r="F1143" t="s">
        <v>15</v>
      </c>
      <c r="G1143">
        <v>181010</v>
      </c>
      <c r="H1143" t="s">
        <v>16</v>
      </c>
      <c r="I1143" t="s">
        <v>17</v>
      </c>
      <c r="J1143" t="s">
        <v>18</v>
      </c>
      <c r="K1143" t="s">
        <v>19</v>
      </c>
      <c r="L1143" t="s">
        <v>20</v>
      </c>
      <c r="M1143" s="2">
        <v>842776102461</v>
      </c>
      <c r="N1143">
        <v>1</v>
      </c>
      <c r="O1143">
        <f t="shared" si="17"/>
        <v>10</v>
      </c>
    </row>
    <row r="1144" spans="1:15" x14ac:dyDescent="0.2">
      <c r="A1144" s="1">
        <v>43310</v>
      </c>
      <c r="B1144">
        <v>44027088</v>
      </c>
      <c r="C1144">
        <v>94</v>
      </c>
      <c r="D1144" t="s">
        <v>14</v>
      </c>
      <c r="E1144">
        <v>44</v>
      </c>
      <c r="F1144" t="s">
        <v>37</v>
      </c>
      <c r="G1144">
        <v>393015</v>
      </c>
      <c r="H1144" t="s">
        <v>38</v>
      </c>
      <c r="I1144" t="s">
        <v>39</v>
      </c>
      <c r="J1144" t="s">
        <v>40</v>
      </c>
      <c r="K1144" t="s">
        <v>41</v>
      </c>
      <c r="L1144" t="s">
        <v>42</v>
      </c>
      <c r="M1144" s="2">
        <v>4514953727427</v>
      </c>
      <c r="N1144">
        <v>1</v>
      </c>
      <c r="O1144">
        <f t="shared" si="17"/>
        <v>1</v>
      </c>
    </row>
    <row r="1145" spans="1:15" x14ac:dyDescent="0.2">
      <c r="A1145" s="1">
        <v>43310</v>
      </c>
      <c r="B1145">
        <v>44027358</v>
      </c>
      <c r="C1145">
        <v>94</v>
      </c>
      <c r="D1145" t="s">
        <v>14</v>
      </c>
      <c r="E1145">
        <v>32</v>
      </c>
      <c r="F1145" t="s">
        <v>21</v>
      </c>
      <c r="G1145">
        <v>253230</v>
      </c>
      <c r="H1145" t="s">
        <v>22</v>
      </c>
      <c r="I1145" t="s">
        <v>23</v>
      </c>
      <c r="J1145" t="s">
        <v>24</v>
      </c>
      <c r="L1145" t="s">
        <v>25</v>
      </c>
      <c r="M1145" s="2">
        <v>4550084118970</v>
      </c>
      <c r="N1145">
        <v>1</v>
      </c>
      <c r="O1145">
        <f t="shared" si="17"/>
        <v>2</v>
      </c>
    </row>
    <row r="1146" spans="1:15" x14ac:dyDescent="0.2">
      <c r="A1146" s="1">
        <v>43310</v>
      </c>
      <c r="B1146">
        <v>44027949</v>
      </c>
      <c r="C1146">
        <v>94</v>
      </c>
      <c r="D1146" t="s">
        <v>14</v>
      </c>
      <c r="E1146">
        <v>21</v>
      </c>
      <c r="F1146" t="s">
        <v>15</v>
      </c>
      <c r="G1146">
        <v>181010</v>
      </c>
      <c r="H1146" t="s">
        <v>16</v>
      </c>
      <c r="I1146" t="s">
        <v>17</v>
      </c>
      <c r="J1146" t="s">
        <v>18</v>
      </c>
      <c r="K1146" t="s">
        <v>19</v>
      </c>
      <c r="L1146" t="s">
        <v>20</v>
      </c>
      <c r="M1146" s="2">
        <v>842776102461</v>
      </c>
      <c r="N1146">
        <v>1</v>
      </c>
      <c r="O1146">
        <f t="shared" si="17"/>
        <v>10</v>
      </c>
    </row>
    <row r="1147" spans="1:15" x14ac:dyDescent="0.2">
      <c r="A1147" s="1">
        <v>43310</v>
      </c>
      <c r="B1147">
        <v>44028449</v>
      </c>
      <c r="C1147">
        <v>94</v>
      </c>
      <c r="D1147" t="s">
        <v>14</v>
      </c>
      <c r="E1147">
        <v>32</v>
      </c>
      <c r="F1147" t="s">
        <v>21</v>
      </c>
      <c r="G1147">
        <v>253230</v>
      </c>
      <c r="H1147" t="s">
        <v>22</v>
      </c>
      <c r="I1147" t="s">
        <v>23</v>
      </c>
      <c r="J1147" t="s">
        <v>24</v>
      </c>
      <c r="L1147" t="s">
        <v>25</v>
      </c>
      <c r="M1147" s="2">
        <v>4550084118970</v>
      </c>
      <c r="N1147">
        <v>1</v>
      </c>
      <c r="O1147">
        <f t="shared" si="17"/>
        <v>2</v>
      </c>
    </row>
    <row r="1148" spans="1:15" x14ac:dyDescent="0.2">
      <c r="A1148" s="1">
        <v>43310</v>
      </c>
      <c r="B1148">
        <v>44029142</v>
      </c>
      <c r="C1148">
        <v>94</v>
      </c>
      <c r="D1148" t="s">
        <v>14</v>
      </c>
      <c r="E1148">
        <v>21</v>
      </c>
      <c r="F1148" t="s">
        <v>15</v>
      </c>
      <c r="G1148">
        <v>181010</v>
      </c>
      <c r="H1148" t="s">
        <v>16</v>
      </c>
      <c r="I1148" t="s">
        <v>17</v>
      </c>
      <c r="J1148" t="s">
        <v>18</v>
      </c>
      <c r="K1148" t="s">
        <v>19</v>
      </c>
      <c r="L1148" t="s">
        <v>20</v>
      </c>
      <c r="M1148" s="2">
        <v>842776102461</v>
      </c>
      <c r="N1148">
        <v>1</v>
      </c>
      <c r="O1148">
        <f t="shared" si="17"/>
        <v>10</v>
      </c>
    </row>
    <row r="1149" spans="1:15" x14ac:dyDescent="0.2">
      <c r="A1149" s="1">
        <v>43310</v>
      </c>
      <c r="B1149">
        <v>44030304</v>
      </c>
      <c r="C1149">
        <v>94</v>
      </c>
      <c r="D1149" t="s">
        <v>14</v>
      </c>
      <c r="E1149">
        <v>21</v>
      </c>
      <c r="F1149" t="s">
        <v>15</v>
      </c>
      <c r="G1149">
        <v>181010</v>
      </c>
      <c r="H1149" t="s">
        <v>16</v>
      </c>
      <c r="I1149" t="s">
        <v>17</v>
      </c>
      <c r="J1149" t="s">
        <v>18</v>
      </c>
      <c r="K1149" t="s">
        <v>19</v>
      </c>
      <c r="L1149" t="s">
        <v>20</v>
      </c>
      <c r="M1149" s="2">
        <v>842776102461</v>
      </c>
      <c r="N1149">
        <v>1</v>
      </c>
      <c r="O1149">
        <f t="shared" si="17"/>
        <v>10</v>
      </c>
    </row>
    <row r="1150" spans="1:15" x14ac:dyDescent="0.2">
      <c r="A1150" s="1">
        <v>43310</v>
      </c>
      <c r="B1150">
        <v>44031272</v>
      </c>
      <c r="C1150">
        <v>94</v>
      </c>
      <c r="D1150" t="s">
        <v>14</v>
      </c>
      <c r="E1150">
        <v>12</v>
      </c>
      <c r="F1150" t="s">
        <v>27</v>
      </c>
      <c r="G1150">
        <v>77120</v>
      </c>
      <c r="H1150" t="s">
        <v>28</v>
      </c>
      <c r="I1150" t="s">
        <v>29</v>
      </c>
      <c r="J1150" t="s">
        <v>30</v>
      </c>
      <c r="L1150" t="s">
        <v>31</v>
      </c>
      <c r="M1150" s="2">
        <v>4549980046388</v>
      </c>
      <c r="N1150">
        <v>1</v>
      </c>
      <c r="O1150">
        <f t="shared" si="17"/>
        <v>1</v>
      </c>
    </row>
    <row r="1151" spans="1:15" x14ac:dyDescent="0.2">
      <c r="A1151" s="1">
        <v>43310</v>
      </c>
      <c r="B1151">
        <v>44032357</v>
      </c>
      <c r="C1151">
        <v>94</v>
      </c>
      <c r="D1151" t="s">
        <v>14</v>
      </c>
      <c r="E1151">
        <v>21</v>
      </c>
      <c r="F1151" t="s">
        <v>15</v>
      </c>
      <c r="G1151">
        <v>181010</v>
      </c>
      <c r="H1151" t="s">
        <v>16</v>
      </c>
      <c r="I1151" t="s">
        <v>17</v>
      </c>
      <c r="J1151" t="s">
        <v>18</v>
      </c>
      <c r="K1151" t="s">
        <v>19</v>
      </c>
      <c r="L1151" t="s">
        <v>20</v>
      </c>
      <c r="M1151" s="2">
        <v>842776102461</v>
      </c>
      <c r="N1151">
        <v>1</v>
      </c>
      <c r="O1151">
        <f t="shared" si="17"/>
        <v>10</v>
      </c>
    </row>
    <row r="1152" spans="1:15" x14ac:dyDescent="0.2">
      <c r="A1152" s="1">
        <v>43310</v>
      </c>
      <c r="B1152">
        <v>44032741</v>
      </c>
      <c r="C1152">
        <v>94</v>
      </c>
      <c r="D1152" t="s">
        <v>14</v>
      </c>
      <c r="E1152">
        <v>21</v>
      </c>
      <c r="F1152" t="s">
        <v>15</v>
      </c>
      <c r="G1152">
        <v>181010</v>
      </c>
      <c r="H1152" t="s">
        <v>16</v>
      </c>
      <c r="I1152" t="s">
        <v>17</v>
      </c>
      <c r="J1152" t="s">
        <v>18</v>
      </c>
      <c r="K1152" t="s">
        <v>19</v>
      </c>
      <c r="L1152" t="s">
        <v>20</v>
      </c>
      <c r="M1152" s="2">
        <v>842776102461</v>
      </c>
      <c r="N1152">
        <v>1</v>
      </c>
      <c r="O1152">
        <f t="shared" si="17"/>
        <v>10</v>
      </c>
    </row>
    <row r="1153" spans="1:15" x14ac:dyDescent="0.2">
      <c r="A1153" s="1">
        <v>43310</v>
      </c>
      <c r="B1153">
        <v>44022228</v>
      </c>
      <c r="C1153">
        <v>842</v>
      </c>
      <c r="D1153" t="s">
        <v>26</v>
      </c>
      <c r="E1153">
        <v>21</v>
      </c>
      <c r="F1153" t="s">
        <v>15</v>
      </c>
      <c r="G1153">
        <v>181010</v>
      </c>
      <c r="H1153" t="s">
        <v>16</v>
      </c>
      <c r="I1153" t="s">
        <v>17</v>
      </c>
      <c r="J1153" t="s">
        <v>18</v>
      </c>
      <c r="K1153" t="s">
        <v>19</v>
      </c>
      <c r="L1153" t="s">
        <v>20</v>
      </c>
      <c r="M1153" s="2">
        <v>842776102461</v>
      </c>
      <c r="N1153">
        <v>1</v>
      </c>
      <c r="O1153">
        <f t="shared" si="17"/>
        <v>4</v>
      </c>
    </row>
    <row r="1154" spans="1:15" x14ac:dyDescent="0.2">
      <c r="A1154" s="1">
        <v>43310</v>
      </c>
      <c r="B1154">
        <v>44027479</v>
      </c>
      <c r="C1154">
        <v>842</v>
      </c>
      <c r="D1154" t="s">
        <v>26</v>
      </c>
      <c r="E1154">
        <v>21</v>
      </c>
      <c r="F1154" t="s">
        <v>15</v>
      </c>
      <c r="G1154">
        <v>181010</v>
      </c>
      <c r="H1154" t="s">
        <v>16</v>
      </c>
      <c r="I1154" t="s">
        <v>17</v>
      </c>
      <c r="J1154" t="s">
        <v>18</v>
      </c>
      <c r="K1154" t="s">
        <v>19</v>
      </c>
      <c r="L1154" t="s">
        <v>20</v>
      </c>
      <c r="M1154" s="2">
        <v>842776102461</v>
      </c>
      <c r="N1154">
        <v>1</v>
      </c>
      <c r="O1154">
        <f t="shared" si="17"/>
        <v>4</v>
      </c>
    </row>
    <row r="1155" spans="1:15" x14ac:dyDescent="0.2">
      <c r="A1155" s="1">
        <v>43310</v>
      </c>
      <c r="B1155">
        <v>44027704</v>
      </c>
      <c r="C1155">
        <v>842</v>
      </c>
      <c r="D1155" t="s">
        <v>26</v>
      </c>
      <c r="E1155">
        <v>21</v>
      </c>
      <c r="F1155" t="s">
        <v>15</v>
      </c>
      <c r="G1155">
        <v>181010</v>
      </c>
      <c r="H1155" t="s">
        <v>16</v>
      </c>
      <c r="I1155" t="s">
        <v>17</v>
      </c>
      <c r="J1155" t="s">
        <v>18</v>
      </c>
      <c r="K1155" t="s">
        <v>19</v>
      </c>
      <c r="L1155" t="s">
        <v>20</v>
      </c>
      <c r="M1155" s="2">
        <v>842776102461</v>
      </c>
      <c r="N1155">
        <v>1</v>
      </c>
      <c r="O1155">
        <f t="shared" ref="O1155:O1206" si="18">SUMIFS($N$2:$N$1206,$A$2:$A$1206,"="&amp;A1155,$C$2:$C$1206,"="&amp;C1155,$M$2:$M$1206,"="&amp;M1155)</f>
        <v>4</v>
      </c>
    </row>
    <row r="1156" spans="1:15" x14ac:dyDescent="0.2">
      <c r="A1156" s="1">
        <v>43310</v>
      </c>
      <c r="B1156">
        <v>44029339</v>
      </c>
      <c r="C1156">
        <v>842</v>
      </c>
      <c r="D1156" t="s">
        <v>26</v>
      </c>
      <c r="E1156">
        <v>32</v>
      </c>
      <c r="F1156" t="s">
        <v>21</v>
      </c>
      <c r="G1156">
        <v>253230</v>
      </c>
      <c r="H1156" t="s">
        <v>22</v>
      </c>
      <c r="I1156" t="s">
        <v>23</v>
      </c>
      <c r="J1156" t="s">
        <v>24</v>
      </c>
      <c r="L1156" t="s">
        <v>25</v>
      </c>
      <c r="M1156" s="2">
        <v>4550084118970</v>
      </c>
      <c r="N1156">
        <v>1</v>
      </c>
      <c r="O1156">
        <f t="shared" si="18"/>
        <v>4</v>
      </c>
    </row>
    <row r="1157" spans="1:15" x14ac:dyDescent="0.2">
      <c r="A1157" s="1">
        <v>43310</v>
      </c>
      <c r="B1157">
        <v>44029783</v>
      </c>
      <c r="C1157">
        <v>842</v>
      </c>
      <c r="D1157" t="s">
        <v>26</v>
      </c>
      <c r="E1157">
        <v>12</v>
      </c>
      <c r="F1157" t="s">
        <v>27</v>
      </c>
      <c r="G1157">
        <v>77120</v>
      </c>
      <c r="H1157" t="s">
        <v>28</v>
      </c>
      <c r="I1157" t="s">
        <v>29</v>
      </c>
      <c r="J1157" t="s">
        <v>30</v>
      </c>
      <c r="L1157" t="s">
        <v>31</v>
      </c>
      <c r="M1157" s="2">
        <v>4549980046388</v>
      </c>
      <c r="N1157">
        <v>1</v>
      </c>
      <c r="O1157">
        <f t="shared" si="18"/>
        <v>1</v>
      </c>
    </row>
    <row r="1158" spans="1:15" x14ac:dyDescent="0.2">
      <c r="A1158" s="1">
        <v>43310</v>
      </c>
      <c r="B1158">
        <v>44030041</v>
      </c>
      <c r="C1158">
        <v>842</v>
      </c>
      <c r="D1158" t="s">
        <v>26</v>
      </c>
      <c r="E1158">
        <v>21</v>
      </c>
      <c r="F1158" t="s">
        <v>15</v>
      </c>
      <c r="G1158">
        <v>181010</v>
      </c>
      <c r="H1158" t="s">
        <v>16</v>
      </c>
      <c r="I1158" t="s">
        <v>17</v>
      </c>
      <c r="J1158" t="s">
        <v>18</v>
      </c>
      <c r="K1158" t="s">
        <v>19</v>
      </c>
      <c r="L1158" t="s">
        <v>20</v>
      </c>
      <c r="M1158" s="2">
        <v>842776102461</v>
      </c>
      <c r="N1158">
        <v>1</v>
      </c>
      <c r="O1158">
        <f t="shared" si="18"/>
        <v>4</v>
      </c>
    </row>
    <row r="1159" spans="1:15" x14ac:dyDescent="0.2">
      <c r="A1159" s="1">
        <v>43310</v>
      </c>
      <c r="B1159">
        <v>44032143</v>
      </c>
      <c r="C1159">
        <v>842</v>
      </c>
      <c r="D1159" t="s">
        <v>26</v>
      </c>
      <c r="E1159">
        <v>32</v>
      </c>
      <c r="F1159" t="s">
        <v>21</v>
      </c>
      <c r="G1159">
        <v>253230</v>
      </c>
      <c r="H1159" t="s">
        <v>22</v>
      </c>
      <c r="I1159" t="s">
        <v>23</v>
      </c>
      <c r="J1159" t="s">
        <v>24</v>
      </c>
      <c r="L1159" t="s">
        <v>25</v>
      </c>
      <c r="M1159" s="2">
        <v>4550084118970</v>
      </c>
      <c r="N1159">
        <v>1</v>
      </c>
      <c r="O1159">
        <f t="shared" si="18"/>
        <v>4</v>
      </c>
    </row>
    <row r="1160" spans="1:15" x14ac:dyDescent="0.2">
      <c r="A1160" s="1">
        <v>43310</v>
      </c>
      <c r="B1160">
        <v>44033349</v>
      </c>
      <c r="C1160">
        <v>842</v>
      </c>
      <c r="D1160" t="s">
        <v>26</v>
      </c>
      <c r="E1160">
        <v>32</v>
      </c>
      <c r="F1160" t="s">
        <v>21</v>
      </c>
      <c r="G1160">
        <v>253230</v>
      </c>
      <c r="H1160" t="s">
        <v>22</v>
      </c>
      <c r="I1160" t="s">
        <v>23</v>
      </c>
      <c r="J1160" t="s">
        <v>24</v>
      </c>
      <c r="L1160" t="s">
        <v>25</v>
      </c>
      <c r="M1160" s="2">
        <v>4550084118970</v>
      </c>
      <c r="N1160">
        <v>1</v>
      </c>
      <c r="O1160">
        <f t="shared" si="18"/>
        <v>4</v>
      </c>
    </row>
    <row r="1161" spans="1:15" x14ac:dyDescent="0.2">
      <c r="A1161" s="1">
        <v>43310</v>
      </c>
      <c r="B1161">
        <v>44035030</v>
      </c>
      <c r="C1161">
        <v>842</v>
      </c>
      <c r="D1161" t="s">
        <v>26</v>
      </c>
      <c r="E1161">
        <v>32</v>
      </c>
      <c r="F1161" t="s">
        <v>21</v>
      </c>
      <c r="G1161">
        <v>253230</v>
      </c>
      <c r="H1161" t="s">
        <v>22</v>
      </c>
      <c r="I1161" t="s">
        <v>23</v>
      </c>
      <c r="J1161" t="s">
        <v>24</v>
      </c>
      <c r="L1161" t="s">
        <v>25</v>
      </c>
      <c r="M1161" s="2">
        <v>4550084118970</v>
      </c>
      <c r="N1161">
        <v>1</v>
      </c>
      <c r="O1161">
        <f t="shared" si="18"/>
        <v>4</v>
      </c>
    </row>
    <row r="1162" spans="1:15" x14ac:dyDescent="0.2">
      <c r="A1162" s="1">
        <v>43311</v>
      </c>
      <c r="B1162">
        <v>44036362</v>
      </c>
      <c r="C1162">
        <v>94</v>
      </c>
      <c r="D1162" t="s">
        <v>14</v>
      </c>
      <c r="E1162">
        <v>21</v>
      </c>
      <c r="F1162" t="s">
        <v>15</v>
      </c>
      <c r="G1162">
        <v>181010</v>
      </c>
      <c r="H1162" t="s">
        <v>16</v>
      </c>
      <c r="I1162" t="s">
        <v>17</v>
      </c>
      <c r="J1162" t="s">
        <v>18</v>
      </c>
      <c r="K1162" t="s">
        <v>19</v>
      </c>
      <c r="L1162" t="s">
        <v>20</v>
      </c>
      <c r="M1162" s="2">
        <v>842776102461</v>
      </c>
      <c r="N1162">
        <v>1</v>
      </c>
      <c r="O1162">
        <f t="shared" si="18"/>
        <v>8</v>
      </c>
    </row>
    <row r="1163" spans="1:15" x14ac:dyDescent="0.2">
      <c r="A1163" s="1">
        <v>43311</v>
      </c>
      <c r="B1163">
        <v>44038039</v>
      </c>
      <c r="C1163">
        <v>94</v>
      </c>
      <c r="D1163" t="s">
        <v>14</v>
      </c>
      <c r="E1163">
        <v>32</v>
      </c>
      <c r="F1163" t="s">
        <v>21</v>
      </c>
      <c r="G1163">
        <v>253230</v>
      </c>
      <c r="H1163" t="s">
        <v>22</v>
      </c>
      <c r="I1163" t="s">
        <v>23</v>
      </c>
      <c r="J1163" t="s">
        <v>24</v>
      </c>
      <c r="L1163" t="s">
        <v>25</v>
      </c>
      <c r="M1163" s="2">
        <v>4550084118970</v>
      </c>
      <c r="N1163">
        <v>1</v>
      </c>
      <c r="O1163">
        <f t="shared" si="18"/>
        <v>2</v>
      </c>
    </row>
    <row r="1164" spans="1:15" x14ac:dyDescent="0.2">
      <c r="A1164" s="1">
        <v>43311</v>
      </c>
      <c r="B1164">
        <v>44038427</v>
      </c>
      <c r="C1164">
        <v>94</v>
      </c>
      <c r="D1164" t="s">
        <v>14</v>
      </c>
      <c r="E1164">
        <v>21</v>
      </c>
      <c r="F1164" t="s">
        <v>15</v>
      </c>
      <c r="G1164">
        <v>181010</v>
      </c>
      <c r="H1164" t="s">
        <v>16</v>
      </c>
      <c r="I1164" t="s">
        <v>17</v>
      </c>
      <c r="J1164" t="s">
        <v>18</v>
      </c>
      <c r="K1164" t="s">
        <v>19</v>
      </c>
      <c r="L1164" t="s">
        <v>20</v>
      </c>
      <c r="M1164" s="2">
        <v>842776102461</v>
      </c>
      <c r="N1164">
        <v>1</v>
      </c>
      <c r="O1164">
        <f t="shared" si="18"/>
        <v>8</v>
      </c>
    </row>
    <row r="1165" spans="1:15" x14ac:dyDescent="0.2">
      <c r="A1165" s="1">
        <v>43311</v>
      </c>
      <c r="B1165">
        <v>44040222</v>
      </c>
      <c r="C1165">
        <v>94</v>
      </c>
      <c r="D1165" t="s">
        <v>14</v>
      </c>
      <c r="E1165">
        <v>32</v>
      </c>
      <c r="F1165" t="s">
        <v>21</v>
      </c>
      <c r="G1165">
        <v>253230</v>
      </c>
      <c r="H1165" t="s">
        <v>22</v>
      </c>
      <c r="I1165" t="s">
        <v>23</v>
      </c>
      <c r="J1165" t="s">
        <v>24</v>
      </c>
      <c r="L1165" t="s">
        <v>25</v>
      </c>
      <c r="M1165" s="2">
        <v>4550084118970</v>
      </c>
      <c r="N1165">
        <v>1</v>
      </c>
      <c r="O1165">
        <f t="shared" si="18"/>
        <v>2</v>
      </c>
    </row>
    <row r="1166" spans="1:15" x14ac:dyDescent="0.2">
      <c r="A1166" s="1">
        <v>43311</v>
      </c>
      <c r="B1166">
        <v>44041869</v>
      </c>
      <c r="C1166">
        <v>94</v>
      </c>
      <c r="D1166" t="s">
        <v>14</v>
      </c>
      <c r="E1166">
        <v>21</v>
      </c>
      <c r="F1166" t="s">
        <v>15</v>
      </c>
      <c r="G1166">
        <v>181010</v>
      </c>
      <c r="H1166" t="s">
        <v>16</v>
      </c>
      <c r="I1166" t="s">
        <v>17</v>
      </c>
      <c r="J1166" t="s">
        <v>18</v>
      </c>
      <c r="K1166" t="s">
        <v>19</v>
      </c>
      <c r="L1166" t="s">
        <v>20</v>
      </c>
      <c r="M1166" s="2">
        <v>842776102461</v>
      </c>
      <c r="N1166">
        <v>1</v>
      </c>
      <c r="O1166">
        <f t="shared" si="18"/>
        <v>8</v>
      </c>
    </row>
    <row r="1167" spans="1:15" x14ac:dyDescent="0.2">
      <c r="A1167" s="1">
        <v>43311</v>
      </c>
      <c r="B1167">
        <v>44042288</v>
      </c>
      <c r="C1167">
        <v>94</v>
      </c>
      <c r="D1167" t="s">
        <v>14</v>
      </c>
      <c r="E1167">
        <v>21</v>
      </c>
      <c r="F1167" t="s">
        <v>15</v>
      </c>
      <c r="G1167">
        <v>181010</v>
      </c>
      <c r="H1167" t="s">
        <v>16</v>
      </c>
      <c r="I1167" t="s">
        <v>17</v>
      </c>
      <c r="J1167" t="s">
        <v>18</v>
      </c>
      <c r="K1167" t="s">
        <v>19</v>
      </c>
      <c r="L1167" t="s">
        <v>20</v>
      </c>
      <c r="M1167" s="2">
        <v>842776102461</v>
      </c>
      <c r="N1167">
        <v>1</v>
      </c>
      <c r="O1167">
        <f t="shared" si="18"/>
        <v>8</v>
      </c>
    </row>
    <row r="1168" spans="1:15" x14ac:dyDescent="0.2">
      <c r="A1168" s="1">
        <v>43311</v>
      </c>
      <c r="B1168">
        <v>44043189</v>
      </c>
      <c r="C1168">
        <v>94</v>
      </c>
      <c r="D1168" t="s">
        <v>14</v>
      </c>
      <c r="E1168">
        <v>21</v>
      </c>
      <c r="F1168" t="s">
        <v>15</v>
      </c>
      <c r="G1168">
        <v>181010</v>
      </c>
      <c r="H1168" t="s">
        <v>16</v>
      </c>
      <c r="I1168" t="s">
        <v>17</v>
      </c>
      <c r="J1168" t="s">
        <v>18</v>
      </c>
      <c r="K1168" t="s">
        <v>19</v>
      </c>
      <c r="L1168" t="s">
        <v>20</v>
      </c>
      <c r="M1168" s="2">
        <v>842776102461</v>
      </c>
      <c r="N1168">
        <v>1</v>
      </c>
      <c r="O1168">
        <f t="shared" si="18"/>
        <v>8</v>
      </c>
    </row>
    <row r="1169" spans="1:15" x14ac:dyDescent="0.2">
      <c r="A1169" s="1">
        <v>43311</v>
      </c>
      <c r="B1169">
        <v>44043866</v>
      </c>
      <c r="C1169">
        <v>94</v>
      </c>
      <c r="D1169" t="s">
        <v>14</v>
      </c>
      <c r="E1169">
        <v>21</v>
      </c>
      <c r="F1169" t="s">
        <v>15</v>
      </c>
      <c r="G1169">
        <v>181010</v>
      </c>
      <c r="H1169" t="s">
        <v>16</v>
      </c>
      <c r="I1169" t="s">
        <v>17</v>
      </c>
      <c r="J1169" t="s">
        <v>18</v>
      </c>
      <c r="K1169" t="s">
        <v>19</v>
      </c>
      <c r="L1169" t="s">
        <v>20</v>
      </c>
      <c r="M1169" s="2">
        <v>842776102461</v>
      </c>
      <c r="N1169">
        <v>1</v>
      </c>
      <c r="O1169">
        <f t="shared" si="18"/>
        <v>8</v>
      </c>
    </row>
    <row r="1170" spans="1:15" x14ac:dyDescent="0.2">
      <c r="A1170" s="1">
        <v>43311</v>
      </c>
      <c r="B1170">
        <v>44044083</v>
      </c>
      <c r="C1170">
        <v>94</v>
      </c>
      <c r="D1170" t="s">
        <v>14</v>
      </c>
      <c r="E1170">
        <v>21</v>
      </c>
      <c r="F1170" t="s">
        <v>15</v>
      </c>
      <c r="G1170">
        <v>181010</v>
      </c>
      <c r="H1170" t="s">
        <v>16</v>
      </c>
      <c r="I1170" t="s">
        <v>17</v>
      </c>
      <c r="J1170" t="s">
        <v>18</v>
      </c>
      <c r="K1170" t="s">
        <v>19</v>
      </c>
      <c r="L1170" t="s">
        <v>20</v>
      </c>
      <c r="M1170" s="2">
        <v>842776102461</v>
      </c>
      <c r="N1170">
        <v>1</v>
      </c>
      <c r="O1170">
        <f t="shared" si="18"/>
        <v>8</v>
      </c>
    </row>
    <row r="1171" spans="1:15" x14ac:dyDescent="0.2">
      <c r="A1171" s="1">
        <v>43311</v>
      </c>
      <c r="B1171">
        <v>44044769</v>
      </c>
      <c r="C1171">
        <v>94</v>
      </c>
      <c r="D1171" t="s">
        <v>14</v>
      </c>
      <c r="E1171">
        <v>21</v>
      </c>
      <c r="F1171" t="s">
        <v>15</v>
      </c>
      <c r="G1171">
        <v>181010</v>
      </c>
      <c r="H1171" t="s">
        <v>16</v>
      </c>
      <c r="I1171" t="s">
        <v>17</v>
      </c>
      <c r="J1171" t="s">
        <v>18</v>
      </c>
      <c r="K1171" t="s">
        <v>19</v>
      </c>
      <c r="L1171" t="s">
        <v>20</v>
      </c>
      <c r="M1171" s="2">
        <v>842776102461</v>
      </c>
      <c r="N1171">
        <v>1</v>
      </c>
      <c r="O1171">
        <f t="shared" si="18"/>
        <v>8</v>
      </c>
    </row>
    <row r="1172" spans="1:15" x14ac:dyDescent="0.2">
      <c r="A1172" s="1">
        <v>43311</v>
      </c>
      <c r="B1172">
        <v>43996549</v>
      </c>
      <c r="C1172">
        <v>842</v>
      </c>
      <c r="D1172" t="s">
        <v>26</v>
      </c>
      <c r="E1172">
        <v>12</v>
      </c>
      <c r="F1172" t="s">
        <v>27</v>
      </c>
      <c r="G1172">
        <v>77120</v>
      </c>
      <c r="H1172" t="s">
        <v>28</v>
      </c>
      <c r="I1172" t="s">
        <v>29</v>
      </c>
      <c r="J1172" t="s">
        <v>30</v>
      </c>
      <c r="L1172" t="s">
        <v>31</v>
      </c>
      <c r="M1172" s="2">
        <v>4549980046388</v>
      </c>
      <c r="N1172">
        <v>1</v>
      </c>
      <c r="O1172">
        <f t="shared" si="18"/>
        <v>1</v>
      </c>
    </row>
    <row r="1173" spans="1:15" x14ac:dyDescent="0.2">
      <c r="A1173" s="1">
        <v>43311</v>
      </c>
      <c r="B1173">
        <v>44036564</v>
      </c>
      <c r="C1173">
        <v>842</v>
      </c>
      <c r="D1173" t="s">
        <v>26</v>
      </c>
      <c r="E1173">
        <v>32</v>
      </c>
      <c r="F1173" t="s">
        <v>21</v>
      </c>
      <c r="G1173">
        <v>253230</v>
      </c>
      <c r="H1173" t="s">
        <v>22</v>
      </c>
      <c r="I1173" t="s">
        <v>23</v>
      </c>
      <c r="J1173" t="s">
        <v>24</v>
      </c>
      <c r="L1173" t="s">
        <v>25</v>
      </c>
      <c r="M1173" s="2">
        <v>4550084118970</v>
      </c>
      <c r="N1173">
        <v>1</v>
      </c>
      <c r="O1173">
        <f t="shared" si="18"/>
        <v>6</v>
      </c>
    </row>
    <row r="1174" spans="1:15" x14ac:dyDescent="0.2">
      <c r="A1174" s="1">
        <v>43311</v>
      </c>
      <c r="B1174">
        <v>44037127</v>
      </c>
      <c r="C1174">
        <v>842</v>
      </c>
      <c r="D1174" t="s">
        <v>26</v>
      </c>
      <c r="E1174">
        <v>21</v>
      </c>
      <c r="F1174" t="s">
        <v>15</v>
      </c>
      <c r="G1174">
        <v>181010</v>
      </c>
      <c r="H1174" t="s">
        <v>16</v>
      </c>
      <c r="I1174" t="s">
        <v>17</v>
      </c>
      <c r="J1174" t="s">
        <v>18</v>
      </c>
      <c r="K1174" t="s">
        <v>19</v>
      </c>
      <c r="L1174" t="s">
        <v>20</v>
      </c>
      <c r="M1174" s="2">
        <v>842776102461</v>
      </c>
      <c r="N1174">
        <v>1</v>
      </c>
      <c r="O1174">
        <f t="shared" si="18"/>
        <v>1</v>
      </c>
    </row>
    <row r="1175" spans="1:15" x14ac:dyDescent="0.2">
      <c r="A1175" s="1">
        <v>43311</v>
      </c>
      <c r="B1175">
        <v>44039296</v>
      </c>
      <c r="C1175">
        <v>842</v>
      </c>
      <c r="D1175" t="s">
        <v>26</v>
      </c>
      <c r="E1175">
        <v>32</v>
      </c>
      <c r="F1175" t="s">
        <v>21</v>
      </c>
      <c r="G1175">
        <v>253230</v>
      </c>
      <c r="H1175" t="s">
        <v>22</v>
      </c>
      <c r="I1175" t="s">
        <v>23</v>
      </c>
      <c r="J1175" t="s">
        <v>24</v>
      </c>
      <c r="L1175" t="s">
        <v>25</v>
      </c>
      <c r="M1175" s="2">
        <v>4550084118970</v>
      </c>
      <c r="N1175">
        <v>1</v>
      </c>
      <c r="O1175">
        <f t="shared" si="18"/>
        <v>6</v>
      </c>
    </row>
    <row r="1176" spans="1:15" x14ac:dyDescent="0.2">
      <c r="A1176" s="1">
        <v>43311</v>
      </c>
      <c r="B1176">
        <v>44045059</v>
      </c>
      <c r="C1176">
        <v>842</v>
      </c>
      <c r="D1176" t="s">
        <v>26</v>
      </c>
      <c r="E1176">
        <v>1</v>
      </c>
      <c r="F1176" t="s">
        <v>32</v>
      </c>
      <c r="G1176">
        <v>32010</v>
      </c>
      <c r="H1176" t="s">
        <v>33</v>
      </c>
      <c r="I1176" t="s">
        <v>34</v>
      </c>
      <c r="J1176" t="s">
        <v>35</v>
      </c>
      <c r="L1176" t="s">
        <v>36</v>
      </c>
      <c r="M1176" s="2">
        <v>4549292037708</v>
      </c>
      <c r="N1176">
        <v>1</v>
      </c>
      <c r="O1176">
        <f t="shared" si="18"/>
        <v>1</v>
      </c>
    </row>
    <row r="1177" spans="1:15" x14ac:dyDescent="0.2">
      <c r="A1177" s="1">
        <v>43311</v>
      </c>
      <c r="B1177">
        <v>44045577</v>
      </c>
      <c r="C1177">
        <v>842</v>
      </c>
      <c r="D1177" t="s">
        <v>26</v>
      </c>
      <c r="E1177">
        <v>32</v>
      </c>
      <c r="F1177" t="s">
        <v>21</v>
      </c>
      <c r="G1177">
        <v>253230</v>
      </c>
      <c r="H1177" t="s">
        <v>22</v>
      </c>
      <c r="I1177" t="s">
        <v>23</v>
      </c>
      <c r="J1177" t="s">
        <v>24</v>
      </c>
      <c r="L1177" t="s">
        <v>25</v>
      </c>
      <c r="M1177" s="2">
        <v>4550084118970</v>
      </c>
      <c r="N1177">
        <v>1</v>
      </c>
      <c r="O1177">
        <f t="shared" si="18"/>
        <v>6</v>
      </c>
    </row>
    <row r="1178" spans="1:15" x14ac:dyDescent="0.2">
      <c r="A1178" s="1">
        <v>43311</v>
      </c>
      <c r="B1178">
        <v>44045625</v>
      </c>
      <c r="C1178">
        <v>842</v>
      </c>
      <c r="D1178" t="s">
        <v>26</v>
      </c>
      <c r="E1178">
        <v>32</v>
      </c>
      <c r="F1178" t="s">
        <v>21</v>
      </c>
      <c r="G1178">
        <v>253230</v>
      </c>
      <c r="H1178" t="s">
        <v>22</v>
      </c>
      <c r="I1178" t="s">
        <v>23</v>
      </c>
      <c r="J1178" t="s">
        <v>24</v>
      </c>
      <c r="L1178" t="s">
        <v>25</v>
      </c>
      <c r="M1178" s="2">
        <v>4550084118970</v>
      </c>
      <c r="N1178">
        <v>1</v>
      </c>
      <c r="O1178">
        <f t="shared" si="18"/>
        <v>6</v>
      </c>
    </row>
    <row r="1179" spans="1:15" x14ac:dyDescent="0.2">
      <c r="A1179" s="1">
        <v>43311</v>
      </c>
      <c r="B1179">
        <v>44046523</v>
      </c>
      <c r="C1179">
        <v>842</v>
      </c>
      <c r="D1179" t="s">
        <v>26</v>
      </c>
      <c r="E1179">
        <v>32</v>
      </c>
      <c r="F1179" t="s">
        <v>21</v>
      </c>
      <c r="G1179">
        <v>253230</v>
      </c>
      <c r="H1179" t="s">
        <v>22</v>
      </c>
      <c r="I1179" t="s">
        <v>23</v>
      </c>
      <c r="J1179" t="s">
        <v>24</v>
      </c>
      <c r="L1179" t="s">
        <v>25</v>
      </c>
      <c r="M1179" s="2">
        <v>4550084118970</v>
      </c>
      <c r="N1179">
        <v>1</v>
      </c>
      <c r="O1179">
        <f t="shared" si="18"/>
        <v>6</v>
      </c>
    </row>
    <row r="1180" spans="1:15" x14ac:dyDescent="0.2">
      <c r="A1180" s="1">
        <v>43311</v>
      </c>
      <c r="B1180">
        <v>44046620</v>
      </c>
      <c r="C1180">
        <v>842</v>
      </c>
      <c r="D1180" t="s">
        <v>26</v>
      </c>
      <c r="E1180">
        <v>32</v>
      </c>
      <c r="F1180" t="s">
        <v>21</v>
      </c>
      <c r="G1180">
        <v>253230</v>
      </c>
      <c r="H1180" t="s">
        <v>22</v>
      </c>
      <c r="I1180" t="s">
        <v>23</v>
      </c>
      <c r="J1180" t="s">
        <v>24</v>
      </c>
      <c r="L1180" t="s">
        <v>25</v>
      </c>
      <c r="M1180" s="2">
        <v>4550084118970</v>
      </c>
      <c r="N1180">
        <v>1</v>
      </c>
      <c r="O1180">
        <f t="shared" si="18"/>
        <v>6</v>
      </c>
    </row>
    <row r="1181" spans="1:15" x14ac:dyDescent="0.2">
      <c r="A1181" s="1">
        <v>43312</v>
      </c>
      <c r="B1181">
        <v>43957244</v>
      </c>
      <c r="C1181">
        <v>94</v>
      </c>
      <c r="D1181" t="s">
        <v>14</v>
      </c>
      <c r="E1181">
        <v>21</v>
      </c>
      <c r="F1181" t="s">
        <v>15</v>
      </c>
      <c r="G1181">
        <v>181010</v>
      </c>
      <c r="H1181" t="s">
        <v>16</v>
      </c>
      <c r="I1181" t="s">
        <v>17</v>
      </c>
      <c r="J1181" t="s">
        <v>18</v>
      </c>
      <c r="K1181" t="s">
        <v>19</v>
      </c>
      <c r="L1181" t="s">
        <v>20</v>
      </c>
      <c r="M1181" s="2">
        <v>842776102461</v>
      </c>
      <c r="N1181">
        <v>-1</v>
      </c>
      <c r="O1181">
        <f t="shared" si="18"/>
        <v>9</v>
      </c>
    </row>
    <row r="1182" spans="1:15" x14ac:dyDescent="0.2">
      <c r="A1182" s="1">
        <v>43312</v>
      </c>
      <c r="B1182">
        <v>43973785</v>
      </c>
      <c r="C1182">
        <v>94</v>
      </c>
      <c r="D1182" t="s">
        <v>14</v>
      </c>
      <c r="E1182">
        <v>12</v>
      </c>
      <c r="F1182" t="s">
        <v>27</v>
      </c>
      <c r="G1182">
        <v>77120</v>
      </c>
      <c r="H1182" t="s">
        <v>28</v>
      </c>
      <c r="I1182" t="s">
        <v>29</v>
      </c>
      <c r="J1182" t="s">
        <v>30</v>
      </c>
      <c r="L1182" t="s">
        <v>31</v>
      </c>
      <c r="M1182" s="2">
        <v>4549980046388</v>
      </c>
      <c r="N1182">
        <v>1</v>
      </c>
      <c r="O1182">
        <f t="shared" si="18"/>
        <v>3</v>
      </c>
    </row>
    <row r="1183" spans="1:15" x14ac:dyDescent="0.2">
      <c r="A1183" s="1">
        <v>43312</v>
      </c>
      <c r="B1183">
        <v>44043109</v>
      </c>
      <c r="C1183">
        <v>94</v>
      </c>
      <c r="D1183" t="s">
        <v>14</v>
      </c>
      <c r="E1183">
        <v>21</v>
      </c>
      <c r="F1183" t="s">
        <v>15</v>
      </c>
      <c r="G1183">
        <v>181010</v>
      </c>
      <c r="H1183" t="s">
        <v>16</v>
      </c>
      <c r="I1183" t="s">
        <v>17</v>
      </c>
      <c r="J1183" t="s">
        <v>18</v>
      </c>
      <c r="K1183" t="s">
        <v>19</v>
      </c>
      <c r="L1183" t="s">
        <v>20</v>
      </c>
      <c r="M1183" s="2">
        <v>842776102461</v>
      </c>
      <c r="N1183">
        <v>1</v>
      </c>
      <c r="O1183">
        <f t="shared" si="18"/>
        <v>9</v>
      </c>
    </row>
    <row r="1184" spans="1:15" x14ac:dyDescent="0.2">
      <c r="A1184" s="1">
        <v>43312</v>
      </c>
      <c r="B1184">
        <v>44045139</v>
      </c>
      <c r="C1184">
        <v>94</v>
      </c>
      <c r="D1184" t="s">
        <v>14</v>
      </c>
      <c r="E1184">
        <v>12</v>
      </c>
      <c r="F1184" t="s">
        <v>27</v>
      </c>
      <c r="G1184">
        <v>77120</v>
      </c>
      <c r="H1184" t="s">
        <v>28</v>
      </c>
      <c r="I1184" t="s">
        <v>29</v>
      </c>
      <c r="J1184" t="s">
        <v>30</v>
      </c>
      <c r="L1184" t="s">
        <v>31</v>
      </c>
      <c r="M1184" s="2">
        <v>4549980046388</v>
      </c>
      <c r="N1184">
        <v>1</v>
      </c>
      <c r="O1184">
        <f t="shared" si="18"/>
        <v>3</v>
      </c>
    </row>
    <row r="1185" spans="1:15" x14ac:dyDescent="0.2">
      <c r="A1185" s="1">
        <v>43312</v>
      </c>
      <c r="B1185">
        <v>44046564</v>
      </c>
      <c r="C1185">
        <v>94</v>
      </c>
      <c r="D1185" t="s">
        <v>14</v>
      </c>
      <c r="E1185">
        <v>12</v>
      </c>
      <c r="F1185" t="s">
        <v>27</v>
      </c>
      <c r="G1185">
        <v>77120</v>
      </c>
      <c r="H1185" t="s">
        <v>28</v>
      </c>
      <c r="I1185" t="s">
        <v>29</v>
      </c>
      <c r="J1185" t="s">
        <v>30</v>
      </c>
      <c r="L1185" t="s">
        <v>31</v>
      </c>
      <c r="M1185" s="2">
        <v>4549980046388</v>
      </c>
      <c r="N1185">
        <v>1</v>
      </c>
      <c r="O1185">
        <f t="shared" si="18"/>
        <v>3</v>
      </c>
    </row>
    <row r="1186" spans="1:15" x14ac:dyDescent="0.2">
      <c r="A1186" s="1">
        <v>43312</v>
      </c>
      <c r="B1186">
        <v>44048483</v>
      </c>
      <c r="C1186">
        <v>94</v>
      </c>
      <c r="D1186" t="s">
        <v>14</v>
      </c>
      <c r="E1186">
        <v>21</v>
      </c>
      <c r="F1186" t="s">
        <v>15</v>
      </c>
      <c r="G1186">
        <v>181010</v>
      </c>
      <c r="H1186" t="s">
        <v>16</v>
      </c>
      <c r="I1186" t="s">
        <v>17</v>
      </c>
      <c r="J1186" t="s">
        <v>18</v>
      </c>
      <c r="K1186" t="s">
        <v>19</v>
      </c>
      <c r="L1186" t="s">
        <v>20</v>
      </c>
      <c r="M1186" s="2">
        <v>842776102461</v>
      </c>
      <c r="N1186">
        <v>1</v>
      </c>
      <c r="O1186">
        <f t="shared" si="18"/>
        <v>9</v>
      </c>
    </row>
    <row r="1187" spans="1:15" x14ac:dyDescent="0.2">
      <c r="A1187" s="1">
        <v>43312</v>
      </c>
      <c r="B1187">
        <v>44049901</v>
      </c>
      <c r="C1187">
        <v>94</v>
      </c>
      <c r="D1187" t="s">
        <v>14</v>
      </c>
      <c r="E1187">
        <v>32</v>
      </c>
      <c r="F1187" t="s">
        <v>21</v>
      </c>
      <c r="G1187">
        <v>253230</v>
      </c>
      <c r="H1187" t="s">
        <v>22</v>
      </c>
      <c r="I1187" t="s">
        <v>23</v>
      </c>
      <c r="J1187" t="s">
        <v>24</v>
      </c>
      <c r="L1187" t="s">
        <v>25</v>
      </c>
      <c r="M1187" s="2">
        <v>4550084118970</v>
      </c>
      <c r="N1187">
        <v>1</v>
      </c>
      <c r="O1187">
        <f t="shared" si="18"/>
        <v>2</v>
      </c>
    </row>
    <row r="1188" spans="1:15" x14ac:dyDescent="0.2">
      <c r="A1188" s="1">
        <v>43312</v>
      </c>
      <c r="B1188">
        <v>44050337</v>
      </c>
      <c r="C1188">
        <v>94</v>
      </c>
      <c r="D1188" t="s">
        <v>14</v>
      </c>
      <c r="E1188">
        <v>21</v>
      </c>
      <c r="F1188" t="s">
        <v>15</v>
      </c>
      <c r="G1188">
        <v>181010</v>
      </c>
      <c r="H1188" t="s">
        <v>16</v>
      </c>
      <c r="I1188" t="s">
        <v>17</v>
      </c>
      <c r="J1188" t="s">
        <v>18</v>
      </c>
      <c r="K1188" t="s">
        <v>19</v>
      </c>
      <c r="L1188" t="s">
        <v>20</v>
      </c>
      <c r="M1188" s="2">
        <v>842776102461</v>
      </c>
      <c r="N1188">
        <v>1</v>
      </c>
      <c r="O1188">
        <f t="shared" si="18"/>
        <v>9</v>
      </c>
    </row>
    <row r="1189" spans="1:15" x14ac:dyDescent="0.2">
      <c r="A1189" s="1">
        <v>43312</v>
      </c>
      <c r="B1189">
        <v>44050387</v>
      </c>
      <c r="C1189">
        <v>94</v>
      </c>
      <c r="D1189" t="s">
        <v>14</v>
      </c>
      <c r="E1189">
        <v>21</v>
      </c>
      <c r="F1189" t="s">
        <v>15</v>
      </c>
      <c r="G1189">
        <v>181010</v>
      </c>
      <c r="H1189" t="s">
        <v>16</v>
      </c>
      <c r="I1189" t="s">
        <v>17</v>
      </c>
      <c r="J1189" t="s">
        <v>18</v>
      </c>
      <c r="K1189" t="s">
        <v>19</v>
      </c>
      <c r="L1189" t="s">
        <v>20</v>
      </c>
      <c r="M1189" s="2">
        <v>842776102461</v>
      </c>
      <c r="N1189">
        <v>1</v>
      </c>
      <c r="O1189">
        <f t="shared" si="18"/>
        <v>9</v>
      </c>
    </row>
    <row r="1190" spans="1:15" x14ac:dyDescent="0.2">
      <c r="A1190" s="1">
        <v>43312</v>
      </c>
      <c r="B1190">
        <v>44051308</v>
      </c>
      <c r="C1190">
        <v>94</v>
      </c>
      <c r="D1190" t="s">
        <v>14</v>
      </c>
      <c r="E1190">
        <v>21</v>
      </c>
      <c r="F1190" t="s">
        <v>15</v>
      </c>
      <c r="G1190">
        <v>181010</v>
      </c>
      <c r="H1190" t="s">
        <v>16</v>
      </c>
      <c r="I1190" t="s">
        <v>17</v>
      </c>
      <c r="J1190" t="s">
        <v>18</v>
      </c>
      <c r="K1190" t="s">
        <v>19</v>
      </c>
      <c r="L1190" t="s">
        <v>20</v>
      </c>
      <c r="M1190" s="2">
        <v>842776102461</v>
      </c>
      <c r="N1190">
        <v>1</v>
      </c>
      <c r="O1190">
        <f t="shared" si="18"/>
        <v>9</v>
      </c>
    </row>
    <row r="1191" spans="1:15" x14ac:dyDescent="0.2">
      <c r="A1191" s="1">
        <v>43312</v>
      </c>
      <c r="B1191">
        <v>44052935</v>
      </c>
      <c r="C1191">
        <v>94</v>
      </c>
      <c r="D1191" t="s">
        <v>14</v>
      </c>
      <c r="E1191">
        <v>21</v>
      </c>
      <c r="F1191" t="s">
        <v>15</v>
      </c>
      <c r="G1191">
        <v>181010</v>
      </c>
      <c r="H1191" t="s">
        <v>16</v>
      </c>
      <c r="I1191" t="s">
        <v>17</v>
      </c>
      <c r="J1191" t="s">
        <v>18</v>
      </c>
      <c r="K1191" t="s">
        <v>19</v>
      </c>
      <c r="L1191" t="s">
        <v>20</v>
      </c>
      <c r="M1191" s="2">
        <v>842776102461</v>
      </c>
      <c r="N1191">
        <v>1</v>
      </c>
      <c r="O1191">
        <f t="shared" si="18"/>
        <v>9</v>
      </c>
    </row>
    <row r="1192" spans="1:15" x14ac:dyDescent="0.2">
      <c r="A1192" s="1">
        <v>43312</v>
      </c>
      <c r="B1192">
        <v>44053237</v>
      </c>
      <c r="C1192">
        <v>94</v>
      </c>
      <c r="D1192" t="s">
        <v>14</v>
      </c>
      <c r="E1192">
        <v>21</v>
      </c>
      <c r="F1192" t="s">
        <v>15</v>
      </c>
      <c r="G1192">
        <v>181010</v>
      </c>
      <c r="H1192" t="s">
        <v>16</v>
      </c>
      <c r="I1192" t="s">
        <v>17</v>
      </c>
      <c r="J1192" t="s">
        <v>18</v>
      </c>
      <c r="K1192" t="s">
        <v>19</v>
      </c>
      <c r="L1192" t="s">
        <v>20</v>
      </c>
      <c r="M1192" s="2">
        <v>842776102461</v>
      </c>
      <c r="N1192">
        <v>1</v>
      </c>
      <c r="O1192">
        <f t="shared" si="18"/>
        <v>9</v>
      </c>
    </row>
    <row r="1193" spans="1:15" x14ac:dyDescent="0.2">
      <c r="A1193" s="1">
        <v>43312</v>
      </c>
      <c r="B1193">
        <v>44053764</v>
      </c>
      <c r="C1193">
        <v>94</v>
      </c>
      <c r="D1193" t="s">
        <v>14</v>
      </c>
      <c r="E1193">
        <v>32</v>
      </c>
      <c r="F1193" t="s">
        <v>21</v>
      </c>
      <c r="G1193">
        <v>253230</v>
      </c>
      <c r="H1193" t="s">
        <v>22</v>
      </c>
      <c r="I1193" t="s">
        <v>23</v>
      </c>
      <c r="J1193" t="s">
        <v>24</v>
      </c>
      <c r="L1193" t="s">
        <v>25</v>
      </c>
      <c r="M1193" s="2">
        <v>4550084118970</v>
      </c>
      <c r="N1193">
        <v>1</v>
      </c>
      <c r="O1193">
        <f t="shared" si="18"/>
        <v>2</v>
      </c>
    </row>
    <row r="1194" spans="1:15" x14ac:dyDescent="0.2">
      <c r="A1194" s="1">
        <v>43312</v>
      </c>
      <c r="B1194">
        <v>44054664</v>
      </c>
      <c r="C1194">
        <v>94</v>
      </c>
      <c r="D1194" t="s">
        <v>14</v>
      </c>
      <c r="E1194">
        <v>21</v>
      </c>
      <c r="F1194" t="s">
        <v>15</v>
      </c>
      <c r="G1194">
        <v>181010</v>
      </c>
      <c r="H1194" t="s">
        <v>16</v>
      </c>
      <c r="I1194" t="s">
        <v>17</v>
      </c>
      <c r="J1194" t="s">
        <v>18</v>
      </c>
      <c r="K1194" t="s">
        <v>19</v>
      </c>
      <c r="L1194" t="s">
        <v>20</v>
      </c>
      <c r="M1194" s="2">
        <v>842776102461</v>
      </c>
      <c r="N1194">
        <v>1</v>
      </c>
      <c r="O1194">
        <f t="shared" si="18"/>
        <v>9</v>
      </c>
    </row>
    <row r="1195" spans="1:15" x14ac:dyDescent="0.2">
      <c r="A1195" s="1">
        <v>43312</v>
      </c>
      <c r="B1195">
        <v>44055921</v>
      </c>
      <c r="C1195">
        <v>94</v>
      </c>
      <c r="D1195" t="s">
        <v>14</v>
      </c>
      <c r="E1195">
        <v>21</v>
      </c>
      <c r="F1195" t="s">
        <v>15</v>
      </c>
      <c r="G1195">
        <v>181010</v>
      </c>
      <c r="H1195" t="s">
        <v>16</v>
      </c>
      <c r="I1195" t="s">
        <v>17</v>
      </c>
      <c r="J1195" t="s">
        <v>18</v>
      </c>
      <c r="K1195" t="s">
        <v>19</v>
      </c>
      <c r="L1195" t="s">
        <v>20</v>
      </c>
      <c r="M1195" s="2">
        <v>842776102461</v>
      </c>
      <c r="N1195">
        <v>1</v>
      </c>
      <c r="O1195">
        <f t="shared" si="18"/>
        <v>9</v>
      </c>
    </row>
    <row r="1196" spans="1:15" x14ac:dyDescent="0.2">
      <c r="A1196" s="1">
        <v>43312</v>
      </c>
      <c r="B1196">
        <v>44057155</v>
      </c>
      <c r="C1196">
        <v>94</v>
      </c>
      <c r="D1196" t="s">
        <v>14</v>
      </c>
      <c r="E1196">
        <v>21</v>
      </c>
      <c r="F1196" t="s">
        <v>15</v>
      </c>
      <c r="G1196">
        <v>181010</v>
      </c>
      <c r="H1196" t="s">
        <v>16</v>
      </c>
      <c r="I1196" t="s">
        <v>17</v>
      </c>
      <c r="J1196" t="s">
        <v>18</v>
      </c>
      <c r="K1196" t="s">
        <v>19</v>
      </c>
      <c r="L1196" t="s">
        <v>20</v>
      </c>
      <c r="M1196" s="2">
        <v>842776102461</v>
      </c>
      <c r="N1196">
        <v>1</v>
      </c>
      <c r="O1196">
        <f t="shared" si="18"/>
        <v>9</v>
      </c>
    </row>
    <row r="1197" spans="1:15" x14ac:dyDescent="0.2">
      <c r="A1197" s="1">
        <v>43312</v>
      </c>
      <c r="B1197">
        <v>43860893</v>
      </c>
      <c r="C1197">
        <v>842</v>
      </c>
      <c r="D1197" t="s">
        <v>26</v>
      </c>
      <c r="E1197">
        <v>21</v>
      </c>
      <c r="F1197" t="s">
        <v>15</v>
      </c>
      <c r="G1197">
        <v>181010</v>
      </c>
      <c r="H1197" t="s">
        <v>16</v>
      </c>
      <c r="I1197" t="s">
        <v>17</v>
      </c>
      <c r="J1197" t="s">
        <v>18</v>
      </c>
      <c r="K1197" t="s">
        <v>19</v>
      </c>
      <c r="L1197" t="s">
        <v>20</v>
      </c>
      <c r="M1197" s="2">
        <v>842776102461</v>
      </c>
      <c r="N1197">
        <v>-1</v>
      </c>
      <c r="O1197">
        <f t="shared" si="18"/>
        <v>4</v>
      </c>
    </row>
    <row r="1198" spans="1:15" x14ac:dyDescent="0.2">
      <c r="A1198" s="1">
        <v>43312</v>
      </c>
      <c r="B1198">
        <v>44044415</v>
      </c>
      <c r="C1198">
        <v>842</v>
      </c>
      <c r="D1198" t="s">
        <v>26</v>
      </c>
      <c r="E1198">
        <v>21</v>
      </c>
      <c r="F1198" t="s">
        <v>15</v>
      </c>
      <c r="G1198">
        <v>181010</v>
      </c>
      <c r="H1198" t="s">
        <v>16</v>
      </c>
      <c r="I1198" t="s">
        <v>17</v>
      </c>
      <c r="J1198" t="s">
        <v>18</v>
      </c>
      <c r="K1198" t="s">
        <v>19</v>
      </c>
      <c r="L1198" t="s">
        <v>20</v>
      </c>
      <c r="M1198" s="2">
        <v>842776102461</v>
      </c>
      <c r="N1198">
        <v>1</v>
      </c>
      <c r="O1198">
        <f t="shared" si="18"/>
        <v>4</v>
      </c>
    </row>
    <row r="1199" spans="1:15" x14ac:dyDescent="0.2">
      <c r="A1199" s="1">
        <v>43312</v>
      </c>
      <c r="B1199">
        <v>44049066</v>
      </c>
      <c r="C1199">
        <v>842</v>
      </c>
      <c r="D1199" t="s">
        <v>26</v>
      </c>
      <c r="E1199">
        <v>21</v>
      </c>
      <c r="F1199" t="s">
        <v>15</v>
      </c>
      <c r="G1199">
        <v>181010</v>
      </c>
      <c r="H1199" t="s">
        <v>16</v>
      </c>
      <c r="I1199" t="s">
        <v>17</v>
      </c>
      <c r="J1199" t="s">
        <v>18</v>
      </c>
      <c r="K1199" t="s">
        <v>19</v>
      </c>
      <c r="L1199" t="s">
        <v>20</v>
      </c>
      <c r="M1199" s="2">
        <v>842776102461</v>
      </c>
      <c r="N1199">
        <v>1</v>
      </c>
      <c r="O1199">
        <f t="shared" si="18"/>
        <v>4</v>
      </c>
    </row>
    <row r="1200" spans="1:15" x14ac:dyDescent="0.2">
      <c r="A1200" s="1">
        <v>43312</v>
      </c>
      <c r="B1200">
        <v>44049863</v>
      </c>
      <c r="C1200">
        <v>842</v>
      </c>
      <c r="D1200" t="s">
        <v>26</v>
      </c>
      <c r="E1200">
        <v>32</v>
      </c>
      <c r="F1200" t="s">
        <v>21</v>
      </c>
      <c r="G1200">
        <v>253230</v>
      </c>
      <c r="H1200" t="s">
        <v>22</v>
      </c>
      <c r="I1200" t="s">
        <v>23</v>
      </c>
      <c r="J1200" t="s">
        <v>24</v>
      </c>
      <c r="L1200" t="s">
        <v>25</v>
      </c>
      <c r="M1200" s="2">
        <v>4550084118970</v>
      </c>
      <c r="N1200">
        <v>1</v>
      </c>
      <c r="O1200">
        <f t="shared" si="18"/>
        <v>3</v>
      </c>
    </row>
    <row r="1201" spans="1:15" x14ac:dyDescent="0.2">
      <c r="A1201" s="1">
        <v>43312</v>
      </c>
      <c r="B1201">
        <v>44051228</v>
      </c>
      <c r="C1201">
        <v>842</v>
      </c>
      <c r="D1201" t="s">
        <v>26</v>
      </c>
      <c r="E1201">
        <v>32</v>
      </c>
      <c r="F1201" t="s">
        <v>21</v>
      </c>
      <c r="G1201">
        <v>253230</v>
      </c>
      <c r="H1201" t="s">
        <v>22</v>
      </c>
      <c r="I1201" t="s">
        <v>23</v>
      </c>
      <c r="J1201" t="s">
        <v>24</v>
      </c>
      <c r="L1201" t="s">
        <v>25</v>
      </c>
      <c r="M1201" s="2">
        <v>4550084118970</v>
      </c>
      <c r="N1201">
        <v>1</v>
      </c>
      <c r="O1201">
        <f t="shared" si="18"/>
        <v>3</v>
      </c>
    </row>
    <row r="1202" spans="1:15" x14ac:dyDescent="0.2">
      <c r="A1202" s="1">
        <v>43312</v>
      </c>
      <c r="B1202">
        <v>44051988</v>
      </c>
      <c r="C1202">
        <v>842</v>
      </c>
      <c r="D1202" t="s">
        <v>26</v>
      </c>
      <c r="E1202">
        <v>32</v>
      </c>
      <c r="F1202" t="s">
        <v>21</v>
      </c>
      <c r="G1202">
        <v>253230</v>
      </c>
      <c r="H1202" t="s">
        <v>22</v>
      </c>
      <c r="I1202" t="s">
        <v>23</v>
      </c>
      <c r="J1202" t="s">
        <v>24</v>
      </c>
      <c r="L1202" t="s">
        <v>25</v>
      </c>
      <c r="M1202" s="2">
        <v>4550084118970</v>
      </c>
      <c r="N1202">
        <v>1</v>
      </c>
      <c r="O1202">
        <f t="shared" si="18"/>
        <v>3</v>
      </c>
    </row>
    <row r="1203" spans="1:15" x14ac:dyDescent="0.2">
      <c r="A1203" s="1">
        <v>43312</v>
      </c>
      <c r="B1203">
        <v>44054163</v>
      </c>
      <c r="C1203">
        <v>842</v>
      </c>
      <c r="D1203" t="s">
        <v>26</v>
      </c>
      <c r="E1203">
        <v>21</v>
      </c>
      <c r="F1203" t="s">
        <v>15</v>
      </c>
      <c r="G1203">
        <v>181010</v>
      </c>
      <c r="H1203" t="s">
        <v>16</v>
      </c>
      <c r="I1203" t="s">
        <v>17</v>
      </c>
      <c r="J1203" t="s">
        <v>18</v>
      </c>
      <c r="K1203" t="s">
        <v>19</v>
      </c>
      <c r="L1203" t="s">
        <v>20</v>
      </c>
      <c r="M1203" s="2">
        <v>842776102461</v>
      </c>
      <c r="N1203">
        <v>1</v>
      </c>
      <c r="O1203">
        <f t="shared" si="18"/>
        <v>4</v>
      </c>
    </row>
    <row r="1204" spans="1:15" x14ac:dyDescent="0.2">
      <c r="A1204" s="1">
        <v>43312</v>
      </c>
      <c r="B1204">
        <v>44055270</v>
      </c>
      <c r="C1204">
        <v>842</v>
      </c>
      <c r="D1204" t="s">
        <v>26</v>
      </c>
      <c r="E1204">
        <v>21</v>
      </c>
      <c r="F1204" t="s">
        <v>15</v>
      </c>
      <c r="G1204">
        <v>181010</v>
      </c>
      <c r="H1204" t="s">
        <v>16</v>
      </c>
      <c r="I1204" t="s">
        <v>17</v>
      </c>
      <c r="J1204" t="s">
        <v>18</v>
      </c>
      <c r="K1204" t="s">
        <v>19</v>
      </c>
      <c r="L1204" t="s">
        <v>20</v>
      </c>
      <c r="M1204" s="2">
        <v>842776102461</v>
      </c>
      <c r="N1204">
        <v>1</v>
      </c>
      <c r="O1204">
        <f t="shared" si="18"/>
        <v>4</v>
      </c>
    </row>
    <row r="1205" spans="1:15" x14ac:dyDescent="0.2">
      <c r="A1205" s="1">
        <v>43312</v>
      </c>
      <c r="B1205">
        <v>44055326</v>
      </c>
      <c r="C1205">
        <v>842</v>
      </c>
      <c r="D1205" t="s">
        <v>26</v>
      </c>
      <c r="E1205">
        <v>21</v>
      </c>
      <c r="F1205" t="s">
        <v>15</v>
      </c>
      <c r="G1205">
        <v>181010</v>
      </c>
      <c r="H1205" t="s">
        <v>16</v>
      </c>
      <c r="I1205" t="s">
        <v>17</v>
      </c>
      <c r="J1205" t="s">
        <v>18</v>
      </c>
      <c r="K1205" t="s">
        <v>19</v>
      </c>
      <c r="L1205" t="s">
        <v>20</v>
      </c>
      <c r="M1205" s="2">
        <v>842776102461</v>
      </c>
      <c r="N1205">
        <v>1</v>
      </c>
      <c r="O1205">
        <f t="shared" si="18"/>
        <v>4</v>
      </c>
    </row>
    <row r="1206" spans="1:15" x14ac:dyDescent="0.2">
      <c r="A1206" s="1">
        <v>43312</v>
      </c>
      <c r="B1206">
        <v>65673223</v>
      </c>
      <c r="C1206">
        <v>842</v>
      </c>
      <c r="D1206" t="s">
        <v>26</v>
      </c>
      <c r="E1206">
        <v>12</v>
      </c>
      <c r="F1206" t="s">
        <v>27</v>
      </c>
      <c r="G1206">
        <v>77120</v>
      </c>
      <c r="H1206" t="s">
        <v>28</v>
      </c>
      <c r="I1206" t="s">
        <v>29</v>
      </c>
      <c r="J1206" t="s">
        <v>30</v>
      </c>
      <c r="L1206" t="s">
        <v>31</v>
      </c>
      <c r="M1206" s="2">
        <v>4549980046388</v>
      </c>
      <c r="N1206">
        <v>1</v>
      </c>
      <c r="O1206">
        <f t="shared" si="18"/>
        <v>1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5393-FACA-43EE-8CFA-1FB2E67A4775}">
  <dimension ref="A1:E174"/>
  <sheetViews>
    <sheetView workbookViewId="0">
      <selection activeCell="E2" sqref="E2"/>
    </sheetView>
  </sheetViews>
  <sheetFormatPr defaultRowHeight="13" x14ac:dyDescent="0.2"/>
  <sheetData>
    <row r="1" spans="1:5" x14ac:dyDescent="0.2">
      <c r="B1" t="s">
        <v>0</v>
      </c>
      <c r="C1" t="s">
        <v>2</v>
      </c>
      <c r="D1" s="2" t="s">
        <v>12</v>
      </c>
      <c r="E1" t="s">
        <v>51</v>
      </c>
    </row>
    <row r="2" spans="1:5" x14ac:dyDescent="0.2">
      <c r="A2" t="str">
        <f>B2&amp;C2&amp;D2</f>
        <v>4328294842776102461</v>
      </c>
      <c r="B2" s="1">
        <v>43282</v>
      </c>
      <c r="C2">
        <v>94</v>
      </c>
      <c r="D2" s="2">
        <v>842776102461</v>
      </c>
      <c r="E2">
        <v>7</v>
      </c>
    </row>
    <row r="3" spans="1:5" x14ac:dyDescent="0.2">
      <c r="A3" t="str">
        <f t="shared" ref="A3:A66" si="0">B3&amp;C3&amp;D3</f>
        <v>43282944550084118970</v>
      </c>
      <c r="B3" s="1">
        <v>43282</v>
      </c>
      <c r="C3">
        <v>94</v>
      </c>
      <c r="D3" s="2">
        <v>4550084118970</v>
      </c>
      <c r="E3">
        <v>3</v>
      </c>
    </row>
    <row r="4" spans="1:5" x14ac:dyDescent="0.2">
      <c r="A4" t="str">
        <f t="shared" si="0"/>
        <v>43282842842776102461</v>
      </c>
      <c r="B4" s="1">
        <v>43282</v>
      </c>
      <c r="C4">
        <v>842</v>
      </c>
      <c r="D4" s="2">
        <v>842776102461</v>
      </c>
      <c r="E4">
        <v>5</v>
      </c>
    </row>
    <row r="5" spans="1:5" x14ac:dyDescent="0.2">
      <c r="A5" t="str">
        <f t="shared" si="0"/>
        <v>432828424550084118970</v>
      </c>
      <c r="B5" s="1">
        <v>43282</v>
      </c>
      <c r="C5">
        <v>842</v>
      </c>
      <c r="D5" s="2">
        <v>4550084118970</v>
      </c>
      <c r="E5">
        <v>1</v>
      </c>
    </row>
    <row r="6" spans="1:5" x14ac:dyDescent="0.2">
      <c r="A6" t="str">
        <f t="shared" si="0"/>
        <v>432828424549980046388</v>
      </c>
      <c r="B6" s="1">
        <v>43282</v>
      </c>
      <c r="C6">
        <v>842</v>
      </c>
      <c r="D6" s="2">
        <v>4549980046388</v>
      </c>
      <c r="E6">
        <v>1</v>
      </c>
    </row>
    <row r="7" spans="1:5" x14ac:dyDescent="0.2">
      <c r="A7" t="str">
        <f t="shared" si="0"/>
        <v>4328394842776102461</v>
      </c>
      <c r="B7" s="1">
        <v>43283</v>
      </c>
      <c r="C7">
        <v>94</v>
      </c>
      <c r="D7" s="2">
        <v>842776102461</v>
      </c>
      <c r="E7">
        <v>10</v>
      </c>
    </row>
    <row r="8" spans="1:5" x14ac:dyDescent="0.2">
      <c r="A8" t="str">
        <f t="shared" si="0"/>
        <v>43283944550084118970</v>
      </c>
      <c r="B8" s="1">
        <v>43283</v>
      </c>
      <c r="C8">
        <v>94</v>
      </c>
      <c r="D8" s="2">
        <v>4550084118970</v>
      </c>
      <c r="E8">
        <v>2</v>
      </c>
    </row>
    <row r="9" spans="1:5" x14ac:dyDescent="0.2">
      <c r="A9" t="str">
        <f t="shared" si="0"/>
        <v>432838424550084118970</v>
      </c>
      <c r="B9" s="1">
        <v>43283</v>
      </c>
      <c r="C9">
        <v>842</v>
      </c>
      <c r="D9" s="2">
        <v>4550084118970</v>
      </c>
      <c r="E9">
        <v>2</v>
      </c>
    </row>
    <row r="10" spans="1:5" x14ac:dyDescent="0.2">
      <c r="A10" t="str">
        <f t="shared" si="0"/>
        <v>43283842842776102461</v>
      </c>
      <c r="B10" s="1">
        <v>43283</v>
      </c>
      <c r="C10">
        <v>842</v>
      </c>
      <c r="D10" s="2">
        <v>842776102461</v>
      </c>
      <c r="E10">
        <v>5</v>
      </c>
    </row>
    <row r="11" spans="1:5" x14ac:dyDescent="0.2">
      <c r="A11" t="str">
        <f t="shared" si="0"/>
        <v>43284944549980046388</v>
      </c>
      <c r="B11" s="1">
        <v>43284</v>
      </c>
      <c r="C11">
        <v>94</v>
      </c>
      <c r="D11" s="2">
        <v>4549980046388</v>
      </c>
      <c r="E11">
        <v>2</v>
      </c>
    </row>
    <row r="12" spans="1:5" x14ac:dyDescent="0.2">
      <c r="A12" t="str">
        <f t="shared" si="0"/>
        <v>4328494842776102461</v>
      </c>
      <c r="B12" s="1">
        <v>43284</v>
      </c>
      <c r="C12">
        <v>94</v>
      </c>
      <c r="D12" s="2">
        <v>842776102461</v>
      </c>
      <c r="E12">
        <v>5</v>
      </c>
    </row>
    <row r="13" spans="1:5" x14ac:dyDescent="0.2">
      <c r="A13" t="str">
        <f t="shared" si="0"/>
        <v>43284944550084118970</v>
      </c>
      <c r="B13" s="1">
        <v>43284</v>
      </c>
      <c r="C13">
        <v>94</v>
      </c>
      <c r="D13" s="2">
        <v>4550084118970</v>
      </c>
      <c r="E13">
        <v>1</v>
      </c>
    </row>
    <row r="14" spans="1:5" x14ac:dyDescent="0.2">
      <c r="A14" t="str">
        <f t="shared" si="0"/>
        <v>432848424550084118970</v>
      </c>
      <c r="B14" s="1">
        <v>43284</v>
      </c>
      <c r="C14">
        <v>842</v>
      </c>
      <c r="D14" s="2">
        <v>4550084118970</v>
      </c>
      <c r="E14">
        <v>2</v>
      </c>
    </row>
    <row r="15" spans="1:5" x14ac:dyDescent="0.2">
      <c r="A15" t="str">
        <f t="shared" si="0"/>
        <v>43285944549292037708</v>
      </c>
      <c r="B15" s="1">
        <v>43285</v>
      </c>
      <c r="C15">
        <v>94</v>
      </c>
      <c r="D15" s="2">
        <v>4549292037708</v>
      </c>
      <c r="E15">
        <v>1</v>
      </c>
    </row>
    <row r="16" spans="1:5" x14ac:dyDescent="0.2">
      <c r="A16" t="str">
        <f t="shared" si="0"/>
        <v>4328594842776102461</v>
      </c>
      <c r="B16" s="1">
        <v>43285</v>
      </c>
      <c r="C16">
        <v>94</v>
      </c>
      <c r="D16" s="2">
        <v>842776102461</v>
      </c>
      <c r="E16">
        <v>6</v>
      </c>
    </row>
    <row r="17" spans="1:5" x14ac:dyDescent="0.2">
      <c r="A17" t="str">
        <f t="shared" si="0"/>
        <v>43285944550084118970</v>
      </c>
      <c r="B17" s="1">
        <v>43285</v>
      </c>
      <c r="C17">
        <v>94</v>
      </c>
      <c r="D17" s="2">
        <v>4550084118970</v>
      </c>
      <c r="E17">
        <v>1</v>
      </c>
    </row>
    <row r="18" spans="1:5" x14ac:dyDescent="0.2">
      <c r="A18" t="str">
        <f t="shared" si="0"/>
        <v>43285944549980046388</v>
      </c>
      <c r="B18" s="1">
        <v>43285</v>
      </c>
      <c r="C18">
        <v>94</v>
      </c>
      <c r="D18" s="2">
        <v>4549980046388</v>
      </c>
      <c r="E18">
        <v>1</v>
      </c>
    </row>
    <row r="19" spans="1:5" x14ac:dyDescent="0.2">
      <c r="A19" t="str">
        <f t="shared" si="0"/>
        <v>43285842842776102461</v>
      </c>
      <c r="B19" s="1">
        <v>43285</v>
      </c>
      <c r="C19">
        <v>842</v>
      </c>
      <c r="D19" s="2">
        <v>842776102461</v>
      </c>
      <c r="E19">
        <v>3</v>
      </c>
    </row>
    <row r="20" spans="1:5" x14ac:dyDescent="0.2">
      <c r="A20" t="str">
        <f t="shared" si="0"/>
        <v>432858424549980046388</v>
      </c>
      <c r="B20" s="1">
        <v>43285</v>
      </c>
      <c r="C20">
        <v>842</v>
      </c>
      <c r="D20" s="2">
        <v>4549980046388</v>
      </c>
      <c r="E20">
        <v>1</v>
      </c>
    </row>
    <row r="21" spans="1:5" x14ac:dyDescent="0.2">
      <c r="A21" t="str">
        <f t="shared" si="0"/>
        <v>432858424550084118970</v>
      </c>
      <c r="B21" s="1">
        <v>43285</v>
      </c>
      <c r="C21">
        <v>842</v>
      </c>
      <c r="D21" s="2">
        <v>4550084118970</v>
      </c>
      <c r="E21">
        <v>1</v>
      </c>
    </row>
    <row r="22" spans="1:5" x14ac:dyDescent="0.2">
      <c r="A22" t="str">
        <f t="shared" si="0"/>
        <v>4328694842776102461</v>
      </c>
      <c r="B22" s="1">
        <v>43286</v>
      </c>
      <c r="C22">
        <v>94</v>
      </c>
      <c r="D22" s="2">
        <v>842776102461</v>
      </c>
      <c r="E22">
        <v>1</v>
      </c>
    </row>
    <row r="23" spans="1:5" x14ac:dyDescent="0.2">
      <c r="A23" t="str">
        <f t="shared" si="0"/>
        <v>43286944550084118970</v>
      </c>
      <c r="B23" s="1">
        <v>43286</v>
      </c>
      <c r="C23">
        <v>94</v>
      </c>
      <c r="D23" s="2">
        <v>4550084118970</v>
      </c>
      <c r="E23">
        <v>3</v>
      </c>
    </row>
    <row r="24" spans="1:5" x14ac:dyDescent="0.2">
      <c r="A24" t="str">
        <f t="shared" si="0"/>
        <v>43286944514953727427</v>
      </c>
      <c r="B24" s="1">
        <v>43286</v>
      </c>
      <c r="C24">
        <v>94</v>
      </c>
      <c r="D24" s="2">
        <v>4514953727427</v>
      </c>
      <c r="E24">
        <v>1</v>
      </c>
    </row>
    <row r="25" spans="1:5" x14ac:dyDescent="0.2">
      <c r="A25" t="str">
        <f t="shared" si="0"/>
        <v>43286842842776102461</v>
      </c>
      <c r="B25" s="1">
        <v>43286</v>
      </c>
      <c r="C25">
        <v>842</v>
      </c>
      <c r="D25" s="2">
        <v>842776102461</v>
      </c>
      <c r="E25">
        <v>0</v>
      </c>
    </row>
    <row r="26" spans="1:5" x14ac:dyDescent="0.2">
      <c r="A26" t="str">
        <f t="shared" si="0"/>
        <v>4328794842776102461</v>
      </c>
      <c r="B26" s="1">
        <v>43287</v>
      </c>
      <c r="C26">
        <v>94</v>
      </c>
      <c r="D26" s="2">
        <v>842776102461</v>
      </c>
      <c r="E26">
        <v>6</v>
      </c>
    </row>
    <row r="27" spans="1:5" x14ac:dyDescent="0.2">
      <c r="A27" t="str">
        <f t="shared" si="0"/>
        <v>43287944550084118970</v>
      </c>
      <c r="B27" s="1">
        <v>43287</v>
      </c>
      <c r="C27">
        <v>94</v>
      </c>
      <c r="D27" s="2">
        <v>4550084118970</v>
      </c>
      <c r="E27">
        <v>2</v>
      </c>
    </row>
    <row r="28" spans="1:5" x14ac:dyDescent="0.2">
      <c r="A28" t="str">
        <f t="shared" si="0"/>
        <v>43287944514953727427</v>
      </c>
      <c r="B28" s="1">
        <v>43287</v>
      </c>
      <c r="C28">
        <v>94</v>
      </c>
      <c r="D28" s="2">
        <v>4514953727427</v>
      </c>
      <c r="E28">
        <v>1</v>
      </c>
    </row>
    <row r="29" spans="1:5" x14ac:dyDescent="0.2">
      <c r="A29" t="str">
        <f t="shared" si="0"/>
        <v>432878424550084118970</v>
      </c>
      <c r="B29" s="1">
        <v>43287</v>
      </c>
      <c r="C29">
        <v>842</v>
      </c>
      <c r="D29" s="2">
        <v>4550084118970</v>
      </c>
      <c r="E29">
        <v>4</v>
      </c>
    </row>
    <row r="30" spans="1:5" x14ac:dyDescent="0.2">
      <c r="A30" t="str">
        <f t="shared" si="0"/>
        <v>43288944550084118970</v>
      </c>
      <c r="B30" s="1">
        <v>43288</v>
      </c>
      <c r="C30">
        <v>94</v>
      </c>
      <c r="D30" s="2">
        <v>4550084118970</v>
      </c>
      <c r="E30">
        <v>1</v>
      </c>
    </row>
    <row r="31" spans="1:5" x14ac:dyDescent="0.2">
      <c r="A31" t="str">
        <f t="shared" si="0"/>
        <v>4328894842776102461</v>
      </c>
      <c r="B31" s="1">
        <v>43288</v>
      </c>
      <c r="C31">
        <v>94</v>
      </c>
      <c r="D31" s="2">
        <v>842776102461</v>
      </c>
      <c r="E31">
        <v>3</v>
      </c>
    </row>
    <row r="32" spans="1:5" x14ac:dyDescent="0.2">
      <c r="A32" t="str">
        <f t="shared" si="0"/>
        <v>43288944514953727427</v>
      </c>
      <c r="B32" s="1">
        <v>43288</v>
      </c>
      <c r="C32">
        <v>94</v>
      </c>
      <c r="D32" s="2">
        <v>4514953727427</v>
      </c>
      <c r="E32">
        <v>1</v>
      </c>
    </row>
    <row r="33" spans="1:5" x14ac:dyDescent="0.2">
      <c r="A33" t="str">
        <f t="shared" si="0"/>
        <v>43288842842776102461</v>
      </c>
      <c r="B33" s="1">
        <v>43288</v>
      </c>
      <c r="C33">
        <v>842</v>
      </c>
      <c r="D33" s="2">
        <v>842776102461</v>
      </c>
      <c r="E33">
        <v>3</v>
      </c>
    </row>
    <row r="34" spans="1:5" x14ac:dyDescent="0.2">
      <c r="A34" t="str">
        <f t="shared" si="0"/>
        <v>432888424550084118970</v>
      </c>
      <c r="B34" s="1">
        <v>43288</v>
      </c>
      <c r="C34">
        <v>842</v>
      </c>
      <c r="D34" s="2">
        <v>4550084118970</v>
      </c>
      <c r="E34">
        <v>2</v>
      </c>
    </row>
    <row r="35" spans="1:5" x14ac:dyDescent="0.2">
      <c r="A35" t="str">
        <f t="shared" si="0"/>
        <v>4328994842776102461</v>
      </c>
      <c r="B35" s="1">
        <v>43289</v>
      </c>
      <c r="C35">
        <v>94</v>
      </c>
      <c r="D35" s="2">
        <v>842776102461</v>
      </c>
      <c r="E35">
        <v>4</v>
      </c>
    </row>
    <row r="36" spans="1:5" x14ac:dyDescent="0.2">
      <c r="A36" t="str">
        <f t="shared" si="0"/>
        <v>43289944550084118970</v>
      </c>
      <c r="B36" s="1">
        <v>43289</v>
      </c>
      <c r="C36">
        <v>94</v>
      </c>
      <c r="D36" s="2">
        <v>4550084118970</v>
      </c>
      <c r="E36">
        <v>1</v>
      </c>
    </row>
    <row r="37" spans="1:5" x14ac:dyDescent="0.2">
      <c r="A37" t="str">
        <f t="shared" si="0"/>
        <v>43289842842776102461</v>
      </c>
      <c r="B37" s="1">
        <v>43289</v>
      </c>
      <c r="C37">
        <v>842</v>
      </c>
      <c r="D37" s="2">
        <v>842776102461</v>
      </c>
      <c r="E37">
        <v>3</v>
      </c>
    </row>
    <row r="38" spans="1:5" x14ac:dyDescent="0.2">
      <c r="A38" t="str">
        <f t="shared" si="0"/>
        <v>4329094842776102461</v>
      </c>
      <c r="B38" s="1">
        <v>43290</v>
      </c>
      <c r="C38">
        <v>94</v>
      </c>
      <c r="D38" s="2">
        <v>842776102461</v>
      </c>
      <c r="E38">
        <v>2</v>
      </c>
    </row>
    <row r="39" spans="1:5" x14ac:dyDescent="0.2">
      <c r="A39" t="str">
        <f t="shared" si="0"/>
        <v>43290944549980046388</v>
      </c>
      <c r="B39" s="1">
        <v>43290</v>
      </c>
      <c r="C39">
        <v>94</v>
      </c>
      <c r="D39" s="2">
        <v>4549980046388</v>
      </c>
      <c r="E39">
        <v>1</v>
      </c>
    </row>
    <row r="40" spans="1:5" x14ac:dyDescent="0.2">
      <c r="A40" t="str">
        <f t="shared" si="0"/>
        <v>43290944514953727427</v>
      </c>
      <c r="B40" s="1">
        <v>43290</v>
      </c>
      <c r="C40">
        <v>94</v>
      </c>
      <c r="D40" s="2">
        <v>4514953727427</v>
      </c>
      <c r="E40">
        <v>1</v>
      </c>
    </row>
    <row r="41" spans="1:5" x14ac:dyDescent="0.2">
      <c r="A41" t="str">
        <f t="shared" si="0"/>
        <v>43290944550084118970</v>
      </c>
      <c r="B41" s="1">
        <v>43290</v>
      </c>
      <c r="C41">
        <v>94</v>
      </c>
      <c r="D41" s="2">
        <v>4550084118970</v>
      </c>
      <c r="E41">
        <v>1</v>
      </c>
    </row>
    <row r="42" spans="1:5" x14ac:dyDescent="0.2">
      <c r="A42" t="str">
        <f t="shared" si="0"/>
        <v>43290842842776102461</v>
      </c>
      <c r="B42" s="1">
        <v>43290</v>
      </c>
      <c r="C42">
        <v>842</v>
      </c>
      <c r="D42" s="2">
        <v>842776102461</v>
      </c>
      <c r="E42">
        <v>2</v>
      </c>
    </row>
    <row r="43" spans="1:5" x14ac:dyDescent="0.2">
      <c r="A43" t="str">
        <f t="shared" si="0"/>
        <v>432908424550084118970</v>
      </c>
      <c r="B43" s="1">
        <v>43290</v>
      </c>
      <c r="C43">
        <v>842</v>
      </c>
      <c r="D43" s="2">
        <v>4550084118970</v>
      </c>
      <c r="E43">
        <v>2</v>
      </c>
    </row>
    <row r="44" spans="1:5" x14ac:dyDescent="0.2">
      <c r="A44" t="str">
        <f t="shared" si="0"/>
        <v>4329194842776102461</v>
      </c>
      <c r="B44" s="1">
        <v>43291</v>
      </c>
      <c r="C44">
        <v>94</v>
      </c>
      <c r="D44" s="2">
        <v>842776102461</v>
      </c>
      <c r="E44">
        <v>6</v>
      </c>
    </row>
    <row r="45" spans="1:5" x14ac:dyDescent="0.2">
      <c r="A45" t="str">
        <f t="shared" si="0"/>
        <v>43291944550084118970</v>
      </c>
      <c r="B45" s="1">
        <v>43291</v>
      </c>
      <c r="C45">
        <v>94</v>
      </c>
      <c r="D45" s="2">
        <v>4550084118970</v>
      </c>
      <c r="E45">
        <v>3</v>
      </c>
    </row>
    <row r="46" spans="1:5" x14ac:dyDescent="0.2">
      <c r="A46" t="str">
        <f t="shared" si="0"/>
        <v>43291944549980046388</v>
      </c>
      <c r="B46" s="1">
        <v>43291</v>
      </c>
      <c r="C46">
        <v>94</v>
      </c>
      <c r="D46" s="2">
        <v>4549980046388</v>
      </c>
      <c r="E46">
        <v>2</v>
      </c>
    </row>
    <row r="47" spans="1:5" x14ac:dyDescent="0.2">
      <c r="A47" t="str">
        <f t="shared" si="0"/>
        <v>432918424550084118970</v>
      </c>
      <c r="B47" s="1">
        <v>43291</v>
      </c>
      <c r="C47">
        <v>842</v>
      </c>
      <c r="D47" s="2">
        <v>4550084118970</v>
      </c>
      <c r="E47">
        <v>3</v>
      </c>
    </row>
    <row r="48" spans="1:5" x14ac:dyDescent="0.2">
      <c r="A48" t="str">
        <f t="shared" si="0"/>
        <v>4329294842776102461</v>
      </c>
      <c r="B48" s="1">
        <v>43292</v>
      </c>
      <c r="C48">
        <v>94</v>
      </c>
      <c r="D48" s="2">
        <v>842776102461</v>
      </c>
      <c r="E48">
        <v>2</v>
      </c>
    </row>
    <row r="49" spans="1:5" x14ac:dyDescent="0.2">
      <c r="A49" t="str">
        <f t="shared" si="0"/>
        <v>43292842842776102461</v>
      </c>
      <c r="B49" s="1">
        <v>43292</v>
      </c>
      <c r="C49">
        <v>842</v>
      </c>
      <c r="D49" s="2">
        <v>842776102461</v>
      </c>
      <c r="E49">
        <v>3</v>
      </c>
    </row>
    <row r="50" spans="1:5" x14ac:dyDescent="0.2">
      <c r="A50" t="str">
        <f t="shared" si="0"/>
        <v>432928424549980046388</v>
      </c>
      <c r="B50" s="1">
        <v>43292</v>
      </c>
      <c r="C50">
        <v>842</v>
      </c>
      <c r="D50" s="2">
        <v>4549980046388</v>
      </c>
      <c r="E50">
        <v>1</v>
      </c>
    </row>
    <row r="51" spans="1:5" x14ac:dyDescent="0.2">
      <c r="A51" t="str">
        <f t="shared" si="0"/>
        <v>4329394842776102461</v>
      </c>
      <c r="B51" s="1">
        <v>43293</v>
      </c>
      <c r="C51">
        <v>94</v>
      </c>
      <c r="D51" s="2">
        <v>842776102461</v>
      </c>
      <c r="E51">
        <v>2</v>
      </c>
    </row>
    <row r="52" spans="1:5" x14ac:dyDescent="0.2">
      <c r="A52" t="str">
        <f t="shared" si="0"/>
        <v>43293944549292037708</v>
      </c>
      <c r="B52" s="1">
        <v>43293</v>
      </c>
      <c r="C52">
        <v>94</v>
      </c>
      <c r="D52" s="2">
        <v>4549292037708</v>
      </c>
      <c r="E52">
        <v>1</v>
      </c>
    </row>
    <row r="53" spans="1:5" x14ac:dyDescent="0.2">
      <c r="A53" t="str">
        <f t="shared" si="0"/>
        <v>43293944549980046388</v>
      </c>
      <c r="B53" s="1">
        <v>43293</v>
      </c>
      <c r="C53">
        <v>94</v>
      </c>
      <c r="D53" s="2">
        <v>4549980046388</v>
      </c>
      <c r="E53">
        <v>1</v>
      </c>
    </row>
    <row r="54" spans="1:5" x14ac:dyDescent="0.2">
      <c r="A54" t="str">
        <f t="shared" si="0"/>
        <v>43293944550084118970</v>
      </c>
      <c r="B54" s="1">
        <v>43293</v>
      </c>
      <c r="C54">
        <v>94</v>
      </c>
      <c r="D54" s="2">
        <v>4550084118970</v>
      </c>
      <c r="E54">
        <v>1</v>
      </c>
    </row>
    <row r="55" spans="1:5" x14ac:dyDescent="0.2">
      <c r="A55" t="str">
        <f t="shared" si="0"/>
        <v>43293842842776102461</v>
      </c>
      <c r="B55" s="1">
        <v>43293</v>
      </c>
      <c r="C55">
        <v>842</v>
      </c>
      <c r="D55" s="2">
        <v>842776102461</v>
      </c>
      <c r="E55">
        <v>5</v>
      </c>
    </row>
    <row r="56" spans="1:5" x14ac:dyDescent="0.2">
      <c r="A56" t="str">
        <f t="shared" si="0"/>
        <v>432938424549980046388</v>
      </c>
      <c r="B56" s="1">
        <v>43293</v>
      </c>
      <c r="C56">
        <v>842</v>
      </c>
      <c r="D56" s="2">
        <v>4549980046388</v>
      </c>
      <c r="E56">
        <v>1</v>
      </c>
    </row>
    <row r="57" spans="1:5" x14ac:dyDescent="0.2">
      <c r="A57" t="str">
        <f t="shared" si="0"/>
        <v>4329494842776102461</v>
      </c>
      <c r="B57" s="1">
        <v>43294</v>
      </c>
      <c r="C57">
        <v>94</v>
      </c>
      <c r="D57" s="2">
        <v>842776102461</v>
      </c>
      <c r="E57">
        <v>5</v>
      </c>
    </row>
    <row r="58" spans="1:5" x14ac:dyDescent="0.2">
      <c r="A58" t="str">
        <f t="shared" si="0"/>
        <v>43294944550084118970</v>
      </c>
      <c r="B58" s="1">
        <v>43294</v>
      </c>
      <c r="C58">
        <v>94</v>
      </c>
      <c r="D58" s="2">
        <v>4550084118970</v>
      </c>
      <c r="E58">
        <v>1</v>
      </c>
    </row>
    <row r="59" spans="1:5" x14ac:dyDescent="0.2">
      <c r="A59" t="str">
        <f t="shared" si="0"/>
        <v>43294944549980046388</v>
      </c>
      <c r="B59" s="1">
        <v>43294</v>
      </c>
      <c r="C59">
        <v>94</v>
      </c>
      <c r="D59" s="2">
        <v>4549980046388</v>
      </c>
      <c r="E59">
        <v>1</v>
      </c>
    </row>
    <row r="60" spans="1:5" x14ac:dyDescent="0.2">
      <c r="A60" t="str">
        <f t="shared" si="0"/>
        <v>43294842842776102461</v>
      </c>
      <c r="B60" s="1">
        <v>43294</v>
      </c>
      <c r="C60">
        <v>842</v>
      </c>
      <c r="D60" s="2">
        <v>842776102461</v>
      </c>
      <c r="E60">
        <v>3</v>
      </c>
    </row>
    <row r="61" spans="1:5" x14ac:dyDescent="0.2">
      <c r="A61" t="str">
        <f t="shared" si="0"/>
        <v>432948424514953727427</v>
      </c>
      <c r="B61" s="1">
        <v>43294</v>
      </c>
      <c r="C61">
        <v>842</v>
      </c>
      <c r="D61" s="2">
        <v>4514953727427</v>
      </c>
      <c r="E61">
        <v>1</v>
      </c>
    </row>
    <row r="62" spans="1:5" x14ac:dyDescent="0.2">
      <c r="A62" t="str">
        <f t="shared" si="0"/>
        <v>432948424550084118970</v>
      </c>
      <c r="B62" s="1">
        <v>43294</v>
      </c>
      <c r="C62">
        <v>842</v>
      </c>
      <c r="D62" s="2">
        <v>4550084118970</v>
      </c>
      <c r="E62">
        <v>1</v>
      </c>
    </row>
    <row r="63" spans="1:5" x14ac:dyDescent="0.2">
      <c r="A63" t="str">
        <f t="shared" si="0"/>
        <v>4329594842776102461</v>
      </c>
      <c r="B63" s="1">
        <v>43295</v>
      </c>
      <c r="C63">
        <v>94</v>
      </c>
      <c r="D63" s="2">
        <v>842776102461</v>
      </c>
      <c r="E63">
        <v>56</v>
      </c>
    </row>
    <row r="64" spans="1:5" x14ac:dyDescent="0.2">
      <c r="A64" t="str">
        <f t="shared" si="0"/>
        <v>43295842842776102461</v>
      </c>
      <c r="B64" s="1">
        <v>43295</v>
      </c>
      <c r="C64">
        <v>842</v>
      </c>
      <c r="D64" s="2">
        <v>842776102461</v>
      </c>
      <c r="E64">
        <v>59</v>
      </c>
    </row>
    <row r="65" spans="1:5" x14ac:dyDescent="0.2">
      <c r="A65" t="str">
        <f t="shared" si="0"/>
        <v>432958424550084118970</v>
      </c>
      <c r="B65" s="1">
        <v>43295</v>
      </c>
      <c r="C65">
        <v>842</v>
      </c>
      <c r="D65" s="2">
        <v>4550084118970</v>
      </c>
      <c r="E65">
        <v>2</v>
      </c>
    </row>
    <row r="66" spans="1:5" x14ac:dyDescent="0.2">
      <c r="A66" t="str">
        <f t="shared" si="0"/>
        <v>432958424549980046388</v>
      </c>
      <c r="B66" s="1">
        <v>43295</v>
      </c>
      <c r="C66">
        <v>842</v>
      </c>
      <c r="D66" s="2">
        <v>4549980046388</v>
      </c>
      <c r="E66">
        <v>2</v>
      </c>
    </row>
    <row r="67" spans="1:5" x14ac:dyDescent="0.2">
      <c r="A67" t="str">
        <f t="shared" ref="A67:A130" si="1">B67&amp;C67&amp;D67</f>
        <v>4329694842776102461</v>
      </c>
      <c r="B67" s="1">
        <v>43296</v>
      </c>
      <c r="C67">
        <v>94</v>
      </c>
      <c r="D67" s="2">
        <v>842776102461</v>
      </c>
      <c r="E67">
        <v>59</v>
      </c>
    </row>
    <row r="68" spans="1:5" x14ac:dyDescent="0.2">
      <c r="A68" t="str">
        <f t="shared" si="1"/>
        <v>43296944549980046388</v>
      </c>
      <c r="B68" s="1">
        <v>43296</v>
      </c>
      <c r="C68">
        <v>94</v>
      </c>
      <c r="D68" s="2">
        <v>4549980046388</v>
      </c>
      <c r="E68">
        <v>5</v>
      </c>
    </row>
    <row r="69" spans="1:5" x14ac:dyDescent="0.2">
      <c r="A69" t="str">
        <f t="shared" si="1"/>
        <v>43296944549292037708</v>
      </c>
      <c r="B69" s="1">
        <v>43296</v>
      </c>
      <c r="C69">
        <v>94</v>
      </c>
      <c r="D69" s="2">
        <v>4549292037708</v>
      </c>
      <c r="E69">
        <v>1</v>
      </c>
    </row>
    <row r="70" spans="1:5" x14ac:dyDescent="0.2">
      <c r="A70" t="str">
        <f t="shared" si="1"/>
        <v>43296944550084118970</v>
      </c>
      <c r="B70" s="1">
        <v>43296</v>
      </c>
      <c r="C70">
        <v>94</v>
      </c>
      <c r="D70" s="2">
        <v>4550084118970</v>
      </c>
      <c r="E70">
        <v>2</v>
      </c>
    </row>
    <row r="71" spans="1:5" x14ac:dyDescent="0.2">
      <c r="A71" t="str">
        <f t="shared" si="1"/>
        <v>43296842842776102461</v>
      </c>
      <c r="B71" s="1">
        <v>43296</v>
      </c>
      <c r="C71">
        <v>842</v>
      </c>
      <c r="D71" s="2">
        <v>842776102461</v>
      </c>
      <c r="E71">
        <v>67</v>
      </c>
    </row>
    <row r="72" spans="1:5" x14ac:dyDescent="0.2">
      <c r="A72" t="str">
        <f t="shared" si="1"/>
        <v>432968424549980046388</v>
      </c>
      <c r="B72" s="1">
        <v>43296</v>
      </c>
      <c r="C72">
        <v>842</v>
      </c>
      <c r="D72" s="2">
        <v>4549980046388</v>
      </c>
      <c r="E72">
        <v>1</v>
      </c>
    </row>
    <row r="73" spans="1:5" x14ac:dyDescent="0.2">
      <c r="A73" t="str">
        <f t="shared" si="1"/>
        <v>432968424550084118970</v>
      </c>
      <c r="B73" s="1">
        <v>43296</v>
      </c>
      <c r="C73">
        <v>842</v>
      </c>
      <c r="D73" s="2">
        <v>4550084118970</v>
      </c>
      <c r="E73">
        <v>1</v>
      </c>
    </row>
    <row r="74" spans="1:5" x14ac:dyDescent="0.2">
      <c r="A74" t="str">
        <f t="shared" si="1"/>
        <v>4329794842776102461</v>
      </c>
      <c r="B74" s="1">
        <v>43297</v>
      </c>
      <c r="C74">
        <v>94</v>
      </c>
      <c r="D74" s="2">
        <v>842776102461</v>
      </c>
      <c r="E74">
        <v>108</v>
      </c>
    </row>
    <row r="75" spans="1:5" x14ac:dyDescent="0.2">
      <c r="A75" t="str">
        <f t="shared" si="1"/>
        <v>43297944550084118970</v>
      </c>
      <c r="B75" s="1">
        <v>43297</v>
      </c>
      <c r="C75">
        <v>94</v>
      </c>
      <c r="D75" s="2">
        <v>4550084118970</v>
      </c>
      <c r="E75">
        <v>3</v>
      </c>
    </row>
    <row r="76" spans="1:5" x14ac:dyDescent="0.2">
      <c r="A76" t="str">
        <f t="shared" si="1"/>
        <v>43297944549980046388</v>
      </c>
      <c r="B76" s="1">
        <v>43297</v>
      </c>
      <c r="C76">
        <v>94</v>
      </c>
      <c r="D76" s="2">
        <v>4549980046388</v>
      </c>
      <c r="E76">
        <v>2</v>
      </c>
    </row>
    <row r="77" spans="1:5" x14ac:dyDescent="0.2">
      <c r="A77" t="str">
        <f t="shared" si="1"/>
        <v>43297944549292037708</v>
      </c>
      <c r="B77" s="1">
        <v>43297</v>
      </c>
      <c r="C77">
        <v>94</v>
      </c>
      <c r="D77" s="2">
        <v>4549292037708</v>
      </c>
      <c r="E77">
        <v>1</v>
      </c>
    </row>
    <row r="78" spans="1:5" x14ac:dyDescent="0.2">
      <c r="A78" t="str">
        <f t="shared" si="1"/>
        <v>43297842842776102461</v>
      </c>
      <c r="B78" s="1">
        <v>43297</v>
      </c>
      <c r="C78">
        <v>842</v>
      </c>
      <c r="D78" s="2">
        <v>842776102461</v>
      </c>
      <c r="E78">
        <v>76</v>
      </c>
    </row>
    <row r="79" spans="1:5" x14ac:dyDescent="0.2">
      <c r="A79" t="str">
        <f t="shared" si="1"/>
        <v>432978424549980046388</v>
      </c>
      <c r="B79" s="1">
        <v>43297</v>
      </c>
      <c r="C79">
        <v>842</v>
      </c>
      <c r="D79" s="2">
        <v>4549980046388</v>
      </c>
      <c r="E79">
        <v>2</v>
      </c>
    </row>
    <row r="80" spans="1:5" x14ac:dyDescent="0.2">
      <c r="A80" t="str">
        <f t="shared" si="1"/>
        <v>432978424550084118970</v>
      </c>
      <c r="B80" s="1">
        <v>43297</v>
      </c>
      <c r="C80">
        <v>842</v>
      </c>
      <c r="D80" s="2">
        <v>4550084118970</v>
      </c>
      <c r="E80">
        <v>1</v>
      </c>
    </row>
    <row r="81" spans="1:5" x14ac:dyDescent="0.2">
      <c r="A81" t="str">
        <f t="shared" si="1"/>
        <v>432978424549292037708</v>
      </c>
      <c r="B81" s="1">
        <v>43297</v>
      </c>
      <c r="C81">
        <v>842</v>
      </c>
      <c r="D81" s="2">
        <v>4549292037708</v>
      </c>
      <c r="E81">
        <v>1</v>
      </c>
    </row>
    <row r="82" spans="1:5" x14ac:dyDescent="0.2">
      <c r="A82" t="str">
        <f t="shared" si="1"/>
        <v>4329894842776102461</v>
      </c>
      <c r="B82" s="1">
        <v>43298</v>
      </c>
      <c r="C82">
        <v>94</v>
      </c>
      <c r="D82" s="2">
        <v>842776102461</v>
      </c>
      <c r="E82">
        <v>89</v>
      </c>
    </row>
    <row r="83" spans="1:5" x14ac:dyDescent="0.2">
      <c r="A83" t="str">
        <f t="shared" si="1"/>
        <v>43298842842776102461</v>
      </c>
      <c r="B83" s="1">
        <v>43298</v>
      </c>
      <c r="C83">
        <v>842</v>
      </c>
      <c r="D83" s="2">
        <v>842776102461</v>
      </c>
      <c r="E83">
        <v>83</v>
      </c>
    </row>
    <row r="84" spans="1:5" x14ac:dyDescent="0.2">
      <c r="A84" t="str">
        <f t="shared" si="1"/>
        <v>432988424550084118970</v>
      </c>
      <c r="B84" s="1">
        <v>43298</v>
      </c>
      <c r="C84">
        <v>842</v>
      </c>
      <c r="D84" s="2">
        <v>4550084118970</v>
      </c>
      <c r="E84">
        <v>3</v>
      </c>
    </row>
    <row r="85" spans="1:5" x14ac:dyDescent="0.2">
      <c r="A85" t="str">
        <f t="shared" si="1"/>
        <v>432988424549980046388</v>
      </c>
      <c r="B85" s="1">
        <v>43298</v>
      </c>
      <c r="C85">
        <v>842</v>
      </c>
      <c r="D85" s="2">
        <v>4549980046388</v>
      </c>
      <c r="E85">
        <v>3</v>
      </c>
    </row>
    <row r="86" spans="1:5" x14ac:dyDescent="0.2">
      <c r="A86" t="str">
        <f t="shared" si="1"/>
        <v>4329994842776102461</v>
      </c>
      <c r="B86" s="1">
        <v>43299</v>
      </c>
      <c r="C86">
        <v>94</v>
      </c>
      <c r="D86" s="2">
        <v>842776102461</v>
      </c>
      <c r="E86">
        <v>17</v>
      </c>
    </row>
    <row r="87" spans="1:5" x14ac:dyDescent="0.2">
      <c r="A87" t="str">
        <f t="shared" si="1"/>
        <v>43299944550084118970</v>
      </c>
      <c r="B87" s="1">
        <v>43299</v>
      </c>
      <c r="C87">
        <v>94</v>
      </c>
      <c r="D87" s="2">
        <v>4550084118970</v>
      </c>
      <c r="E87">
        <v>5</v>
      </c>
    </row>
    <row r="88" spans="1:5" x14ac:dyDescent="0.2">
      <c r="A88" t="str">
        <f t="shared" si="1"/>
        <v>43299944549980046388</v>
      </c>
      <c r="B88" s="1">
        <v>43299</v>
      </c>
      <c r="C88">
        <v>94</v>
      </c>
      <c r="D88" s="2">
        <v>4549980046388</v>
      </c>
      <c r="E88">
        <v>1</v>
      </c>
    </row>
    <row r="89" spans="1:5" x14ac:dyDescent="0.2">
      <c r="A89" t="str">
        <f t="shared" si="1"/>
        <v>43299842842776102461</v>
      </c>
      <c r="B89" s="1">
        <v>43299</v>
      </c>
      <c r="C89">
        <v>842</v>
      </c>
      <c r="D89" s="2">
        <v>842776102461</v>
      </c>
      <c r="E89">
        <v>11</v>
      </c>
    </row>
    <row r="90" spans="1:5" x14ac:dyDescent="0.2">
      <c r="A90" t="str">
        <f t="shared" si="1"/>
        <v>432998424550084118970</v>
      </c>
      <c r="B90" s="1">
        <v>43299</v>
      </c>
      <c r="C90">
        <v>842</v>
      </c>
      <c r="D90" s="2">
        <v>4550084118970</v>
      </c>
      <c r="E90">
        <v>3</v>
      </c>
    </row>
    <row r="91" spans="1:5" x14ac:dyDescent="0.2">
      <c r="A91" t="str">
        <f t="shared" si="1"/>
        <v>43300944549980046388</v>
      </c>
      <c r="B91" s="1">
        <v>43300</v>
      </c>
      <c r="C91">
        <v>94</v>
      </c>
      <c r="D91" s="2">
        <v>4549980046388</v>
      </c>
      <c r="E91">
        <v>2</v>
      </c>
    </row>
    <row r="92" spans="1:5" x14ac:dyDescent="0.2">
      <c r="A92" t="str">
        <f t="shared" si="1"/>
        <v>4330094842776102461</v>
      </c>
      <c r="B92" s="1">
        <v>43300</v>
      </c>
      <c r="C92">
        <v>94</v>
      </c>
      <c r="D92" s="2">
        <v>842776102461</v>
      </c>
      <c r="E92">
        <v>6</v>
      </c>
    </row>
    <row r="93" spans="1:5" x14ac:dyDescent="0.2">
      <c r="A93" t="str">
        <f t="shared" si="1"/>
        <v>43300944549292037708</v>
      </c>
      <c r="B93" s="1">
        <v>43300</v>
      </c>
      <c r="C93">
        <v>94</v>
      </c>
      <c r="D93" s="2">
        <v>4549292037708</v>
      </c>
      <c r="E93">
        <v>1</v>
      </c>
    </row>
    <row r="94" spans="1:5" x14ac:dyDescent="0.2">
      <c r="A94" t="str">
        <f t="shared" si="1"/>
        <v>43300944550084118970</v>
      </c>
      <c r="B94" s="1">
        <v>43300</v>
      </c>
      <c r="C94">
        <v>94</v>
      </c>
      <c r="D94" s="2">
        <v>4550084118970</v>
      </c>
      <c r="E94">
        <v>3</v>
      </c>
    </row>
    <row r="95" spans="1:5" x14ac:dyDescent="0.2">
      <c r="A95" t="str">
        <f t="shared" si="1"/>
        <v>43300842842776102461</v>
      </c>
      <c r="B95" s="1">
        <v>43300</v>
      </c>
      <c r="C95">
        <v>842</v>
      </c>
      <c r="D95" s="2">
        <v>842776102461</v>
      </c>
      <c r="E95">
        <v>3</v>
      </c>
    </row>
    <row r="96" spans="1:5" x14ac:dyDescent="0.2">
      <c r="A96" t="str">
        <f t="shared" si="1"/>
        <v>433008424549980046388</v>
      </c>
      <c r="B96" s="1">
        <v>43300</v>
      </c>
      <c r="C96">
        <v>842</v>
      </c>
      <c r="D96" s="2">
        <v>4549980046388</v>
      </c>
      <c r="E96">
        <v>1</v>
      </c>
    </row>
    <row r="97" spans="1:5" x14ac:dyDescent="0.2">
      <c r="A97" t="str">
        <f t="shared" si="1"/>
        <v>433008424550084118970</v>
      </c>
      <c r="B97" s="1">
        <v>43300</v>
      </c>
      <c r="C97">
        <v>842</v>
      </c>
      <c r="D97" s="2">
        <v>4550084118970</v>
      </c>
      <c r="E97">
        <v>4</v>
      </c>
    </row>
    <row r="98" spans="1:5" x14ac:dyDescent="0.2">
      <c r="A98" t="str">
        <f t="shared" si="1"/>
        <v>4330194842776102461</v>
      </c>
      <c r="B98" s="1">
        <v>43301</v>
      </c>
      <c r="C98">
        <v>94</v>
      </c>
      <c r="D98" s="2">
        <v>842776102461</v>
      </c>
      <c r="E98">
        <v>7</v>
      </c>
    </row>
    <row r="99" spans="1:5" x14ac:dyDescent="0.2">
      <c r="A99" t="str">
        <f t="shared" si="1"/>
        <v>43301944550084118970</v>
      </c>
      <c r="B99" s="1">
        <v>43301</v>
      </c>
      <c r="C99">
        <v>94</v>
      </c>
      <c r="D99" s="2">
        <v>4550084118970</v>
      </c>
      <c r="E99">
        <v>4</v>
      </c>
    </row>
    <row r="100" spans="1:5" x14ac:dyDescent="0.2">
      <c r="A100" t="str">
        <f t="shared" si="1"/>
        <v>43301944514953727427</v>
      </c>
      <c r="B100" s="1">
        <v>43301</v>
      </c>
      <c r="C100">
        <v>94</v>
      </c>
      <c r="D100" s="2">
        <v>4514953727427</v>
      </c>
      <c r="E100">
        <v>102</v>
      </c>
    </row>
    <row r="101" spans="1:5" x14ac:dyDescent="0.2">
      <c r="A101" t="str">
        <f t="shared" si="1"/>
        <v>43301842842776102461</v>
      </c>
      <c r="B101" s="1">
        <v>43301</v>
      </c>
      <c r="C101">
        <v>842</v>
      </c>
      <c r="D101" s="2">
        <v>842776102461</v>
      </c>
      <c r="E101">
        <v>5</v>
      </c>
    </row>
    <row r="102" spans="1:5" x14ac:dyDescent="0.2">
      <c r="A102" t="str">
        <f t="shared" si="1"/>
        <v>433018424550084118970</v>
      </c>
      <c r="B102" s="1">
        <v>43301</v>
      </c>
      <c r="C102">
        <v>842</v>
      </c>
      <c r="D102" s="2">
        <v>4550084118970</v>
      </c>
      <c r="E102">
        <v>2</v>
      </c>
    </row>
    <row r="103" spans="1:5" x14ac:dyDescent="0.2">
      <c r="A103" t="str">
        <f t="shared" si="1"/>
        <v>43302944550084118970</v>
      </c>
      <c r="B103" s="1">
        <v>43302</v>
      </c>
      <c r="C103">
        <v>94</v>
      </c>
      <c r="D103" s="2">
        <v>4550084118970</v>
      </c>
      <c r="E103">
        <v>4</v>
      </c>
    </row>
    <row r="104" spans="1:5" x14ac:dyDescent="0.2">
      <c r="A104" t="str">
        <f t="shared" si="1"/>
        <v>4330294842776102461</v>
      </c>
      <c r="B104" s="1">
        <v>43302</v>
      </c>
      <c r="C104">
        <v>94</v>
      </c>
      <c r="D104" s="2">
        <v>842776102461</v>
      </c>
      <c r="E104">
        <v>4</v>
      </c>
    </row>
    <row r="105" spans="1:5" x14ac:dyDescent="0.2">
      <c r="A105" t="str">
        <f t="shared" si="1"/>
        <v>43302944549980046388</v>
      </c>
      <c r="B105" s="1">
        <v>43302</v>
      </c>
      <c r="C105">
        <v>94</v>
      </c>
      <c r="D105" s="2">
        <v>4549980046388</v>
      </c>
      <c r="E105">
        <v>5</v>
      </c>
    </row>
    <row r="106" spans="1:5" x14ac:dyDescent="0.2">
      <c r="A106" t="str">
        <f t="shared" si="1"/>
        <v>43302842842776102461</v>
      </c>
      <c r="B106" s="1">
        <v>43302</v>
      </c>
      <c r="C106">
        <v>842</v>
      </c>
      <c r="D106" s="2">
        <v>842776102461</v>
      </c>
      <c r="E106">
        <v>4</v>
      </c>
    </row>
    <row r="107" spans="1:5" x14ac:dyDescent="0.2">
      <c r="A107" t="str">
        <f t="shared" si="1"/>
        <v>433028424550084118970</v>
      </c>
      <c r="B107" s="1">
        <v>43302</v>
      </c>
      <c r="C107">
        <v>842</v>
      </c>
      <c r="D107" s="2">
        <v>4550084118970</v>
      </c>
      <c r="E107">
        <v>10</v>
      </c>
    </row>
    <row r="108" spans="1:5" x14ac:dyDescent="0.2">
      <c r="A108" t="str">
        <f t="shared" si="1"/>
        <v>433028424549980046388</v>
      </c>
      <c r="B108" s="1">
        <v>43302</v>
      </c>
      <c r="C108">
        <v>842</v>
      </c>
      <c r="D108" s="2">
        <v>4549980046388</v>
      </c>
      <c r="E108">
        <v>11</v>
      </c>
    </row>
    <row r="109" spans="1:5" x14ac:dyDescent="0.2">
      <c r="A109" t="str">
        <f t="shared" si="1"/>
        <v>43303944549980046388</v>
      </c>
      <c r="B109" s="1">
        <v>43303</v>
      </c>
      <c r="C109">
        <v>94</v>
      </c>
      <c r="D109" s="2">
        <v>4549980046388</v>
      </c>
      <c r="E109">
        <v>6</v>
      </c>
    </row>
    <row r="110" spans="1:5" x14ac:dyDescent="0.2">
      <c r="A110" t="str">
        <f t="shared" si="1"/>
        <v>4330394842776102461</v>
      </c>
      <c r="B110" s="1">
        <v>43303</v>
      </c>
      <c r="C110">
        <v>94</v>
      </c>
      <c r="D110" s="2">
        <v>842776102461</v>
      </c>
      <c r="E110">
        <v>9</v>
      </c>
    </row>
    <row r="111" spans="1:5" x14ac:dyDescent="0.2">
      <c r="A111" t="str">
        <f t="shared" si="1"/>
        <v>43303944550084118970</v>
      </c>
      <c r="B111" s="1">
        <v>43303</v>
      </c>
      <c r="C111">
        <v>94</v>
      </c>
      <c r="D111" s="2">
        <v>4550084118970</v>
      </c>
      <c r="E111">
        <v>5</v>
      </c>
    </row>
    <row r="112" spans="1:5" x14ac:dyDescent="0.2">
      <c r="A112" t="str">
        <f t="shared" si="1"/>
        <v>43303842842776102461</v>
      </c>
      <c r="B112" s="1">
        <v>43303</v>
      </c>
      <c r="C112">
        <v>842</v>
      </c>
      <c r="D112" s="2">
        <v>842776102461</v>
      </c>
      <c r="E112">
        <v>3</v>
      </c>
    </row>
    <row r="113" spans="1:5" x14ac:dyDescent="0.2">
      <c r="A113" t="str">
        <f t="shared" si="1"/>
        <v>433038424549980046388</v>
      </c>
      <c r="B113" s="1">
        <v>43303</v>
      </c>
      <c r="C113">
        <v>842</v>
      </c>
      <c r="D113" s="2">
        <v>4549980046388</v>
      </c>
      <c r="E113">
        <v>14</v>
      </c>
    </row>
    <row r="114" spans="1:5" x14ac:dyDescent="0.2">
      <c r="A114" t="str">
        <f t="shared" si="1"/>
        <v>433038424550084118970</v>
      </c>
      <c r="B114" s="1">
        <v>43303</v>
      </c>
      <c r="C114">
        <v>842</v>
      </c>
      <c r="D114" s="2">
        <v>4550084118970</v>
      </c>
      <c r="E114">
        <v>5</v>
      </c>
    </row>
    <row r="115" spans="1:5" x14ac:dyDescent="0.2">
      <c r="A115" t="str">
        <f t="shared" si="1"/>
        <v>43304944550084118970</v>
      </c>
      <c r="B115" s="1">
        <v>43304</v>
      </c>
      <c r="C115">
        <v>94</v>
      </c>
      <c r="D115" s="2">
        <v>4550084118970</v>
      </c>
      <c r="E115">
        <v>4</v>
      </c>
    </row>
    <row r="116" spans="1:5" x14ac:dyDescent="0.2">
      <c r="A116" t="str">
        <f t="shared" si="1"/>
        <v>4330494842776102461</v>
      </c>
      <c r="B116" s="1">
        <v>43304</v>
      </c>
      <c r="C116">
        <v>94</v>
      </c>
      <c r="D116" s="2">
        <v>842776102461</v>
      </c>
      <c r="E116">
        <v>2</v>
      </c>
    </row>
    <row r="117" spans="1:5" x14ac:dyDescent="0.2">
      <c r="A117" t="str">
        <f t="shared" si="1"/>
        <v>43304944549980046388</v>
      </c>
      <c r="B117" s="1">
        <v>43304</v>
      </c>
      <c r="C117">
        <v>94</v>
      </c>
      <c r="D117" s="2">
        <v>4549980046388</v>
      </c>
      <c r="E117">
        <v>2</v>
      </c>
    </row>
    <row r="118" spans="1:5" x14ac:dyDescent="0.2">
      <c r="A118" t="str">
        <f t="shared" si="1"/>
        <v>43304842842776102461</v>
      </c>
      <c r="B118" s="1">
        <v>43304</v>
      </c>
      <c r="C118">
        <v>842</v>
      </c>
      <c r="D118" s="2">
        <v>842776102461</v>
      </c>
      <c r="E118">
        <v>3</v>
      </c>
    </row>
    <row r="119" spans="1:5" x14ac:dyDescent="0.2">
      <c r="A119" t="str">
        <f t="shared" si="1"/>
        <v>433048424549980046388</v>
      </c>
      <c r="B119" s="1">
        <v>43304</v>
      </c>
      <c r="C119">
        <v>842</v>
      </c>
      <c r="D119" s="2">
        <v>4549980046388</v>
      </c>
      <c r="E119">
        <v>7</v>
      </c>
    </row>
    <row r="120" spans="1:5" x14ac:dyDescent="0.2">
      <c r="A120" t="str">
        <f t="shared" si="1"/>
        <v>433048424550084118970</v>
      </c>
      <c r="B120" s="1">
        <v>43304</v>
      </c>
      <c r="C120">
        <v>842</v>
      </c>
      <c r="D120" s="2">
        <v>4550084118970</v>
      </c>
      <c r="E120">
        <v>5</v>
      </c>
    </row>
    <row r="121" spans="1:5" x14ac:dyDescent="0.2">
      <c r="A121" t="str">
        <f t="shared" si="1"/>
        <v>433048424549292037708</v>
      </c>
      <c r="B121" s="1">
        <v>43304</v>
      </c>
      <c r="C121">
        <v>842</v>
      </c>
      <c r="D121" s="2">
        <v>4549292037708</v>
      </c>
      <c r="E121">
        <v>1</v>
      </c>
    </row>
    <row r="122" spans="1:5" x14ac:dyDescent="0.2">
      <c r="A122" t="str">
        <f t="shared" si="1"/>
        <v>43305944549980046388</v>
      </c>
      <c r="B122" s="1">
        <v>43305</v>
      </c>
      <c r="C122">
        <v>94</v>
      </c>
      <c r="D122" s="2">
        <v>4549980046388</v>
      </c>
      <c r="E122">
        <v>7</v>
      </c>
    </row>
    <row r="123" spans="1:5" x14ac:dyDescent="0.2">
      <c r="A123" t="str">
        <f t="shared" si="1"/>
        <v>4330594842776102461</v>
      </c>
      <c r="B123" s="1">
        <v>43305</v>
      </c>
      <c r="C123">
        <v>94</v>
      </c>
      <c r="D123" s="2">
        <v>842776102461</v>
      </c>
      <c r="E123">
        <v>3</v>
      </c>
    </row>
    <row r="124" spans="1:5" x14ac:dyDescent="0.2">
      <c r="A124" t="str">
        <f t="shared" si="1"/>
        <v>43305944550084118970</v>
      </c>
      <c r="B124" s="1">
        <v>43305</v>
      </c>
      <c r="C124">
        <v>94</v>
      </c>
      <c r="D124" s="2">
        <v>4550084118970</v>
      </c>
      <c r="E124">
        <v>4</v>
      </c>
    </row>
    <row r="125" spans="1:5" x14ac:dyDescent="0.2">
      <c r="A125" t="str">
        <f t="shared" si="1"/>
        <v>43305944549292037708</v>
      </c>
      <c r="B125" s="1">
        <v>43305</v>
      </c>
      <c r="C125">
        <v>94</v>
      </c>
      <c r="D125" s="2">
        <v>4549292037708</v>
      </c>
      <c r="E125">
        <v>1</v>
      </c>
    </row>
    <row r="126" spans="1:5" x14ac:dyDescent="0.2">
      <c r="A126" t="str">
        <f t="shared" si="1"/>
        <v>43305842842776102461</v>
      </c>
      <c r="B126" s="1">
        <v>43305</v>
      </c>
      <c r="C126">
        <v>842</v>
      </c>
      <c r="D126" s="2">
        <v>842776102461</v>
      </c>
      <c r="E126">
        <v>2</v>
      </c>
    </row>
    <row r="127" spans="1:5" x14ac:dyDescent="0.2">
      <c r="A127" t="str">
        <f t="shared" si="1"/>
        <v>433058424549980046388</v>
      </c>
      <c r="B127" s="1">
        <v>43305</v>
      </c>
      <c r="C127">
        <v>842</v>
      </c>
      <c r="D127" s="2">
        <v>4549980046388</v>
      </c>
      <c r="E127">
        <v>7</v>
      </c>
    </row>
    <row r="128" spans="1:5" x14ac:dyDescent="0.2">
      <c r="A128" t="str">
        <f t="shared" si="1"/>
        <v>433058424550084118970</v>
      </c>
      <c r="B128" s="1">
        <v>43305</v>
      </c>
      <c r="C128">
        <v>842</v>
      </c>
      <c r="D128" s="2">
        <v>4550084118970</v>
      </c>
      <c r="E128">
        <v>5</v>
      </c>
    </row>
    <row r="129" spans="1:5" x14ac:dyDescent="0.2">
      <c r="A129" t="str">
        <f t="shared" si="1"/>
        <v>4330694842776102461</v>
      </c>
      <c r="B129" s="1">
        <v>43306</v>
      </c>
      <c r="C129">
        <v>94</v>
      </c>
      <c r="D129" s="2">
        <v>842776102461</v>
      </c>
      <c r="E129">
        <v>4</v>
      </c>
    </row>
    <row r="130" spans="1:5" x14ac:dyDescent="0.2">
      <c r="A130" t="str">
        <f t="shared" si="1"/>
        <v>43306944550084118970</v>
      </c>
      <c r="B130" s="1">
        <v>43306</v>
      </c>
      <c r="C130">
        <v>94</v>
      </c>
      <c r="D130" s="2">
        <v>4550084118970</v>
      </c>
      <c r="E130">
        <v>3</v>
      </c>
    </row>
    <row r="131" spans="1:5" x14ac:dyDescent="0.2">
      <c r="A131" t="str">
        <f t="shared" ref="A131:A174" si="2">B131&amp;C131&amp;D131</f>
        <v>43306944514953727427</v>
      </c>
      <c r="B131" s="1">
        <v>43306</v>
      </c>
      <c r="C131">
        <v>94</v>
      </c>
      <c r="D131" s="2">
        <v>4514953727427</v>
      </c>
      <c r="E131">
        <v>1</v>
      </c>
    </row>
    <row r="132" spans="1:5" x14ac:dyDescent="0.2">
      <c r="A132" t="str">
        <f t="shared" si="2"/>
        <v>43306944549980046388</v>
      </c>
      <c r="B132" s="1">
        <v>43306</v>
      </c>
      <c r="C132">
        <v>94</v>
      </c>
      <c r="D132" s="2">
        <v>4549980046388</v>
      </c>
      <c r="E132">
        <v>2</v>
      </c>
    </row>
    <row r="133" spans="1:5" x14ac:dyDescent="0.2">
      <c r="A133" t="str">
        <f t="shared" si="2"/>
        <v>433068424549980046388</v>
      </c>
      <c r="B133" s="1">
        <v>43306</v>
      </c>
      <c r="C133">
        <v>842</v>
      </c>
      <c r="D133" s="2">
        <v>4549980046388</v>
      </c>
      <c r="E133">
        <v>13</v>
      </c>
    </row>
    <row r="134" spans="1:5" x14ac:dyDescent="0.2">
      <c r="A134" t="str">
        <f t="shared" si="2"/>
        <v>433068424550084118970</v>
      </c>
      <c r="B134" s="1">
        <v>43306</v>
      </c>
      <c r="C134">
        <v>842</v>
      </c>
      <c r="D134" s="2">
        <v>4550084118970</v>
      </c>
      <c r="E134">
        <v>6</v>
      </c>
    </row>
    <row r="135" spans="1:5" x14ac:dyDescent="0.2">
      <c r="A135" t="str">
        <f t="shared" si="2"/>
        <v>433068424549292037708</v>
      </c>
      <c r="B135" s="1">
        <v>43306</v>
      </c>
      <c r="C135">
        <v>842</v>
      </c>
      <c r="D135" s="2">
        <v>4549292037708</v>
      </c>
      <c r="E135">
        <v>1</v>
      </c>
    </row>
    <row r="136" spans="1:5" x14ac:dyDescent="0.2">
      <c r="A136" t="str">
        <f t="shared" si="2"/>
        <v>43306842842776102461</v>
      </c>
      <c r="B136" s="1">
        <v>43306</v>
      </c>
      <c r="C136">
        <v>842</v>
      </c>
      <c r="D136" s="2">
        <v>842776102461</v>
      </c>
      <c r="E136">
        <v>3</v>
      </c>
    </row>
    <row r="137" spans="1:5" x14ac:dyDescent="0.2">
      <c r="A137" t="str">
        <f t="shared" si="2"/>
        <v>4330794842776102461</v>
      </c>
      <c r="B137" s="1">
        <v>43307</v>
      </c>
      <c r="C137">
        <v>94</v>
      </c>
      <c r="D137" s="2">
        <v>842776102461</v>
      </c>
      <c r="E137">
        <v>6</v>
      </c>
    </row>
    <row r="138" spans="1:5" x14ac:dyDescent="0.2">
      <c r="A138" t="str">
        <f t="shared" si="2"/>
        <v>43307944549980046388</v>
      </c>
      <c r="B138" s="1">
        <v>43307</v>
      </c>
      <c r="C138">
        <v>94</v>
      </c>
      <c r="D138" s="2">
        <v>4549980046388</v>
      </c>
      <c r="E138">
        <v>2</v>
      </c>
    </row>
    <row r="139" spans="1:5" x14ac:dyDescent="0.2">
      <c r="A139" t="str">
        <f t="shared" si="2"/>
        <v>43307944550084118970</v>
      </c>
      <c r="B139" s="1">
        <v>43307</v>
      </c>
      <c r="C139">
        <v>94</v>
      </c>
      <c r="D139" s="2">
        <v>4550084118970</v>
      </c>
      <c r="E139">
        <v>1</v>
      </c>
    </row>
    <row r="140" spans="1:5" x14ac:dyDescent="0.2">
      <c r="A140" t="str">
        <f t="shared" si="2"/>
        <v>43307944549292037708</v>
      </c>
      <c r="B140" s="1">
        <v>43307</v>
      </c>
      <c r="C140">
        <v>94</v>
      </c>
      <c r="D140" s="2">
        <v>4549292037708</v>
      </c>
      <c r="E140">
        <v>1</v>
      </c>
    </row>
    <row r="141" spans="1:5" x14ac:dyDescent="0.2">
      <c r="A141" t="str">
        <f t="shared" si="2"/>
        <v>43307944514953727427</v>
      </c>
      <c r="B141" s="1">
        <v>43307</v>
      </c>
      <c r="C141">
        <v>94</v>
      </c>
      <c r="D141" s="2">
        <v>4514953727427</v>
      </c>
      <c r="E141">
        <v>100</v>
      </c>
    </row>
    <row r="142" spans="1:5" x14ac:dyDescent="0.2">
      <c r="A142" t="str">
        <f t="shared" si="2"/>
        <v>433078424549980046388</v>
      </c>
      <c r="B142" s="1">
        <v>43307</v>
      </c>
      <c r="C142">
        <v>842</v>
      </c>
      <c r="D142" s="2">
        <v>4549980046388</v>
      </c>
      <c r="E142">
        <v>1</v>
      </c>
    </row>
    <row r="143" spans="1:5" x14ac:dyDescent="0.2">
      <c r="A143" t="str">
        <f t="shared" si="2"/>
        <v>433078424550084118970</v>
      </c>
      <c r="B143" s="1">
        <v>43307</v>
      </c>
      <c r="C143">
        <v>842</v>
      </c>
      <c r="D143" s="2">
        <v>4550084118970</v>
      </c>
      <c r="E143">
        <v>3</v>
      </c>
    </row>
    <row r="144" spans="1:5" x14ac:dyDescent="0.2">
      <c r="A144" t="str">
        <f t="shared" si="2"/>
        <v>43307842842776102461</v>
      </c>
      <c r="B144" s="1">
        <v>43307</v>
      </c>
      <c r="C144">
        <v>842</v>
      </c>
      <c r="D144" s="2">
        <v>842776102461</v>
      </c>
      <c r="E144">
        <v>1</v>
      </c>
    </row>
    <row r="145" spans="1:5" x14ac:dyDescent="0.2">
      <c r="A145" t="str">
        <f t="shared" si="2"/>
        <v>43308944550084118970</v>
      </c>
      <c r="B145" s="1">
        <v>43308</v>
      </c>
      <c r="C145">
        <v>94</v>
      </c>
      <c r="D145" s="2">
        <v>4550084118970</v>
      </c>
      <c r="E145">
        <v>1</v>
      </c>
    </row>
    <row r="146" spans="1:5" x14ac:dyDescent="0.2">
      <c r="A146" t="str">
        <f t="shared" si="2"/>
        <v>4330894842776102461</v>
      </c>
      <c r="B146" s="1">
        <v>43308</v>
      </c>
      <c r="C146">
        <v>94</v>
      </c>
      <c r="D146" s="2">
        <v>842776102461</v>
      </c>
      <c r="E146">
        <v>5</v>
      </c>
    </row>
    <row r="147" spans="1:5" x14ac:dyDescent="0.2">
      <c r="A147" t="str">
        <f t="shared" si="2"/>
        <v>433088424550084118970</v>
      </c>
      <c r="B147" s="1">
        <v>43308</v>
      </c>
      <c r="C147">
        <v>842</v>
      </c>
      <c r="D147" s="2">
        <v>4550084118970</v>
      </c>
      <c r="E147">
        <v>2</v>
      </c>
    </row>
    <row r="148" spans="1:5" x14ac:dyDescent="0.2">
      <c r="A148" t="str">
        <f t="shared" si="2"/>
        <v>43308842842776102461</v>
      </c>
      <c r="B148" s="1">
        <v>43308</v>
      </c>
      <c r="C148">
        <v>842</v>
      </c>
      <c r="D148" s="2">
        <v>842776102461</v>
      </c>
      <c r="E148">
        <v>1</v>
      </c>
    </row>
    <row r="149" spans="1:5" x14ac:dyDescent="0.2">
      <c r="A149" t="str">
        <f t="shared" si="2"/>
        <v>433088424514953727427</v>
      </c>
      <c r="B149" s="1">
        <v>43308</v>
      </c>
      <c r="C149">
        <v>842</v>
      </c>
      <c r="D149" s="2">
        <v>4514953727427</v>
      </c>
      <c r="E149">
        <v>2</v>
      </c>
    </row>
    <row r="150" spans="1:5" x14ac:dyDescent="0.2">
      <c r="A150" t="str">
        <f t="shared" si="2"/>
        <v>433088424549980046388</v>
      </c>
      <c r="B150" s="1">
        <v>43308</v>
      </c>
      <c r="C150">
        <v>842</v>
      </c>
      <c r="D150" s="2">
        <v>4549980046388</v>
      </c>
      <c r="E150">
        <v>1</v>
      </c>
    </row>
    <row r="151" spans="1:5" x14ac:dyDescent="0.2">
      <c r="A151" t="str">
        <f t="shared" si="2"/>
        <v>43309944549292037708</v>
      </c>
      <c r="B151" s="1">
        <v>43309</v>
      </c>
      <c r="C151">
        <v>94</v>
      </c>
      <c r="D151" s="2">
        <v>4549292037708</v>
      </c>
      <c r="E151">
        <v>1</v>
      </c>
    </row>
    <row r="152" spans="1:5" x14ac:dyDescent="0.2">
      <c r="A152" t="str">
        <f t="shared" si="2"/>
        <v>43309944550084118970</v>
      </c>
      <c r="B152" s="1">
        <v>43309</v>
      </c>
      <c r="C152">
        <v>94</v>
      </c>
      <c r="D152" s="2">
        <v>4550084118970</v>
      </c>
      <c r="E152">
        <v>3</v>
      </c>
    </row>
    <row r="153" spans="1:5" x14ac:dyDescent="0.2">
      <c r="A153" t="str">
        <f t="shared" si="2"/>
        <v>4330994842776102461</v>
      </c>
      <c r="B153" s="1">
        <v>43309</v>
      </c>
      <c r="C153">
        <v>94</v>
      </c>
      <c r="D153" s="2">
        <v>842776102461</v>
      </c>
      <c r="E153">
        <v>4</v>
      </c>
    </row>
    <row r="154" spans="1:5" x14ac:dyDescent="0.2">
      <c r="A154" t="str">
        <f t="shared" si="2"/>
        <v>43309842842776102461</v>
      </c>
      <c r="B154" s="1">
        <v>43309</v>
      </c>
      <c r="C154">
        <v>842</v>
      </c>
      <c r="D154" s="2">
        <v>842776102461</v>
      </c>
      <c r="E154">
        <v>9</v>
      </c>
    </row>
    <row r="155" spans="1:5" x14ac:dyDescent="0.2">
      <c r="A155" t="str">
        <f t="shared" si="2"/>
        <v>433098424550084118970</v>
      </c>
      <c r="B155" s="1">
        <v>43309</v>
      </c>
      <c r="C155">
        <v>842</v>
      </c>
      <c r="D155" s="2">
        <v>4550084118970</v>
      </c>
      <c r="E155">
        <v>4</v>
      </c>
    </row>
    <row r="156" spans="1:5" x14ac:dyDescent="0.2">
      <c r="A156" t="str">
        <f t="shared" si="2"/>
        <v>4331094842776102461</v>
      </c>
      <c r="B156" s="1">
        <v>43310</v>
      </c>
      <c r="C156">
        <v>94</v>
      </c>
      <c r="D156" s="2">
        <v>842776102461</v>
      </c>
      <c r="E156">
        <v>10</v>
      </c>
    </row>
    <row r="157" spans="1:5" x14ac:dyDescent="0.2">
      <c r="A157" t="str">
        <f t="shared" si="2"/>
        <v>43310944514953727427</v>
      </c>
      <c r="B157" s="1">
        <v>43310</v>
      </c>
      <c r="C157">
        <v>94</v>
      </c>
      <c r="D157" s="2">
        <v>4514953727427</v>
      </c>
      <c r="E157">
        <v>1</v>
      </c>
    </row>
    <row r="158" spans="1:5" x14ac:dyDescent="0.2">
      <c r="A158" t="str">
        <f t="shared" si="2"/>
        <v>43310944550084118970</v>
      </c>
      <c r="B158" s="1">
        <v>43310</v>
      </c>
      <c r="C158">
        <v>94</v>
      </c>
      <c r="D158" s="2">
        <v>4550084118970</v>
      </c>
      <c r="E158">
        <v>2</v>
      </c>
    </row>
    <row r="159" spans="1:5" x14ac:dyDescent="0.2">
      <c r="A159" t="str">
        <f t="shared" si="2"/>
        <v>43310944549980046388</v>
      </c>
      <c r="B159" s="1">
        <v>43310</v>
      </c>
      <c r="C159">
        <v>94</v>
      </c>
      <c r="D159" s="2">
        <v>4549980046388</v>
      </c>
      <c r="E159">
        <v>1</v>
      </c>
    </row>
    <row r="160" spans="1:5" x14ac:dyDescent="0.2">
      <c r="A160" t="str">
        <f t="shared" si="2"/>
        <v>43310842842776102461</v>
      </c>
      <c r="B160" s="1">
        <v>43310</v>
      </c>
      <c r="C160">
        <v>842</v>
      </c>
      <c r="D160" s="2">
        <v>842776102461</v>
      </c>
      <c r="E160">
        <v>4</v>
      </c>
    </row>
    <row r="161" spans="1:5" x14ac:dyDescent="0.2">
      <c r="A161" t="str">
        <f t="shared" si="2"/>
        <v>433108424550084118970</v>
      </c>
      <c r="B161" s="1">
        <v>43310</v>
      </c>
      <c r="C161">
        <v>842</v>
      </c>
      <c r="D161" s="2">
        <v>4550084118970</v>
      </c>
      <c r="E161">
        <v>4</v>
      </c>
    </row>
    <row r="162" spans="1:5" x14ac:dyDescent="0.2">
      <c r="A162" t="str">
        <f t="shared" si="2"/>
        <v>433108424549980046388</v>
      </c>
      <c r="B162" s="1">
        <v>43310</v>
      </c>
      <c r="C162">
        <v>842</v>
      </c>
      <c r="D162" s="2">
        <v>4549980046388</v>
      </c>
      <c r="E162">
        <v>1</v>
      </c>
    </row>
    <row r="163" spans="1:5" x14ac:dyDescent="0.2">
      <c r="A163" t="str">
        <f t="shared" si="2"/>
        <v>4331194842776102461</v>
      </c>
      <c r="B163" s="1">
        <v>43311</v>
      </c>
      <c r="C163">
        <v>94</v>
      </c>
      <c r="D163" s="2">
        <v>842776102461</v>
      </c>
      <c r="E163">
        <v>8</v>
      </c>
    </row>
    <row r="164" spans="1:5" x14ac:dyDescent="0.2">
      <c r="A164" t="str">
        <f t="shared" si="2"/>
        <v>43311944550084118970</v>
      </c>
      <c r="B164" s="1">
        <v>43311</v>
      </c>
      <c r="C164">
        <v>94</v>
      </c>
      <c r="D164" s="2">
        <v>4550084118970</v>
      </c>
      <c r="E164">
        <v>2</v>
      </c>
    </row>
    <row r="165" spans="1:5" x14ac:dyDescent="0.2">
      <c r="A165" t="str">
        <f t="shared" si="2"/>
        <v>433118424549980046388</v>
      </c>
      <c r="B165" s="1">
        <v>43311</v>
      </c>
      <c r="C165">
        <v>842</v>
      </c>
      <c r="D165" s="2">
        <v>4549980046388</v>
      </c>
      <c r="E165">
        <v>1</v>
      </c>
    </row>
    <row r="166" spans="1:5" x14ac:dyDescent="0.2">
      <c r="A166" t="str">
        <f t="shared" si="2"/>
        <v>433118424550084118970</v>
      </c>
      <c r="B166" s="1">
        <v>43311</v>
      </c>
      <c r="C166">
        <v>842</v>
      </c>
      <c r="D166" s="2">
        <v>4550084118970</v>
      </c>
      <c r="E166">
        <v>6</v>
      </c>
    </row>
    <row r="167" spans="1:5" x14ac:dyDescent="0.2">
      <c r="A167" t="str">
        <f t="shared" si="2"/>
        <v>43311842842776102461</v>
      </c>
      <c r="B167" s="1">
        <v>43311</v>
      </c>
      <c r="C167">
        <v>842</v>
      </c>
      <c r="D167" s="2">
        <v>842776102461</v>
      </c>
      <c r="E167">
        <v>1</v>
      </c>
    </row>
    <row r="168" spans="1:5" x14ac:dyDescent="0.2">
      <c r="A168" t="str">
        <f t="shared" si="2"/>
        <v>433118424549292037708</v>
      </c>
      <c r="B168" s="1">
        <v>43311</v>
      </c>
      <c r="C168">
        <v>842</v>
      </c>
      <c r="D168" s="2">
        <v>4549292037708</v>
      </c>
      <c r="E168">
        <v>1</v>
      </c>
    </row>
    <row r="169" spans="1:5" x14ac:dyDescent="0.2">
      <c r="A169" t="str">
        <f t="shared" si="2"/>
        <v>4331294842776102461</v>
      </c>
      <c r="B169" s="1">
        <v>43312</v>
      </c>
      <c r="C169">
        <v>94</v>
      </c>
      <c r="D169" s="2">
        <v>842776102461</v>
      </c>
      <c r="E169">
        <v>9</v>
      </c>
    </row>
    <row r="170" spans="1:5" x14ac:dyDescent="0.2">
      <c r="A170" t="str">
        <f t="shared" si="2"/>
        <v>43312944549980046388</v>
      </c>
      <c r="B170" s="1">
        <v>43312</v>
      </c>
      <c r="C170">
        <v>94</v>
      </c>
      <c r="D170" s="2">
        <v>4549980046388</v>
      </c>
      <c r="E170">
        <v>3</v>
      </c>
    </row>
    <row r="171" spans="1:5" x14ac:dyDescent="0.2">
      <c r="A171" t="str">
        <f t="shared" si="2"/>
        <v>43312944550084118970</v>
      </c>
      <c r="B171" s="1">
        <v>43312</v>
      </c>
      <c r="C171">
        <v>94</v>
      </c>
      <c r="D171" s="2">
        <v>4550084118970</v>
      </c>
      <c r="E171">
        <v>2</v>
      </c>
    </row>
    <row r="172" spans="1:5" x14ac:dyDescent="0.2">
      <c r="A172" t="str">
        <f t="shared" si="2"/>
        <v>43312842842776102461</v>
      </c>
      <c r="B172" s="1">
        <v>43312</v>
      </c>
      <c r="C172">
        <v>842</v>
      </c>
      <c r="D172" s="2">
        <v>842776102461</v>
      </c>
      <c r="E172">
        <v>4</v>
      </c>
    </row>
    <row r="173" spans="1:5" x14ac:dyDescent="0.2">
      <c r="A173" t="str">
        <f t="shared" si="2"/>
        <v>433128424550084118970</v>
      </c>
      <c r="B173" s="1">
        <v>43312</v>
      </c>
      <c r="C173">
        <v>842</v>
      </c>
      <c r="D173" s="2">
        <v>4550084118970</v>
      </c>
      <c r="E173">
        <v>3</v>
      </c>
    </row>
    <row r="174" spans="1:5" x14ac:dyDescent="0.2">
      <c r="A174" t="str">
        <f t="shared" si="2"/>
        <v>433128424549980046388</v>
      </c>
      <c r="B174" s="1">
        <v>43312</v>
      </c>
      <c r="C174">
        <v>842</v>
      </c>
      <c r="D174" s="2">
        <v>4549980046388</v>
      </c>
      <c r="E174">
        <v>1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66F8-EBF4-4EEB-89F9-65D4D79385D4}">
  <dimension ref="A1:Q78"/>
  <sheetViews>
    <sheetView workbookViewId="0">
      <selection activeCell="P1" sqref="P1:Q1"/>
    </sheetView>
  </sheetViews>
  <sheetFormatPr defaultRowHeight="13" x14ac:dyDescent="0.2"/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43</v>
      </c>
      <c r="P1" t="s">
        <v>48</v>
      </c>
      <c r="Q1" t="s">
        <v>49</v>
      </c>
    </row>
    <row r="2" spans="1:17" x14ac:dyDescent="0.2">
      <c r="A2" s="1">
        <v>43282</v>
      </c>
      <c r="B2">
        <v>43725533</v>
      </c>
      <c r="C2">
        <v>94</v>
      </c>
      <c r="D2" t="s">
        <v>14</v>
      </c>
      <c r="E2">
        <v>21</v>
      </c>
      <c r="F2" t="s">
        <v>15</v>
      </c>
      <c r="G2">
        <v>181010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842776102461</v>
      </c>
      <c r="N2">
        <v>1</v>
      </c>
      <c r="O2">
        <v>11</v>
      </c>
      <c r="P2">
        <v>2</v>
      </c>
      <c r="Q2">
        <v>0</v>
      </c>
    </row>
    <row r="3" spans="1:17" x14ac:dyDescent="0.2">
      <c r="A3" s="1">
        <v>43283</v>
      </c>
      <c r="B3">
        <v>43742515</v>
      </c>
      <c r="C3">
        <v>842</v>
      </c>
      <c r="D3" t="s">
        <v>26</v>
      </c>
      <c r="E3">
        <v>21</v>
      </c>
      <c r="F3" t="s">
        <v>15</v>
      </c>
      <c r="G3">
        <v>181010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>
        <v>842776102461</v>
      </c>
      <c r="N3">
        <v>-1</v>
      </c>
      <c r="O3">
        <v>7</v>
      </c>
      <c r="P3">
        <v>2</v>
      </c>
      <c r="Q3">
        <v>0</v>
      </c>
    </row>
    <row r="4" spans="1:17" x14ac:dyDescent="0.2">
      <c r="A4" s="1">
        <v>43283</v>
      </c>
      <c r="B4">
        <v>43742515</v>
      </c>
      <c r="C4">
        <v>842</v>
      </c>
      <c r="D4" t="s">
        <v>26</v>
      </c>
      <c r="E4">
        <v>21</v>
      </c>
      <c r="F4" t="s">
        <v>15</v>
      </c>
      <c r="G4">
        <v>181010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>
        <v>842776102461</v>
      </c>
      <c r="N4">
        <v>1</v>
      </c>
      <c r="O4">
        <v>7</v>
      </c>
      <c r="P4">
        <v>2</v>
      </c>
      <c r="Q4">
        <v>0</v>
      </c>
    </row>
    <row r="5" spans="1:17" x14ac:dyDescent="0.2">
      <c r="A5" s="1">
        <v>43286</v>
      </c>
      <c r="B5">
        <v>43725533</v>
      </c>
      <c r="C5">
        <v>94</v>
      </c>
      <c r="D5" t="s">
        <v>14</v>
      </c>
      <c r="E5">
        <v>21</v>
      </c>
      <c r="F5" t="s">
        <v>15</v>
      </c>
      <c r="G5">
        <v>181010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>
        <v>842776102461</v>
      </c>
      <c r="N5">
        <v>-1</v>
      </c>
      <c r="O5">
        <v>3</v>
      </c>
      <c r="P5">
        <v>2</v>
      </c>
      <c r="Q5">
        <v>0</v>
      </c>
    </row>
    <row r="6" spans="1:17" x14ac:dyDescent="0.2">
      <c r="A6" s="1">
        <v>43287</v>
      </c>
      <c r="B6">
        <v>43779661</v>
      </c>
      <c r="C6">
        <v>94</v>
      </c>
      <c r="D6" t="s">
        <v>14</v>
      </c>
      <c r="E6">
        <v>21</v>
      </c>
      <c r="F6" t="s">
        <v>15</v>
      </c>
      <c r="G6">
        <v>181010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>
        <v>842776102461</v>
      </c>
      <c r="N6">
        <v>1</v>
      </c>
      <c r="O6">
        <v>6</v>
      </c>
      <c r="P6">
        <v>2</v>
      </c>
      <c r="Q6">
        <v>0</v>
      </c>
    </row>
    <row r="7" spans="1:17" x14ac:dyDescent="0.2">
      <c r="A7" s="1">
        <v>43288</v>
      </c>
      <c r="B7">
        <v>43789035</v>
      </c>
      <c r="C7">
        <v>842</v>
      </c>
      <c r="D7" t="s">
        <v>26</v>
      </c>
      <c r="E7">
        <v>21</v>
      </c>
      <c r="F7" t="s">
        <v>15</v>
      </c>
      <c r="G7">
        <v>181010</v>
      </c>
      <c r="H7" t="s">
        <v>16</v>
      </c>
      <c r="I7" t="s">
        <v>17</v>
      </c>
      <c r="J7" t="s">
        <v>18</v>
      </c>
      <c r="K7" t="s">
        <v>19</v>
      </c>
      <c r="L7" t="s">
        <v>20</v>
      </c>
      <c r="M7">
        <v>842776102461</v>
      </c>
      <c r="N7">
        <v>1</v>
      </c>
      <c r="O7">
        <v>6</v>
      </c>
      <c r="P7">
        <v>2</v>
      </c>
      <c r="Q7">
        <v>0</v>
      </c>
    </row>
    <row r="8" spans="1:17" x14ac:dyDescent="0.2">
      <c r="A8" s="1">
        <v>43292</v>
      </c>
      <c r="B8">
        <v>43789035</v>
      </c>
      <c r="C8">
        <v>842</v>
      </c>
      <c r="D8" t="s">
        <v>26</v>
      </c>
      <c r="E8">
        <v>21</v>
      </c>
      <c r="F8" t="s">
        <v>15</v>
      </c>
      <c r="G8">
        <v>181010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>
        <v>842776102461</v>
      </c>
      <c r="N8">
        <v>-1</v>
      </c>
      <c r="O8">
        <v>5</v>
      </c>
      <c r="P8">
        <v>2</v>
      </c>
      <c r="Q8">
        <v>0</v>
      </c>
    </row>
    <row r="9" spans="1:17" x14ac:dyDescent="0.2">
      <c r="A9" s="1">
        <v>43293</v>
      </c>
      <c r="B9">
        <v>43779661</v>
      </c>
      <c r="C9">
        <v>94</v>
      </c>
      <c r="D9" t="s">
        <v>14</v>
      </c>
      <c r="E9">
        <v>21</v>
      </c>
      <c r="F9" t="s">
        <v>15</v>
      </c>
      <c r="G9">
        <v>181010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>
        <v>842776102461</v>
      </c>
      <c r="N9">
        <v>-1</v>
      </c>
      <c r="O9">
        <v>6</v>
      </c>
      <c r="P9">
        <v>2</v>
      </c>
      <c r="Q9">
        <v>0</v>
      </c>
    </row>
    <row r="10" spans="1:17" x14ac:dyDescent="0.2">
      <c r="A10" s="1">
        <v>43293</v>
      </c>
      <c r="B10">
        <v>43839595</v>
      </c>
      <c r="C10">
        <v>94</v>
      </c>
      <c r="D10" t="s">
        <v>14</v>
      </c>
      <c r="E10">
        <v>21</v>
      </c>
      <c r="F10" t="s">
        <v>15</v>
      </c>
      <c r="G10">
        <v>181010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>
        <v>842776102461</v>
      </c>
      <c r="N10">
        <v>-1</v>
      </c>
      <c r="O10">
        <v>6</v>
      </c>
      <c r="P10">
        <v>2</v>
      </c>
      <c r="Q10">
        <v>0</v>
      </c>
    </row>
    <row r="11" spans="1:17" x14ac:dyDescent="0.2">
      <c r="A11" s="1">
        <v>43293</v>
      </c>
      <c r="B11">
        <v>43839595</v>
      </c>
      <c r="C11">
        <v>94</v>
      </c>
      <c r="D11" t="s">
        <v>14</v>
      </c>
      <c r="E11">
        <v>21</v>
      </c>
      <c r="F11" t="s">
        <v>15</v>
      </c>
      <c r="G11">
        <v>181010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>
        <v>842776102461</v>
      </c>
      <c r="N11">
        <v>1</v>
      </c>
      <c r="O11">
        <v>6</v>
      </c>
      <c r="P11">
        <v>2</v>
      </c>
      <c r="Q11">
        <v>0</v>
      </c>
    </row>
    <row r="12" spans="1:17" x14ac:dyDescent="0.2">
      <c r="A12" s="1">
        <v>43294</v>
      </c>
      <c r="B12">
        <v>43848874</v>
      </c>
      <c r="C12">
        <v>842</v>
      </c>
      <c r="D12" t="s">
        <v>26</v>
      </c>
      <c r="E12">
        <v>32</v>
      </c>
      <c r="F12" t="s">
        <v>21</v>
      </c>
      <c r="G12">
        <v>253230</v>
      </c>
      <c r="H12" t="s">
        <v>22</v>
      </c>
      <c r="I12" t="s">
        <v>23</v>
      </c>
      <c r="J12" t="s">
        <v>24</v>
      </c>
      <c r="L12" t="s">
        <v>25</v>
      </c>
      <c r="M12">
        <v>4550084118970</v>
      </c>
      <c r="N12">
        <v>-1</v>
      </c>
      <c r="O12">
        <v>3</v>
      </c>
      <c r="P12">
        <v>2</v>
      </c>
      <c r="Q12">
        <v>0</v>
      </c>
    </row>
    <row r="13" spans="1:17" x14ac:dyDescent="0.2">
      <c r="A13" s="1">
        <v>43294</v>
      </c>
      <c r="B13">
        <v>43848874</v>
      </c>
      <c r="C13">
        <v>842</v>
      </c>
      <c r="D13" t="s">
        <v>26</v>
      </c>
      <c r="E13">
        <v>32</v>
      </c>
      <c r="F13" t="s">
        <v>21</v>
      </c>
      <c r="G13">
        <v>253230</v>
      </c>
      <c r="H13" t="s">
        <v>22</v>
      </c>
      <c r="I13" t="s">
        <v>23</v>
      </c>
      <c r="J13" t="s">
        <v>24</v>
      </c>
      <c r="L13" t="s">
        <v>25</v>
      </c>
      <c r="M13">
        <v>4550084118970</v>
      </c>
      <c r="N13">
        <v>1</v>
      </c>
      <c r="O13">
        <v>3</v>
      </c>
      <c r="P13">
        <v>2</v>
      </c>
      <c r="Q13">
        <v>0</v>
      </c>
    </row>
    <row r="14" spans="1:17" x14ac:dyDescent="0.2">
      <c r="A14" s="1">
        <v>43295</v>
      </c>
      <c r="B14">
        <v>43860893</v>
      </c>
      <c r="C14">
        <v>842</v>
      </c>
      <c r="D14" t="s">
        <v>26</v>
      </c>
      <c r="E14">
        <v>21</v>
      </c>
      <c r="F14" t="s">
        <v>15</v>
      </c>
      <c r="G14">
        <v>181010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  <c r="M14">
        <v>842776102461</v>
      </c>
      <c r="N14">
        <v>1</v>
      </c>
      <c r="O14">
        <v>58</v>
      </c>
      <c r="P14">
        <v>2</v>
      </c>
      <c r="Q14">
        <v>0</v>
      </c>
    </row>
    <row r="15" spans="1:17" x14ac:dyDescent="0.2">
      <c r="A15" s="1">
        <v>43296</v>
      </c>
      <c r="B15">
        <v>43866291</v>
      </c>
      <c r="C15">
        <v>94</v>
      </c>
      <c r="D15" t="s">
        <v>14</v>
      </c>
      <c r="E15">
        <v>21</v>
      </c>
      <c r="F15" t="s">
        <v>15</v>
      </c>
      <c r="G15">
        <v>181010</v>
      </c>
      <c r="H15" t="s">
        <v>16</v>
      </c>
      <c r="I15" t="s">
        <v>17</v>
      </c>
      <c r="J15" t="s">
        <v>18</v>
      </c>
      <c r="K15" t="s">
        <v>19</v>
      </c>
      <c r="L15" t="s">
        <v>20</v>
      </c>
      <c r="M15">
        <v>842776102461</v>
      </c>
      <c r="N15">
        <v>1</v>
      </c>
      <c r="O15">
        <v>59</v>
      </c>
      <c r="P15">
        <v>2</v>
      </c>
      <c r="Q15">
        <v>0</v>
      </c>
    </row>
    <row r="16" spans="1:17" x14ac:dyDescent="0.2">
      <c r="A16" s="1">
        <v>43296</v>
      </c>
      <c r="B16">
        <v>43876748</v>
      </c>
      <c r="C16">
        <v>94</v>
      </c>
      <c r="D16" t="s">
        <v>14</v>
      </c>
      <c r="E16">
        <v>21</v>
      </c>
      <c r="F16" t="s">
        <v>15</v>
      </c>
      <c r="G16">
        <v>181010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>
        <v>842776102461</v>
      </c>
      <c r="N16">
        <v>1</v>
      </c>
      <c r="O16">
        <v>59</v>
      </c>
      <c r="P16">
        <v>2</v>
      </c>
      <c r="Q16">
        <v>0</v>
      </c>
    </row>
    <row r="17" spans="1:17" x14ac:dyDescent="0.2">
      <c r="A17" s="1">
        <v>43296</v>
      </c>
      <c r="B17">
        <v>43867335</v>
      </c>
      <c r="C17">
        <v>842</v>
      </c>
      <c r="D17" t="s">
        <v>26</v>
      </c>
      <c r="E17">
        <v>21</v>
      </c>
      <c r="F17" t="s">
        <v>15</v>
      </c>
      <c r="G17">
        <v>181010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>
        <v>842776102461</v>
      </c>
      <c r="N17">
        <v>1</v>
      </c>
      <c r="O17">
        <v>67</v>
      </c>
      <c r="P17">
        <v>2</v>
      </c>
      <c r="Q17">
        <v>0</v>
      </c>
    </row>
    <row r="18" spans="1:17" x14ac:dyDescent="0.2">
      <c r="A18" s="1">
        <v>43296</v>
      </c>
      <c r="B18">
        <v>43871891</v>
      </c>
      <c r="C18">
        <v>842</v>
      </c>
      <c r="D18" t="s">
        <v>26</v>
      </c>
      <c r="E18">
        <v>21</v>
      </c>
      <c r="F18" t="s">
        <v>15</v>
      </c>
      <c r="G18">
        <v>181010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  <c r="M18">
        <v>842776102461</v>
      </c>
      <c r="N18">
        <v>1</v>
      </c>
      <c r="O18">
        <v>67</v>
      </c>
      <c r="P18">
        <v>2</v>
      </c>
      <c r="Q18">
        <v>0</v>
      </c>
    </row>
    <row r="19" spans="1:17" x14ac:dyDescent="0.2">
      <c r="A19" s="1">
        <v>43297</v>
      </c>
      <c r="B19">
        <v>43879029</v>
      </c>
      <c r="C19">
        <v>94</v>
      </c>
      <c r="D19" t="s">
        <v>14</v>
      </c>
      <c r="E19">
        <v>21</v>
      </c>
      <c r="F19" t="s">
        <v>15</v>
      </c>
      <c r="G19">
        <v>181010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  <c r="M19">
        <v>842776102461</v>
      </c>
      <c r="N19">
        <v>1</v>
      </c>
      <c r="O19">
        <v>112</v>
      </c>
      <c r="P19">
        <v>2</v>
      </c>
      <c r="Q19">
        <v>0</v>
      </c>
    </row>
    <row r="20" spans="1:17" x14ac:dyDescent="0.2">
      <c r="A20" s="1">
        <v>43297</v>
      </c>
      <c r="B20">
        <v>43879047</v>
      </c>
      <c r="C20">
        <v>94</v>
      </c>
      <c r="D20" t="s">
        <v>14</v>
      </c>
      <c r="E20">
        <v>21</v>
      </c>
      <c r="F20" t="s">
        <v>15</v>
      </c>
      <c r="G20">
        <v>181010</v>
      </c>
      <c r="H20" t="s">
        <v>16</v>
      </c>
      <c r="I20" t="s">
        <v>17</v>
      </c>
      <c r="J20" t="s">
        <v>18</v>
      </c>
      <c r="K20" t="s">
        <v>19</v>
      </c>
      <c r="L20" t="s">
        <v>20</v>
      </c>
      <c r="M20">
        <v>842776102461</v>
      </c>
      <c r="N20">
        <v>1</v>
      </c>
      <c r="O20">
        <v>112</v>
      </c>
      <c r="P20">
        <v>2</v>
      </c>
      <c r="Q20">
        <v>0</v>
      </c>
    </row>
    <row r="21" spans="1:17" x14ac:dyDescent="0.2">
      <c r="A21" s="1">
        <v>43297</v>
      </c>
      <c r="B21">
        <v>43883061</v>
      </c>
      <c r="C21">
        <v>94</v>
      </c>
      <c r="D21" t="s">
        <v>14</v>
      </c>
      <c r="E21">
        <v>21</v>
      </c>
      <c r="F21" t="s">
        <v>15</v>
      </c>
      <c r="G21">
        <v>181010</v>
      </c>
      <c r="H21" t="s">
        <v>16</v>
      </c>
      <c r="I21" t="s">
        <v>17</v>
      </c>
      <c r="J21" t="s">
        <v>18</v>
      </c>
      <c r="K21" t="s">
        <v>19</v>
      </c>
      <c r="L21" t="s">
        <v>20</v>
      </c>
      <c r="M21">
        <v>842776102461</v>
      </c>
      <c r="N21">
        <v>-1</v>
      </c>
      <c r="O21">
        <v>112</v>
      </c>
      <c r="P21">
        <v>2</v>
      </c>
      <c r="Q21">
        <v>0</v>
      </c>
    </row>
    <row r="22" spans="1:17" x14ac:dyDescent="0.2">
      <c r="A22" s="1">
        <v>43297</v>
      </c>
      <c r="B22">
        <v>43883061</v>
      </c>
      <c r="C22">
        <v>94</v>
      </c>
      <c r="D22" t="s">
        <v>14</v>
      </c>
      <c r="E22">
        <v>21</v>
      </c>
      <c r="F22" t="s">
        <v>15</v>
      </c>
      <c r="G22">
        <v>181010</v>
      </c>
      <c r="H22" t="s">
        <v>16</v>
      </c>
      <c r="I22" t="s">
        <v>17</v>
      </c>
      <c r="J22" t="s">
        <v>18</v>
      </c>
      <c r="K22" t="s">
        <v>19</v>
      </c>
      <c r="L22" t="s">
        <v>20</v>
      </c>
      <c r="M22">
        <v>842776102461</v>
      </c>
      <c r="N22">
        <v>1</v>
      </c>
      <c r="O22">
        <v>112</v>
      </c>
      <c r="P22">
        <v>2</v>
      </c>
      <c r="Q22">
        <v>0</v>
      </c>
    </row>
    <row r="23" spans="1:17" x14ac:dyDescent="0.2">
      <c r="A23" s="1">
        <v>43297</v>
      </c>
      <c r="B23">
        <v>43885923</v>
      </c>
      <c r="C23">
        <v>94</v>
      </c>
      <c r="D23" t="s">
        <v>14</v>
      </c>
      <c r="E23">
        <v>21</v>
      </c>
      <c r="F23" t="s">
        <v>15</v>
      </c>
      <c r="G23">
        <v>181010</v>
      </c>
      <c r="H23" t="s">
        <v>16</v>
      </c>
      <c r="I23" t="s">
        <v>17</v>
      </c>
      <c r="J23" t="s">
        <v>18</v>
      </c>
      <c r="K23" t="s">
        <v>19</v>
      </c>
      <c r="L23" t="s">
        <v>20</v>
      </c>
      <c r="M23">
        <v>842776102461</v>
      </c>
      <c r="N23">
        <v>-1</v>
      </c>
      <c r="O23">
        <v>112</v>
      </c>
      <c r="P23">
        <v>2</v>
      </c>
      <c r="Q23">
        <v>0</v>
      </c>
    </row>
    <row r="24" spans="1:17" x14ac:dyDescent="0.2">
      <c r="A24" s="1">
        <v>43297</v>
      </c>
      <c r="B24">
        <v>43885923</v>
      </c>
      <c r="C24">
        <v>94</v>
      </c>
      <c r="D24" t="s">
        <v>14</v>
      </c>
      <c r="E24">
        <v>21</v>
      </c>
      <c r="F24" t="s">
        <v>15</v>
      </c>
      <c r="G24">
        <v>181010</v>
      </c>
      <c r="H24" t="s">
        <v>16</v>
      </c>
      <c r="I24" t="s">
        <v>17</v>
      </c>
      <c r="J24" t="s">
        <v>18</v>
      </c>
      <c r="K24" t="s">
        <v>19</v>
      </c>
      <c r="L24" t="s">
        <v>20</v>
      </c>
      <c r="M24">
        <v>842776102461</v>
      </c>
      <c r="N24">
        <v>1</v>
      </c>
      <c r="O24">
        <v>112</v>
      </c>
      <c r="P24">
        <v>2</v>
      </c>
      <c r="Q24">
        <v>0</v>
      </c>
    </row>
    <row r="25" spans="1:17" x14ac:dyDescent="0.2">
      <c r="A25" s="1">
        <v>43297</v>
      </c>
      <c r="B25">
        <v>43871891</v>
      </c>
      <c r="C25">
        <v>842</v>
      </c>
      <c r="D25" t="s">
        <v>26</v>
      </c>
      <c r="E25">
        <v>21</v>
      </c>
      <c r="F25" t="s">
        <v>15</v>
      </c>
      <c r="G25">
        <v>181010</v>
      </c>
      <c r="H25" t="s">
        <v>16</v>
      </c>
      <c r="I25" t="s">
        <v>17</v>
      </c>
      <c r="J25" t="s">
        <v>18</v>
      </c>
      <c r="K25" t="s">
        <v>19</v>
      </c>
      <c r="L25" t="s">
        <v>20</v>
      </c>
      <c r="M25">
        <v>842776102461</v>
      </c>
      <c r="N25">
        <v>-1</v>
      </c>
      <c r="O25">
        <v>80</v>
      </c>
      <c r="P25">
        <v>2</v>
      </c>
      <c r="Q25">
        <v>0</v>
      </c>
    </row>
    <row r="26" spans="1:17" x14ac:dyDescent="0.2">
      <c r="A26" s="1">
        <v>43297</v>
      </c>
      <c r="B26">
        <v>43878684</v>
      </c>
      <c r="C26">
        <v>842</v>
      </c>
      <c r="D26" t="s">
        <v>26</v>
      </c>
      <c r="E26">
        <v>21</v>
      </c>
      <c r="F26" t="s">
        <v>15</v>
      </c>
      <c r="G26">
        <v>181010</v>
      </c>
      <c r="H26" t="s">
        <v>16</v>
      </c>
      <c r="I26" t="s">
        <v>17</v>
      </c>
      <c r="J26" t="s">
        <v>18</v>
      </c>
      <c r="K26" t="s">
        <v>19</v>
      </c>
      <c r="L26" t="s">
        <v>20</v>
      </c>
      <c r="M26">
        <v>842776102461</v>
      </c>
      <c r="N26">
        <v>-1</v>
      </c>
      <c r="O26">
        <v>80</v>
      </c>
      <c r="P26">
        <v>2</v>
      </c>
      <c r="Q26">
        <v>0</v>
      </c>
    </row>
    <row r="27" spans="1:17" x14ac:dyDescent="0.2">
      <c r="A27" s="1">
        <v>43297</v>
      </c>
      <c r="B27">
        <v>43878684</v>
      </c>
      <c r="C27">
        <v>842</v>
      </c>
      <c r="D27" t="s">
        <v>26</v>
      </c>
      <c r="E27">
        <v>21</v>
      </c>
      <c r="F27" t="s">
        <v>15</v>
      </c>
      <c r="G27">
        <v>181010</v>
      </c>
      <c r="H27" t="s">
        <v>16</v>
      </c>
      <c r="I27" t="s">
        <v>17</v>
      </c>
      <c r="J27" t="s">
        <v>18</v>
      </c>
      <c r="K27" t="s">
        <v>19</v>
      </c>
      <c r="L27" t="s">
        <v>20</v>
      </c>
      <c r="M27">
        <v>842776102461</v>
      </c>
      <c r="N27">
        <v>1</v>
      </c>
      <c r="O27">
        <v>80</v>
      </c>
      <c r="P27">
        <v>2</v>
      </c>
      <c r="Q27">
        <v>0</v>
      </c>
    </row>
    <row r="28" spans="1:17" x14ac:dyDescent="0.2">
      <c r="A28" s="1">
        <v>43297</v>
      </c>
      <c r="B28">
        <v>43886229</v>
      </c>
      <c r="C28">
        <v>842</v>
      </c>
      <c r="D28" t="s">
        <v>26</v>
      </c>
      <c r="E28">
        <v>21</v>
      </c>
      <c r="F28" t="s">
        <v>15</v>
      </c>
      <c r="G28">
        <v>181010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  <c r="M28">
        <v>842776102461</v>
      </c>
      <c r="N28">
        <v>1</v>
      </c>
      <c r="O28">
        <v>80</v>
      </c>
      <c r="P28">
        <v>2</v>
      </c>
      <c r="Q28">
        <v>0</v>
      </c>
    </row>
    <row r="29" spans="1:17" x14ac:dyDescent="0.2">
      <c r="A29" s="1">
        <v>43298</v>
      </c>
      <c r="B29">
        <v>43879029</v>
      </c>
      <c r="C29">
        <v>94</v>
      </c>
      <c r="D29" t="s">
        <v>14</v>
      </c>
      <c r="E29">
        <v>21</v>
      </c>
      <c r="F29" t="s">
        <v>15</v>
      </c>
      <c r="G29">
        <v>181010</v>
      </c>
      <c r="H29" t="s">
        <v>16</v>
      </c>
      <c r="I29" t="s">
        <v>17</v>
      </c>
      <c r="J29" t="s">
        <v>18</v>
      </c>
      <c r="K29" t="s">
        <v>19</v>
      </c>
      <c r="L29" t="s">
        <v>20</v>
      </c>
      <c r="M29">
        <v>842776102461</v>
      </c>
      <c r="N29">
        <v>-1</v>
      </c>
      <c r="O29">
        <v>97</v>
      </c>
      <c r="P29">
        <v>2</v>
      </c>
      <c r="Q29">
        <v>0</v>
      </c>
    </row>
    <row r="30" spans="1:17" x14ac:dyDescent="0.2">
      <c r="A30" s="1">
        <v>43298</v>
      </c>
      <c r="B30">
        <v>43879047</v>
      </c>
      <c r="C30">
        <v>94</v>
      </c>
      <c r="D30" t="s">
        <v>14</v>
      </c>
      <c r="E30">
        <v>21</v>
      </c>
      <c r="F30" t="s">
        <v>15</v>
      </c>
      <c r="G30">
        <v>181010</v>
      </c>
      <c r="H30" t="s">
        <v>16</v>
      </c>
      <c r="I30" t="s">
        <v>17</v>
      </c>
      <c r="J30" t="s">
        <v>18</v>
      </c>
      <c r="K30" t="s">
        <v>19</v>
      </c>
      <c r="L30" t="s">
        <v>20</v>
      </c>
      <c r="M30">
        <v>842776102461</v>
      </c>
      <c r="N30">
        <v>-1</v>
      </c>
      <c r="O30">
        <v>97</v>
      </c>
      <c r="P30">
        <v>2</v>
      </c>
      <c r="Q30">
        <v>0</v>
      </c>
    </row>
    <row r="31" spans="1:17" x14ac:dyDescent="0.2">
      <c r="A31" s="1">
        <v>43298</v>
      </c>
      <c r="B31">
        <v>43896986</v>
      </c>
      <c r="C31">
        <v>94</v>
      </c>
      <c r="D31" t="s">
        <v>14</v>
      </c>
      <c r="E31">
        <v>21</v>
      </c>
      <c r="F31" t="s">
        <v>15</v>
      </c>
      <c r="G31">
        <v>181010</v>
      </c>
      <c r="H31" t="s">
        <v>16</v>
      </c>
      <c r="I31" t="s">
        <v>17</v>
      </c>
      <c r="J31" t="s">
        <v>18</v>
      </c>
      <c r="K31" t="s">
        <v>19</v>
      </c>
      <c r="L31" t="s">
        <v>20</v>
      </c>
      <c r="M31">
        <v>842776102461</v>
      </c>
      <c r="N31">
        <v>-1</v>
      </c>
      <c r="O31">
        <v>97</v>
      </c>
      <c r="P31">
        <v>2</v>
      </c>
      <c r="Q31">
        <v>0</v>
      </c>
    </row>
    <row r="32" spans="1:17" x14ac:dyDescent="0.2">
      <c r="A32" s="1">
        <v>43298</v>
      </c>
      <c r="B32">
        <v>43896986</v>
      </c>
      <c r="C32">
        <v>94</v>
      </c>
      <c r="D32" t="s">
        <v>14</v>
      </c>
      <c r="E32">
        <v>21</v>
      </c>
      <c r="F32" t="s">
        <v>15</v>
      </c>
      <c r="G32">
        <v>181010</v>
      </c>
      <c r="H32" t="s">
        <v>16</v>
      </c>
      <c r="I32" t="s">
        <v>17</v>
      </c>
      <c r="J32" t="s">
        <v>18</v>
      </c>
      <c r="K32" t="s">
        <v>19</v>
      </c>
      <c r="L32" t="s">
        <v>20</v>
      </c>
      <c r="M32">
        <v>842776102461</v>
      </c>
      <c r="N32">
        <v>1</v>
      </c>
      <c r="O32">
        <v>97</v>
      </c>
      <c r="P32">
        <v>2</v>
      </c>
      <c r="Q32">
        <v>0</v>
      </c>
    </row>
    <row r="33" spans="1:17" x14ac:dyDescent="0.2">
      <c r="A33" s="1">
        <v>43298</v>
      </c>
      <c r="B33">
        <v>43899594</v>
      </c>
      <c r="C33">
        <v>94</v>
      </c>
      <c r="D33" t="s">
        <v>14</v>
      </c>
      <c r="E33">
        <v>21</v>
      </c>
      <c r="F33" t="s">
        <v>15</v>
      </c>
      <c r="G33">
        <v>181010</v>
      </c>
      <c r="H33" t="s">
        <v>16</v>
      </c>
      <c r="I33" t="s">
        <v>17</v>
      </c>
      <c r="J33" t="s">
        <v>18</v>
      </c>
      <c r="K33" t="s">
        <v>19</v>
      </c>
      <c r="L33" t="s">
        <v>20</v>
      </c>
      <c r="M33">
        <v>842776102461</v>
      </c>
      <c r="N33">
        <v>1</v>
      </c>
      <c r="O33">
        <v>97</v>
      </c>
      <c r="P33">
        <v>2</v>
      </c>
      <c r="Q33">
        <v>0</v>
      </c>
    </row>
    <row r="34" spans="1:17" x14ac:dyDescent="0.2">
      <c r="A34" s="1">
        <v>43298</v>
      </c>
      <c r="B34">
        <v>43904166</v>
      </c>
      <c r="C34">
        <v>94</v>
      </c>
      <c r="D34" t="s">
        <v>14</v>
      </c>
      <c r="E34">
        <v>21</v>
      </c>
      <c r="F34" t="s">
        <v>15</v>
      </c>
      <c r="G34">
        <v>181010</v>
      </c>
      <c r="H34" t="s">
        <v>16</v>
      </c>
      <c r="I34" t="s">
        <v>17</v>
      </c>
      <c r="J34" t="s">
        <v>18</v>
      </c>
      <c r="K34" t="s">
        <v>19</v>
      </c>
      <c r="L34" t="s">
        <v>20</v>
      </c>
      <c r="M34">
        <v>842776102461</v>
      </c>
      <c r="N34">
        <v>-1</v>
      </c>
      <c r="O34">
        <v>97</v>
      </c>
      <c r="P34">
        <v>2</v>
      </c>
      <c r="Q34">
        <v>0</v>
      </c>
    </row>
    <row r="35" spans="1:17" x14ac:dyDescent="0.2">
      <c r="A35" s="1">
        <v>43298</v>
      </c>
      <c r="B35">
        <v>43904166</v>
      </c>
      <c r="C35">
        <v>94</v>
      </c>
      <c r="D35" t="s">
        <v>14</v>
      </c>
      <c r="E35">
        <v>21</v>
      </c>
      <c r="F35" t="s">
        <v>15</v>
      </c>
      <c r="G35">
        <v>181010</v>
      </c>
      <c r="H35" t="s">
        <v>16</v>
      </c>
      <c r="I35" t="s">
        <v>17</v>
      </c>
      <c r="J35" t="s">
        <v>18</v>
      </c>
      <c r="K35" t="s">
        <v>19</v>
      </c>
      <c r="L35" t="s">
        <v>20</v>
      </c>
      <c r="M35">
        <v>842776102461</v>
      </c>
      <c r="N35">
        <v>1</v>
      </c>
      <c r="O35">
        <v>97</v>
      </c>
      <c r="P35">
        <v>2</v>
      </c>
      <c r="Q35">
        <v>0</v>
      </c>
    </row>
    <row r="36" spans="1:17" x14ac:dyDescent="0.2">
      <c r="A36" s="1">
        <v>43298</v>
      </c>
      <c r="B36">
        <v>43886229</v>
      </c>
      <c r="C36">
        <v>842</v>
      </c>
      <c r="D36" t="s">
        <v>26</v>
      </c>
      <c r="E36">
        <v>21</v>
      </c>
      <c r="F36" t="s">
        <v>15</v>
      </c>
      <c r="G36">
        <v>181010</v>
      </c>
      <c r="H36" t="s">
        <v>16</v>
      </c>
      <c r="I36" t="s">
        <v>17</v>
      </c>
      <c r="J36" t="s">
        <v>18</v>
      </c>
      <c r="K36" t="s">
        <v>19</v>
      </c>
      <c r="L36" t="s">
        <v>20</v>
      </c>
      <c r="M36">
        <v>842776102461</v>
      </c>
      <c r="N36">
        <v>-1</v>
      </c>
      <c r="O36">
        <v>87</v>
      </c>
      <c r="P36">
        <v>2</v>
      </c>
      <c r="Q36">
        <v>0</v>
      </c>
    </row>
    <row r="37" spans="1:17" x14ac:dyDescent="0.2">
      <c r="A37" s="1">
        <v>43298</v>
      </c>
      <c r="B37">
        <v>43899575</v>
      </c>
      <c r="C37">
        <v>842</v>
      </c>
      <c r="D37" t="s">
        <v>26</v>
      </c>
      <c r="E37">
        <v>21</v>
      </c>
      <c r="F37" t="s">
        <v>15</v>
      </c>
      <c r="G37">
        <v>181010</v>
      </c>
      <c r="H37" t="s">
        <v>16</v>
      </c>
      <c r="I37" t="s">
        <v>17</v>
      </c>
      <c r="J37" t="s">
        <v>18</v>
      </c>
      <c r="K37" t="s">
        <v>19</v>
      </c>
      <c r="L37" t="s">
        <v>20</v>
      </c>
      <c r="M37">
        <v>842776102461</v>
      </c>
      <c r="N37">
        <v>-1</v>
      </c>
      <c r="O37">
        <v>87</v>
      </c>
      <c r="P37">
        <v>2</v>
      </c>
      <c r="Q37">
        <v>0</v>
      </c>
    </row>
    <row r="38" spans="1:17" x14ac:dyDescent="0.2">
      <c r="A38" s="1">
        <v>43298</v>
      </c>
      <c r="B38">
        <v>43899575</v>
      </c>
      <c r="C38">
        <v>842</v>
      </c>
      <c r="D38" t="s">
        <v>26</v>
      </c>
      <c r="E38">
        <v>21</v>
      </c>
      <c r="F38" t="s">
        <v>15</v>
      </c>
      <c r="G38">
        <v>181010</v>
      </c>
      <c r="H38" t="s">
        <v>16</v>
      </c>
      <c r="I38" t="s">
        <v>17</v>
      </c>
      <c r="J38" t="s">
        <v>18</v>
      </c>
      <c r="K38" t="s">
        <v>19</v>
      </c>
      <c r="L38" t="s">
        <v>20</v>
      </c>
      <c r="M38">
        <v>842776102461</v>
      </c>
      <c r="N38">
        <v>1</v>
      </c>
      <c r="O38">
        <v>87</v>
      </c>
      <c r="P38">
        <v>2</v>
      </c>
      <c r="Q38">
        <v>0</v>
      </c>
    </row>
    <row r="39" spans="1:17" x14ac:dyDescent="0.2">
      <c r="A39" s="1">
        <v>43299</v>
      </c>
      <c r="B39">
        <v>43876748</v>
      </c>
      <c r="C39">
        <v>94</v>
      </c>
      <c r="D39" t="s">
        <v>14</v>
      </c>
      <c r="E39">
        <v>21</v>
      </c>
      <c r="F39" t="s">
        <v>15</v>
      </c>
      <c r="G39">
        <v>181010</v>
      </c>
      <c r="H39" t="s">
        <v>16</v>
      </c>
      <c r="I39" t="s">
        <v>17</v>
      </c>
      <c r="J39" t="s">
        <v>18</v>
      </c>
      <c r="K39" t="s">
        <v>19</v>
      </c>
      <c r="L39" t="s">
        <v>20</v>
      </c>
      <c r="M39">
        <v>842776102461</v>
      </c>
      <c r="N39">
        <v>-1</v>
      </c>
      <c r="O39">
        <v>19</v>
      </c>
      <c r="P39">
        <v>2</v>
      </c>
      <c r="Q39">
        <v>0</v>
      </c>
    </row>
    <row r="40" spans="1:17" x14ac:dyDescent="0.2">
      <c r="A40" s="1">
        <v>43299</v>
      </c>
      <c r="B40">
        <v>43907708</v>
      </c>
      <c r="C40">
        <v>842</v>
      </c>
      <c r="D40" t="s">
        <v>26</v>
      </c>
      <c r="E40">
        <v>21</v>
      </c>
      <c r="F40" t="s">
        <v>15</v>
      </c>
      <c r="G40">
        <v>181010</v>
      </c>
      <c r="H40" t="s">
        <v>16</v>
      </c>
      <c r="I40" t="s">
        <v>17</v>
      </c>
      <c r="J40" t="s">
        <v>18</v>
      </c>
      <c r="K40" t="s">
        <v>19</v>
      </c>
      <c r="L40" t="s">
        <v>20</v>
      </c>
      <c r="M40">
        <v>842776102461</v>
      </c>
      <c r="N40">
        <v>-1</v>
      </c>
      <c r="O40">
        <v>13</v>
      </c>
      <c r="P40">
        <v>2</v>
      </c>
      <c r="Q40">
        <v>0</v>
      </c>
    </row>
    <row r="41" spans="1:17" x14ac:dyDescent="0.2">
      <c r="A41" s="1">
        <v>43299</v>
      </c>
      <c r="B41">
        <v>43907708</v>
      </c>
      <c r="C41">
        <v>842</v>
      </c>
      <c r="D41" t="s">
        <v>26</v>
      </c>
      <c r="E41">
        <v>21</v>
      </c>
      <c r="F41" t="s">
        <v>15</v>
      </c>
      <c r="G41">
        <v>181010</v>
      </c>
      <c r="H41" t="s">
        <v>16</v>
      </c>
      <c r="I41" t="s">
        <v>17</v>
      </c>
      <c r="J41" t="s">
        <v>18</v>
      </c>
      <c r="K41" t="s">
        <v>19</v>
      </c>
      <c r="L41" t="s">
        <v>20</v>
      </c>
      <c r="M41">
        <v>842776102461</v>
      </c>
      <c r="N41">
        <v>1</v>
      </c>
      <c r="O41">
        <v>13</v>
      </c>
      <c r="P41">
        <v>2</v>
      </c>
      <c r="Q41">
        <v>0</v>
      </c>
    </row>
    <row r="42" spans="1:17" x14ac:dyDescent="0.2">
      <c r="A42" s="1">
        <v>43301</v>
      </c>
      <c r="B42">
        <v>43899594</v>
      </c>
      <c r="C42">
        <v>94</v>
      </c>
      <c r="D42" t="s">
        <v>14</v>
      </c>
      <c r="E42">
        <v>21</v>
      </c>
      <c r="F42" t="s">
        <v>15</v>
      </c>
      <c r="G42">
        <v>181010</v>
      </c>
      <c r="H42" t="s">
        <v>16</v>
      </c>
      <c r="I42" t="s">
        <v>17</v>
      </c>
      <c r="J42" t="s">
        <v>18</v>
      </c>
      <c r="K42" t="s">
        <v>19</v>
      </c>
      <c r="L42" t="s">
        <v>20</v>
      </c>
      <c r="M42">
        <v>842776102461</v>
      </c>
      <c r="N42">
        <v>-1</v>
      </c>
      <c r="O42">
        <v>19</v>
      </c>
      <c r="P42">
        <v>2</v>
      </c>
      <c r="Q42">
        <v>0</v>
      </c>
    </row>
    <row r="43" spans="1:17" x14ac:dyDescent="0.2">
      <c r="A43" s="1">
        <v>43301</v>
      </c>
      <c r="B43">
        <v>43934196</v>
      </c>
      <c r="C43">
        <v>94</v>
      </c>
      <c r="D43" t="s">
        <v>14</v>
      </c>
      <c r="E43">
        <v>21</v>
      </c>
      <c r="F43" t="s">
        <v>15</v>
      </c>
      <c r="G43">
        <v>181010</v>
      </c>
      <c r="H43" t="s">
        <v>16</v>
      </c>
      <c r="I43" t="s">
        <v>17</v>
      </c>
      <c r="J43" t="s">
        <v>18</v>
      </c>
      <c r="K43" t="s">
        <v>19</v>
      </c>
      <c r="L43" t="s">
        <v>20</v>
      </c>
      <c r="M43">
        <v>842776102461</v>
      </c>
      <c r="N43">
        <v>-1</v>
      </c>
      <c r="O43">
        <v>19</v>
      </c>
      <c r="P43">
        <v>2</v>
      </c>
      <c r="Q43">
        <v>0</v>
      </c>
    </row>
    <row r="44" spans="1:17" x14ac:dyDescent="0.2">
      <c r="A44" s="1">
        <v>43301</v>
      </c>
      <c r="B44">
        <v>43934196</v>
      </c>
      <c r="C44">
        <v>94</v>
      </c>
      <c r="D44" t="s">
        <v>14</v>
      </c>
      <c r="E44">
        <v>21</v>
      </c>
      <c r="F44" t="s">
        <v>15</v>
      </c>
      <c r="G44">
        <v>181010</v>
      </c>
      <c r="H44" t="s">
        <v>16</v>
      </c>
      <c r="I44" t="s">
        <v>17</v>
      </c>
      <c r="J44" t="s">
        <v>18</v>
      </c>
      <c r="K44" t="s">
        <v>19</v>
      </c>
      <c r="L44" t="s">
        <v>20</v>
      </c>
      <c r="M44">
        <v>842776102461</v>
      </c>
      <c r="N44">
        <v>1</v>
      </c>
      <c r="O44">
        <v>19</v>
      </c>
      <c r="P44">
        <v>2</v>
      </c>
      <c r="Q44">
        <v>0</v>
      </c>
    </row>
    <row r="45" spans="1:17" x14ac:dyDescent="0.2">
      <c r="A45" s="1">
        <v>43301</v>
      </c>
      <c r="B45">
        <v>43934543</v>
      </c>
      <c r="C45">
        <v>94</v>
      </c>
      <c r="D45" t="s">
        <v>14</v>
      </c>
      <c r="E45">
        <v>21</v>
      </c>
      <c r="F45" t="s">
        <v>15</v>
      </c>
      <c r="G45">
        <v>181010</v>
      </c>
      <c r="H45" t="s">
        <v>16</v>
      </c>
      <c r="I45" t="s">
        <v>17</v>
      </c>
      <c r="J45" t="s">
        <v>18</v>
      </c>
      <c r="K45" t="s">
        <v>19</v>
      </c>
      <c r="L45" t="s">
        <v>20</v>
      </c>
      <c r="M45">
        <v>842776102461</v>
      </c>
      <c r="N45">
        <v>-1</v>
      </c>
      <c r="O45">
        <v>19</v>
      </c>
      <c r="P45">
        <v>2</v>
      </c>
      <c r="Q45">
        <v>0</v>
      </c>
    </row>
    <row r="46" spans="1:17" x14ac:dyDescent="0.2">
      <c r="A46" s="1">
        <v>43301</v>
      </c>
      <c r="B46">
        <v>43934543</v>
      </c>
      <c r="C46">
        <v>94</v>
      </c>
      <c r="D46" t="s">
        <v>14</v>
      </c>
      <c r="E46">
        <v>21</v>
      </c>
      <c r="F46" t="s">
        <v>15</v>
      </c>
      <c r="G46">
        <v>181010</v>
      </c>
      <c r="H46" t="s">
        <v>16</v>
      </c>
      <c r="I46" t="s">
        <v>17</v>
      </c>
      <c r="J46" t="s">
        <v>18</v>
      </c>
      <c r="K46" t="s">
        <v>19</v>
      </c>
      <c r="L46" t="s">
        <v>20</v>
      </c>
      <c r="M46">
        <v>842776102461</v>
      </c>
      <c r="N46">
        <v>1</v>
      </c>
      <c r="O46">
        <v>19</v>
      </c>
      <c r="P46">
        <v>2</v>
      </c>
      <c r="Q46">
        <v>0</v>
      </c>
    </row>
    <row r="47" spans="1:17" x14ac:dyDescent="0.2">
      <c r="A47" s="1">
        <v>43301</v>
      </c>
      <c r="B47">
        <v>43935233</v>
      </c>
      <c r="C47">
        <v>94</v>
      </c>
      <c r="D47" t="s">
        <v>14</v>
      </c>
      <c r="E47">
        <v>21</v>
      </c>
      <c r="F47" t="s">
        <v>15</v>
      </c>
      <c r="G47">
        <v>181010</v>
      </c>
      <c r="H47" t="s">
        <v>16</v>
      </c>
      <c r="I47" t="s">
        <v>17</v>
      </c>
      <c r="J47" t="s">
        <v>18</v>
      </c>
      <c r="K47" t="s">
        <v>19</v>
      </c>
      <c r="L47" t="s">
        <v>20</v>
      </c>
      <c r="M47">
        <v>842776102461</v>
      </c>
      <c r="N47">
        <v>-1</v>
      </c>
      <c r="O47">
        <v>19</v>
      </c>
      <c r="P47">
        <v>2</v>
      </c>
      <c r="Q47">
        <v>0</v>
      </c>
    </row>
    <row r="48" spans="1:17" x14ac:dyDescent="0.2">
      <c r="A48" s="1">
        <v>43301</v>
      </c>
      <c r="B48">
        <v>43935233</v>
      </c>
      <c r="C48">
        <v>94</v>
      </c>
      <c r="D48" t="s">
        <v>14</v>
      </c>
      <c r="E48">
        <v>21</v>
      </c>
      <c r="F48" t="s">
        <v>15</v>
      </c>
      <c r="G48">
        <v>181010</v>
      </c>
      <c r="H48" t="s">
        <v>16</v>
      </c>
      <c r="I48" t="s">
        <v>17</v>
      </c>
      <c r="J48" t="s">
        <v>18</v>
      </c>
      <c r="K48" t="s">
        <v>19</v>
      </c>
      <c r="L48" t="s">
        <v>20</v>
      </c>
      <c r="M48">
        <v>842776102461</v>
      </c>
      <c r="N48">
        <v>1</v>
      </c>
      <c r="O48">
        <v>19</v>
      </c>
      <c r="P48">
        <v>2</v>
      </c>
      <c r="Q48">
        <v>0</v>
      </c>
    </row>
    <row r="49" spans="1:17" x14ac:dyDescent="0.2">
      <c r="A49" s="1">
        <v>43301</v>
      </c>
      <c r="B49">
        <v>43935914</v>
      </c>
      <c r="C49">
        <v>94</v>
      </c>
      <c r="D49" t="s">
        <v>14</v>
      </c>
      <c r="E49">
        <v>21</v>
      </c>
      <c r="F49" t="s">
        <v>15</v>
      </c>
      <c r="G49">
        <v>181010</v>
      </c>
      <c r="H49" t="s">
        <v>16</v>
      </c>
      <c r="I49" t="s">
        <v>17</v>
      </c>
      <c r="J49" t="s">
        <v>18</v>
      </c>
      <c r="K49" t="s">
        <v>19</v>
      </c>
      <c r="L49" t="s">
        <v>20</v>
      </c>
      <c r="M49">
        <v>842776102461</v>
      </c>
      <c r="N49">
        <v>-1</v>
      </c>
      <c r="O49">
        <v>19</v>
      </c>
      <c r="P49">
        <v>2</v>
      </c>
      <c r="Q49">
        <v>0</v>
      </c>
    </row>
    <row r="50" spans="1:17" x14ac:dyDescent="0.2">
      <c r="A50" s="1">
        <v>43301</v>
      </c>
      <c r="B50">
        <v>43935914</v>
      </c>
      <c r="C50">
        <v>94</v>
      </c>
      <c r="D50" t="s">
        <v>14</v>
      </c>
      <c r="E50">
        <v>21</v>
      </c>
      <c r="F50" t="s">
        <v>15</v>
      </c>
      <c r="G50">
        <v>181010</v>
      </c>
      <c r="H50" t="s">
        <v>16</v>
      </c>
      <c r="I50" t="s">
        <v>17</v>
      </c>
      <c r="J50" t="s">
        <v>18</v>
      </c>
      <c r="K50" t="s">
        <v>19</v>
      </c>
      <c r="L50" t="s">
        <v>20</v>
      </c>
      <c r="M50">
        <v>842776102461</v>
      </c>
      <c r="N50">
        <v>1</v>
      </c>
      <c r="O50">
        <v>19</v>
      </c>
      <c r="P50">
        <v>2</v>
      </c>
      <c r="Q50">
        <v>0</v>
      </c>
    </row>
    <row r="51" spans="1:17" x14ac:dyDescent="0.2">
      <c r="A51" s="1">
        <v>43301</v>
      </c>
      <c r="B51">
        <v>43936280</v>
      </c>
      <c r="C51">
        <v>94</v>
      </c>
      <c r="D51" t="s">
        <v>14</v>
      </c>
      <c r="E51">
        <v>21</v>
      </c>
      <c r="F51" t="s">
        <v>15</v>
      </c>
      <c r="G51">
        <v>181010</v>
      </c>
      <c r="H51" t="s">
        <v>16</v>
      </c>
      <c r="I51" t="s">
        <v>17</v>
      </c>
      <c r="J51" t="s">
        <v>18</v>
      </c>
      <c r="K51" t="s">
        <v>19</v>
      </c>
      <c r="L51" t="s">
        <v>20</v>
      </c>
      <c r="M51">
        <v>842776102461</v>
      </c>
      <c r="N51">
        <v>-1</v>
      </c>
      <c r="O51">
        <v>19</v>
      </c>
      <c r="P51">
        <v>2</v>
      </c>
      <c r="Q51">
        <v>0</v>
      </c>
    </row>
    <row r="52" spans="1:17" x14ac:dyDescent="0.2">
      <c r="A52" s="1">
        <v>43301</v>
      </c>
      <c r="B52">
        <v>43936280</v>
      </c>
      <c r="C52">
        <v>94</v>
      </c>
      <c r="D52" t="s">
        <v>14</v>
      </c>
      <c r="E52">
        <v>21</v>
      </c>
      <c r="F52" t="s">
        <v>15</v>
      </c>
      <c r="G52">
        <v>181010</v>
      </c>
      <c r="H52" t="s">
        <v>16</v>
      </c>
      <c r="I52" t="s">
        <v>17</v>
      </c>
      <c r="J52" t="s">
        <v>18</v>
      </c>
      <c r="K52" t="s">
        <v>19</v>
      </c>
      <c r="L52" t="s">
        <v>20</v>
      </c>
      <c r="M52">
        <v>842776102461</v>
      </c>
      <c r="N52">
        <v>1</v>
      </c>
      <c r="O52">
        <v>19</v>
      </c>
      <c r="P52">
        <v>2</v>
      </c>
      <c r="Q52">
        <v>0</v>
      </c>
    </row>
    <row r="53" spans="1:17" x14ac:dyDescent="0.2">
      <c r="A53" s="1">
        <v>43302</v>
      </c>
      <c r="B53">
        <v>43947822</v>
      </c>
      <c r="C53">
        <v>94</v>
      </c>
      <c r="D53" t="s">
        <v>14</v>
      </c>
      <c r="E53">
        <v>32</v>
      </c>
      <c r="F53" t="s">
        <v>21</v>
      </c>
      <c r="G53">
        <v>253230</v>
      </c>
      <c r="H53" t="s">
        <v>22</v>
      </c>
      <c r="I53" t="s">
        <v>23</v>
      </c>
      <c r="J53" t="s">
        <v>24</v>
      </c>
      <c r="L53" t="s">
        <v>25</v>
      </c>
      <c r="M53">
        <v>4550084118970</v>
      </c>
      <c r="N53">
        <v>-1</v>
      </c>
      <c r="O53">
        <v>6</v>
      </c>
      <c r="P53">
        <v>2</v>
      </c>
      <c r="Q53">
        <v>0</v>
      </c>
    </row>
    <row r="54" spans="1:17" x14ac:dyDescent="0.2">
      <c r="A54" s="1">
        <v>43302</v>
      </c>
      <c r="B54">
        <v>43947822</v>
      </c>
      <c r="C54">
        <v>94</v>
      </c>
      <c r="D54" t="s">
        <v>14</v>
      </c>
      <c r="E54">
        <v>32</v>
      </c>
      <c r="F54" t="s">
        <v>21</v>
      </c>
      <c r="G54">
        <v>253230</v>
      </c>
      <c r="H54" t="s">
        <v>22</v>
      </c>
      <c r="I54" t="s">
        <v>23</v>
      </c>
      <c r="J54" t="s">
        <v>24</v>
      </c>
      <c r="L54" t="s">
        <v>25</v>
      </c>
      <c r="M54">
        <v>4550084118970</v>
      </c>
      <c r="N54">
        <v>1</v>
      </c>
      <c r="O54">
        <v>6</v>
      </c>
      <c r="P54">
        <v>2</v>
      </c>
      <c r="Q54">
        <v>0</v>
      </c>
    </row>
    <row r="55" spans="1:17" x14ac:dyDescent="0.2">
      <c r="A55" s="1">
        <v>43303</v>
      </c>
      <c r="B55">
        <v>43956433</v>
      </c>
      <c r="C55">
        <v>94</v>
      </c>
      <c r="D55" t="s">
        <v>14</v>
      </c>
      <c r="E55">
        <v>21</v>
      </c>
      <c r="F55" t="s">
        <v>15</v>
      </c>
      <c r="G55">
        <v>181010</v>
      </c>
      <c r="H55" t="s">
        <v>16</v>
      </c>
      <c r="I55" t="s">
        <v>17</v>
      </c>
      <c r="J55" t="s">
        <v>18</v>
      </c>
      <c r="K55" t="s">
        <v>19</v>
      </c>
      <c r="L55" t="s">
        <v>20</v>
      </c>
      <c r="M55">
        <v>842776102461</v>
      </c>
      <c r="N55">
        <v>-1</v>
      </c>
      <c r="O55">
        <v>11</v>
      </c>
      <c r="P55">
        <v>2</v>
      </c>
      <c r="Q55">
        <v>0</v>
      </c>
    </row>
    <row r="56" spans="1:17" x14ac:dyDescent="0.2">
      <c r="A56" s="1">
        <v>43303</v>
      </c>
      <c r="B56">
        <v>43956433</v>
      </c>
      <c r="C56">
        <v>94</v>
      </c>
      <c r="D56" t="s">
        <v>14</v>
      </c>
      <c r="E56">
        <v>21</v>
      </c>
      <c r="F56" t="s">
        <v>15</v>
      </c>
      <c r="G56">
        <v>181010</v>
      </c>
      <c r="H56" t="s">
        <v>16</v>
      </c>
      <c r="I56" t="s">
        <v>17</v>
      </c>
      <c r="J56" t="s">
        <v>18</v>
      </c>
      <c r="K56" t="s">
        <v>19</v>
      </c>
      <c r="L56" t="s">
        <v>20</v>
      </c>
      <c r="M56">
        <v>842776102461</v>
      </c>
      <c r="N56">
        <v>1</v>
      </c>
      <c r="O56">
        <v>11</v>
      </c>
      <c r="P56">
        <v>2</v>
      </c>
      <c r="Q56">
        <v>0</v>
      </c>
    </row>
    <row r="57" spans="1:17" x14ac:dyDescent="0.2">
      <c r="A57" s="1">
        <v>43303</v>
      </c>
      <c r="B57">
        <v>43957244</v>
      </c>
      <c r="C57">
        <v>94</v>
      </c>
      <c r="D57" t="s">
        <v>14</v>
      </c>
      <c r="E57">
        <v>21</v>
      </c>
      <c r="F57" t="s">
        <v>15</v>
      </c>
      <c r="G57">
        <v>181010</v>
      </c>
      <c r="H57" t="s">
        <v>16</v>
      </c>
      <c r="I57" t="s">
        <v>17</v>
      </c>
      <c r="J57" t="s">
        <v>18</v>
      </c>
      <c r="K57" t="s">
        <v>19</v>
      </c>
      <c r="L57" t="s">
        <v>20</v>
      </c>
      <c r="M57">
        <v>842776102461</v>
      </c>
      <c r="N57">
        <v>1</v>
      </c>
      <c r="O57">
        <v>11</v>
      </c>
      <c r="P57">
        <v>2</v>
      </c>
      <c r="Q57">
        <v>0</v>
      </c>
    </row>
    <row r="58" spans="1:17" x14ac:dyDescent="0.2">
      <c r="A58" s="1">
        <v>43304</v>
      </c>
      <c r="B58">
        <v>43975661</v>
      </c>
      <c r="C58">
        <v>94</v>
      </c>
      <c r="D58" t="s">
        <v>14</v>
      </c>
      <c r="E58">
        <v>12</v>
      </c>
      <c r="F58" t="s">
        <v>27</v>
      </c>
      <c r="G58">
        <v>77120</v>
      </c>
      <c r="H58" t="s">
        <v>28</v>
      </c>
      <c r="I58" t="s">
        <v>29</v>
      </c>
      <c r="J58" t="s">
        <v>30</v>
      </c>
      <c r="L58" t="s">
        <v>31</v>
      </c>
      <c r="M58">
        <v>4549980046388</v>
      </c>
      <c r="N58">
        <v>1</v>
      </c>
      <c r="O58">
        <v>2</v>
      </c>
      <c r="P58">
        <v>2</v>
      </c>
      <c r="Q58">
        <v>0</v>
      </c>
    </row>
    <row r="59" spans="1:17" x14ac:dyDescent="0.2">
      <c r="A59" s="1">
        <v>43305</v>
      </c>
      <c r="B59">
        <v>43975661</v>
      </c>
      <c r="C59">
        <v>94</v>
      </c>
      <c r="D59" t="s">
        <v>14</v>
      </c>
      <c r="E59">
        <v>12</v>
      </c>
      <c r="F59" t="s">
        <v>27</v>
      </c>
      <c r="G59">
        <v>77120</v>
      </c>
      <c r="H59" t="s">
        <v>28</v>
      </c>
      <c r="I59" t="s">
        <v>29</v>
      </c>
      <c r="J59" t="s">
        <v>30</v>
      </c>
      <c r="L59" t="s">
        <v>31</v>
      </c>
      <c r="M59">
        <v>4549980046388</v>
      </c>
      <c r="N59">
        <v>-1</v>
      </c>
      <c r="O59">
        <v>9</v>
      </c>
      <c r="P59">
        <v>2</v>
      </c>
      <c r="Q59">
        <v>0</v>
      </c>
    </row>
    <row r="60" spans="1:17" x14ac:dyDescent="0.2">
      <c r="A60" s="1">
        <v>43305</v>
      </c>
      <c r="B60">
        <v>43867335</v>
      </c>
      <c r="C60">
        <v>842</v>
      </c>
      <c r="D60" t="s">
        <v>26</v>
      </c>
      <c r="E60">
        <v>21</v>
      </c>
      <c r="F60" t="s">
        <v>15</v>
      </c>
      <c r="G60">
        <v>181010</v>
      </c>
      <c r="H60" t="s">
        <v>16</v>
      </c>
      <c r="I60" t="s">
        <v>17</v>
      </c>
      <c r="J60" t="s">
        <v>18</v>
      </c>
      <c r="K60" t="s">
        <v>19</v>
      </c>
      <c r="L60" t="s">
        <v>20</v>
      </c>
      <c r="M60">
        <v>842776102461</v>
      </c>
      <c r="N60">
        <v>-1</v>
      </c>
      <c r="O60">
        <v>4</v>
      </c>
      <c r="P60">
        <v>2</v>
      </c>
      <c r="Q60">
        <v>0</v>
      </c>
    </row>
    <row r="61" spans="1:17" x14ac:dyDescent="0.2">
      <c r="A61" s="1">
        <v>43306</v>
      </c>
      <c r="B61">
        <v>65670944</v>
      </c>
      <c r="C61">
        <v>842</v>
      </c>
      <c r="D61" t="s">
        <v>26</v>
      </c>
      <c r="E61">
        <v>12</v>
      </c>
      <c r="F61" t="s">
        <v>27</v>
      </c>
      <c r="G61">
        <v>77120</v>
      </c>
      <c r="H61" t="s">
        <v>28</v>
      </c>
      <c r="I61" t="s">
        <v>29</v>
      </c>
      <c r="J61" t="s">
        <v>30</v>
      </c>
      <c r="L61" t="s">
        <v>31</v>
      </c>
      <c r="M61">
        <v>4549980046388</v>
      </c>
      <c r="N61">
        <v>1</v>
      </c>
      <c r="O61">
        <v>13</v>
      </c>
      <c r="P61">
        <v>2</v>
      </c>
      <c r="Q61">
        <v>0</v>
      </c>
    </row>
    <row r="62" spans="1:17" x14ac:dyDescent="0.2">
      <c r="A62" s="1">
        <v>43307</v>
      </c>
      <c r="B62">
        <v>43866291</v>
      </c>
      <c r="C62">
        <v>94</v>
      </c>
      <c r="D62" t="s">
        <v>14</v>
      </c>
      <c r="E62">
        <v>21</v>
      </c>
      <c r="F62" t="s">
        <v>15</v>
      </c>
      <c r="G62">
        <v>181010</v>
      </c>
      <c r="H62" t="s">
        <v>16</v>
      </c>
      <c r="I62" t="s">
        <v>17</v>
      </c>
      <c r="J62" t="s">
        <v>18</v>
      </c>
      <c r="K62" t="s">
        <v>19</v>
      </c>
      <c r="L62" t="s">
        <v>20</v>
      </c>
      <c r="M62">
        <v>842776102461</v>
      </c>
      <c r="N62">
        <v>-1</v>
      </c>
      <c r="O62">
        <v>10</v>
      </c>
      <c r="P62">
        <v>2</v>
      </c>
      <c r="Q62">
        <v>0</v>
      </c>
    </row>
    <row r="63" spans="1:17" x14ac:dyDescent="0.2">
      <c r="A63" s="1">
        <v>43307</v>
      </c>
      <c r="B63">
        <v>43997069</v>
      </c>
      <c r="C63">
        <v>94</v>
      </c>
      <c r="D63" t="s">
        <v>14</v>
      </c>
      <c r="E63">
        <v>21</v>
      </c>
      <c r="F63" t="s">
        <v>15</v>
      </c>
      <c r="G63">
        <v>181010</v>
      </c>
      <c r="H63" t="s">
        <v>16</v>
      </c>
      <c r="I63" t="s">
        <v>17</v>
      </c>
      <c r="J63" t="s">
        <v>18</v>
      </c>
      <c r="K63" t="s">
        <v>19</v>
      </c>
      <c r="L63" t="s">
        <v>20</v>
      </c>
      <c r="M63">
        <v>842776102461</v>
      </c>
      <c r="N63">
        <v>-1</v>
      </c>
      <c r="O63">
        <v>10</v>
      </c>
      <c r="P63">
        <v>2</v>
      </c>
      <c r="Q63">
        <v>0</v>
      </c>
    </row>
    <row r="64" spans="1:17" x14ac:dyDescent="0.2">
      <c r="A64" s="1">
        <v>43307</v>
      </c>
      <c r="B64">
        <v>43997069</v>
      </c>
      <c r="C64">
        <v>94</v>
      </c>
      <c r="D64" t="s">
        <v>14</v>
      </c>
      <c r="E64">
        <v>21</v>
      </c>
      <c r="F64" t="s">
        <v>15</v>
      </c>
      <c r="G64">
        <v>181010</v>
      </c>
      <c r="H64" t="s">
        <v>16</v>
      </c>
      <c r="I64" t="s">
        <v>17</v>
      </c>
      <c r="J64" t="s">
        <v>18</v>
      </c>
      <c r="K64" t="s">
        <v>19</v>
      </c>
      <c r="L64" t="s">
        <v>20</v>
      </c>
      <c r="M64">
        <v>842776102461</v>
      </c>
      <c r="N64">
        <v>1</v>
      </c>
      <c r="O64">
        <v>10</v>
      </c>
      <c r="P64">
        <v>2</v>
      </c>
      <c r="Q64">
        <v>0</v>
      </c>
    </row>
    <row r="65" spans="1:17" x14ac:dyDescent="0.2">
      <c r="A65" s="1">
        <v>43307</v>
      </c>
      <c r="B65">
        <v>43998878</v>
      </c>
      <c r="C65">
        <v>842</v>
      </c>
      <c r="D65" t="s">
        <v>26</v>
      </c>
      <c r="E65">
        <v>32</v>
      </c>
      <c r="F65" t="s">
        <v>21</v>
      </c>
      <c r="G65">
        <v>253230</v>
      </c>
      <c r="H65" t="s">
        <v>22</v>
      </c>
      <c r="I65" t="s">
        <v>23</v>
      </c>
      <c r="J65" t="s">
        <v>24</v>
      </c>
      <c r="L65" t="s">
        <v>25</v>
      </c>
      <c r="M65">
        <v>4550084118970</v>
      </c>
      <c r="N65">
        <v>-1</v>
      </c>
      <c r="O65">
        <v>5</v>
      </c>
      <c r="P65">
        <v>2</v>
      </c>
      <c r="Q65">
        <v>0</v>
      </c>
    </row>
    <row r="66" spans="1:17" x14ac:dyDescent="0.2">
      <c r="A66" s="1">
        <v>43307</v>
      </c>
      <c r="B66">
        <v>43998878</v>
      </c>
      <c r="C66">
        <v>842</v>
      </c>
      <c r="D66" t="s">
        <v>26</v>
      </c>
      <c r="E66">
        <v>32</v>
      </c>
      <c r="F66" t="s">
        <v>21</v>
      </c>
      <c r="G66">
        <v>253230</v>
      </c>
      <c r="H66" t="s">
        <v>22</v>
      </c>
      <c r="I66" t="s">
        <v>23</v>
      </c>
      <c r="J66" t="s">
        <v>24</v>
      </c>
      <c r="L66" t="s">
        <v>25</v>
      </c>
      <c r="M66">
        <v>4550084118970</v>
      </c>
      <c r="N66">
        <v>1</v>
      </c>
      <c r="O66">
        <v>5</v>
      </c>
      <c r="P66">
        <v>2</v>
      </c>
      <c r="Q66">
        <v>0</v>
      </c>
    </row>
    <row r="67" spans="1:17" x14ac:dyDescent="0.2">
      <c r="A67" s="1">
        <v>43307</v>
      </c>
      <c r="B67">
        <v>65670944</v>
      </c>
      <c r="C67">
        <v>842</v>
      </c>
      <c r="D67" t="s">
        <v>26</v>
      </c>
      <c r="E67">
        <v>12</v>
      </c>
      <c r="F67" t="s">
        <v>27</v>
      </c>
      <c r="G67">
        <v>77120</v>
      </c>
      <c r="H67" t="s">
        <v>28</v>
      </c>
      <c r="I67" t="s">
        <v>29</v>
      </c>
      <c r="J67" t="s">
        <v>30</v>
      </c>
      <c r="L67" t="s">
        <v>31</v>
      </c>
      <c r="M67">
        <v>4549980046388</v>
      </c>
      <c r="N67">
        <v>-1</v>
      </c>
      <c r="O67">
        <v>3</v>
      </c>
      <c r="P67">
        <v>2</v>
      </c>
      <c r="Q67">
        <v>0</v>
      </c>
    </row>
    <row r="68" spans="1:17" x14ac:dyDescent="0.2">
      <c r="A68" s="1">
        <v>43309</v>
      </c>
      <c r="B68">
        <v>44018584</v>
      </c>
      <c r="C68">
        <v>842</v>
      </c>
      <c r="D68" t="s">
        <v>26</v>
      </c>
      <c r="E68">
        <v>32</v>
      </c>
      <c r="F68" t="s">
        <v>21</v>
      </c>
      <c r="G68">
        <v>253230</v>
      </c>
      <c r="H68" t="s">
        <v>22</v>
      </c>
      <c r="I68" t="s">
        <v>23</v>
      </c>
      <c r="J68" t="s">
        <v>24</v>
      </c>
      <c r="L68" t="s">
        <v>25</v>
      </c>
      <c r="M68">
        <v>4550084118970</v>
      </c>
      <c r="N68">
        <v>-1</v>
      </c>
      <c r="O68">
        <v>6</v>
      </c>
      <c r="P68">
        <v>2</v>
      </c>
      <c r="Q68">
        <v>0</v>
      </c>
    </row>
    <row r="69" spans="1:17" x14ac:dyDescent="0.2">
      <c r="A69" s="1">
        <v>43309</v>
      </c>
      <c r="B69">
        <v>44018584</v>
      </c>
      <c r="C69">
        <v>842</v>
      </c>
      <c r="D69" t="s">
        <v>26</v>
      </c>
      <c r="E69">
        <v>32</v>
      </c>
      <c r="F69" t="s">
        <v>21</v>
      </c>
      <c r="G69">
        <v>253230</v>
      </c>
      <c r="H69" t="s">
        <v>22</v>
      </c>
      <c r="I69" t="s">
        <v>23</v>
      </c>
      <c r="J69" t="s">
        <v>24</v>
      </c>
      <c r="L69" t="s">
        <v>25</v>
      </c>
      <c r="M69">
        <v>4550084118970</v>
      </c>
      <c r="N69">
        <v>1</v>
      </c>
      <c r="O69">
        <v>6</v>
      </c>
      <c r="P69">
        <v>2</v>
      </c>
      <c r="Q69">
        <v>0</v>
      </c>
    </row>
    <row r="70" spans="1:17" x14ac:dyDescent="0.2">
      <c r="A70" s="1">
        <v>43310</v>
      </c>
      <c r="B70">
        <v>44024392</v>
      </c>
      <c r="C70">
        <v>94</v>
      </c>
      <c r="D70" t="s">
        <v>14</v>
      </c>
      <c r="E70">
        <v>21</v>
      </c>
      <c r="F70" t="s">
        <v>15</v>
      </c>
      <c r="G70">
        <v>181010</v>
      </c>
      <c r="H70" t="s">
        <v>16</v>
      </c>
      <c r="I70" t="s">
        <v>17</v>
      </c>
      <c r="J70" t="s">
        <v>18</v>
      </c>
      <c r="K70" t="s">
        <v>19</v>
      </c>
      <c r="L70" t="s">
        <v>20</v>
      </c>
      <c r="M70">
        <v>842776102461</v>
      </c>
      <c r="N70">
        <v>-1</v>
      </c>
      <c r="O70">
        <v>12</v>
      </c>
      <c r="P70">
        <v>2</v>
      </c>
      <c r="Q70">
        <v>0</v>
      </c>
    </row>
    <row r="71" spans="1:17" x14ac:dyDescent="0.2">
      <c r="A71" s="1">
        <v>43310</v>
      </c>
      <c r="B71">
        <v>44024392</v>
      </c>
      <c r="C71">
        <v>94</v>
      </c>
      <c r="D71" t="s">
        <v>14</v>
      </c>
      <c r="E71">
        <v>21</v>
      </c>
      <c r="F71" t="s">
        <v>15</v>
      </c>
      <c r="G71">
        <v>181010</v>
      </c>
      <c r="H71" t="s">
        <v>16</v>
      </c>
      <c r="I71" t="s">
        <v>17</v>
      </c>
      <c r="J71" t="s">
        <v>18</v>
      </c>
      <c r="K71" t="s">
        <v>19</v>
      </c>
      <c r="L71" t="s">
        <v>20</v>
      </c>
      <c r="M71">
        <v>842776102461</v>
      </c>
      <c r="N71">
        <v>1</v>
      </c>
      <c r="O71">
        <v>12</v>
      </c>
      <c r="P71">
        <v>2</v>
      </c>
      <c r="Q71">
        <v>0</v>
      </c>
    </row>
    <row r="72" spans="1:17" x14ac:dyDescent="0.2">
      <c r="A72" s="1">
        <v>43312</v>
      </c>
      <c r="B72">
        <v>43957244</v>
      </c>
      <c r="C72">
        <v>94</v>
      </c>
      <c r="D72" t="s">
        <v>14</v>
      </c>
      <c r="E72">
        <v>21</v>
      </c>
      <c r="F72" t="s">
        <v>15</v>
      </c>
      <c r="G72">
        <v>181010</v>
      </c>
      <c r="H72" t="s">
        <v>16</v>
      </c>
      <c r="I72" t="s">
        <v>17</v>
      </c>
      <c r="J72" t="s">
        <v>18</v>
      </c>
      <c r="K72" t="s">
        <v>19</v>
      </c>
      <c r="L72" t="s">
        <v>20</v>
      </c>
      <c r="M72">
        <v>842776102461</v>
      </c>
      <c r="N72">
        <v>-1</v>
      </c>
      <c r="O72">
        <v>11</v>
      </c>
      <c r="P72">
        <v>2</v>
      </c>
      <c r="Q72">
        <v>0</v>
      </c>
    </row>
    <row r="73" spans="1:17" x14ac:dyDescent="0.2">
      <c r="A73" s="1">
        <v>43312</v>
      </c>
      <c r="B73">
        <v>43860893</v>
      </c>
      <c r="C73">
        <v>842</v>
      </c>
      <c r="D73" t="s">
        <v>26</v>
      </c>
      <c r="E73">
        <v>21</v>
      </c>
      <c r="F73" t="s">
        <v>15</v>
      </c>
      <c r="G73">
        <v>181010</v>
      </c>
      <c r="H73" t="s">
        <v>16</v>
      </c>
      <c r="I73" t="s">
        <v>17</v>
      </c>
      <c r="J73" t="s">
        <v>18</v>
      </c>
      <c r="K73" t="s">
        <v>19</v>
      </c>
      <c r="L73" t="s">
        <v>20</v>
      </c>
      <c r="M73">
        <v>842776102461</v>
      </c>
      <c r="N73">
        <v>-1</v>
      </c>
      <c r="O73">
        <v>6</v>
      </c>
      <c r="P73">
        <v>2</v>
      </c>
      <c r="Q73">
        <v>0</v>
      </c>
    </row>
    <row r="74" spans="1:17" x14ac:dyDescent="0.2">
      <c r="A74" s="10">
        <v>43282</v>
      </c>
      <c r="B74" s="11">
        <v>43599402</v>
      </c>
      <c r="C74" s="11">
        <v>94</v>
      </c>
      <c r="D74" s="11" t="s">
        <v>14</v>
      </c>
      <c r="E74" s="11">
        <v>21</v>
      </c>
      <c r="F74" s="11" t="s">
        <v>15</v>
      </c>
      <c r="G74" s="11">
        <v>181010</v>
      </c>
      <c r="H74" s="11" t="s">
        <v>16</v>
      </c>
      <c r="I74" s="11" t="s">
        <v>17</v>
      </c>
      <c r="J74" s="11" t="s">
        <v>18</v>
      </c>
      <c r="K74" s="11" t="s">
        <v>19</v>
      </c>
      <c r="L74" s="11" t="s">
        <v>20</v>
      </c>
      <c r="M74" s="12">
        <v>842776102461</v>
      </c>
      <c r="N74" s="11">
        <v>-2</v>
      </c>
      <c r="O74" s="11">
        <v>10</v>
      </c>
      <c r="P74" s="11">
        <v>1</v>
      </c>
      <c r="Q74" s="11">
        <v>-2</v>
      </c>
    </row>
    <row r="75" spans="1:17" x14ac:dyDescent="0.2">
      <c r="A75" s="10">
        <v>43282</v>
      </c>
      <c r="B75" s="11">
        <v>43716830</v>
      </c>
      <c r="C75" s="11">
        <v>94</v>
      </c>
      <c r="D75" s="11" t="s">
        <v>14</v>
      </c>
      <c r="E75" s="11">
        <v>21</v>
      </c>
      <c r="F75" s="11" t="s">
        <v>15</v>
      </c>
      <c r="G75" s="11">
        <v>181010</v>
      </c>
      <c r="H75" s="11" t="s">
        <v>16</v>
      </c>
      <c r="I75" s="11" t="s">
        <v>17</v>
      </c>
      <c r="J75" s="11" t="s">
        <v>18</v>
      </c>
      <c r="K75" s="11" t="s">
        <v>19</v>
      </c>
      <c r="L75" s="11" t="s">
        <v>20</v>
      </c>
      <c r="M75" s="12">
        <v>842776102461</v>
      </c>
      <c r="N75" s="11">
        <v>-1</v>
      </c>
      <c r="O75" s="11">
        <v>10</v>
      </c>
      <c r="P75" s="11">
        <v>1</v>
      </c>
      <c r="Q75" s="11">
        <v>-1</v>
      </c>
    </row>
    <row r="76" spans="1:17" x14ac:dyDescent="0.2">
      <c r="A76" s="10">
        <v>43282</v>
      </c>
      <c r="B76" s="11">
        <v>43706919</v>
      </c>
      <c r="C76" s="11">
        <v>842</v>
      </c>
      <c r="D76" s="11" t="s">
        <v>26</v>
      </c>
      <c r="E76" s="11">
        <v>21</v>
      </c>
      <c r="F76" s="11" t="s">
        <v>15</v>
      </c>
      <c r="G76" s="11">
        <v>181010</v>
      </c>
      <c r="H76" s="11" t="s">
        <v>16</v>
      </c>
      <c r="I76" s="11" t="s">
        <v>17</v>
      </c>
      <c r="J76" s="11" t="s">
        <v>18</v>
      </c>
      <c r="K76" s="11" t="s">
        <v>19</v>
      </c>
      <c r="L76" s="11" t="s">
        <v>20</v>
      </c>
      <c r="M76" s="12">
        <v>842776102461</v>
      </c>
      <c r="N76" s="11">
        <v>-1</v>
      </c>
      <c r="O76" s="11">
        <v>7</v>
      </c>
      <c r="P76" s="11">
        <v>1</v>
      </c>
      <c r="Q76" s="11">
        <v>-1</v>
      </c>
    </row>
    <row r="77" spans="1:17" x14ac:dyDescent="0.2">
      <c r="A77" s="10">
        <v>43286</v>
      </c>
      <c r="B77" s="11">
        <v>43671216</v>
      </c>
      <c r="C77" s="11">
        <v>842</v>
      </c>
      <c r="D77" s="11" t="s">
        <v>26</v>
      </c>
      <c r="E77" s="11">
        <v>21</v>
      </c>
      <c r="F77" s="11" t="s">
        <v>15</v>
      </c>
      <c r="G77" s="11">
        <v>181010</v>
      </c>
      <c r="H77" s="11" t="s">
        <v>16</v>
      </c>
      <c r="I77" s="11" t="s">
        <v>17</v>
      </c>
      <c r="J77" s="11" t="s">
        <v>18</v>
      </c>
      <c r="K77" s="11" t="s">
        <v>19</v>
      </c>
      <c r="L77" s="11" t="s">
        <v>20</v>
      </c>
      <c r="M77" s="12">
        <v>842776102461</v>
      </c>
      <c r="N77" s="11">
        <v>-1</v>
      </c>
      <c r="O77" s="11">
        <v>2</v>
      </c>
      <c r="P77" s="11">
        <v>1</v>
      </c>
      <c r="Q77" s="11">
        <v>-1</v>
      </c>
    </row>
    <row r="78" spans="1:17" x14ac:dyDescent="0.2">
      <c r="A78" s="10">
        <v>43288</v>
      </c>
      <c r="B78" s="11">
        <v>43588870</v>
      </c>
      <c r="C78" s="11">
        <v>842</v>
      </c>
      <c r="D78" s="11" t="s">
        <v>26</v>
      </c>
      <c r="E78" s="11">
        <v>21</v>
      </c>
      <c r="F78" s="11" t="s">
        <v>15</v>
      </c>
      <c r="G78" s="11">
        <v>181010</v>
      </c>
      <c r="H78" s="11" t="s">
        <v>16</v>
      </c>
      <c r="I78" s="11" t="s">
        <v>17</v>
      </c>
      <c r="J78" s="11" t="s">
        <v>18</v>
      </c>
      <c r="K78" s="11" t="s">
        <v>19</v>
      </c>
      <c r="L78" s="11" t="s">
        <v>20</v>
      </c>
      <c r="M78" s="12">
        <v>842776102461</v>
      </c>
      <c r="N78" s="11">
        <v>-2</v>
      </c>
      <c r="O78" s="11">
        <v>5</v>
      </c>
      <c r="P78" s="11">
        <v>1</v>
      </c>
      <c r="Q78" s="11">
        <v>-2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BB31-283D-42A9-A7CA-C44B94C7E65C}">
  <sheetPr filterMode="1"/>
  <dimension ref="A1:T1129"/>
  <sheetViews>
    <sheetView workbookViewId="0">
      <selection activeCell="O45" sqref="O45"/>
    </sheetView>
  </sheetViews>
  <sheetFormatPr defaultRowHeight="13" outlineLevelCol="2" x14ac:dyDescent="0.2"/>
  <cols>
    <col min="1" max="1" width="11.26953125" customWidth="1"/>
    <col min="2" max="2" width="8.7265625" customWidth="1" outlineLevel="1"/>
    <col min="4" max="12" width="8.7265625" hidden="1" customWidth="1" outlineLevel="1"/>
    <col min="13" max="13" width="15.6328125" style="2" bestFit="1" customWidth="1" collapsed="1"/>
    <col min="14" max="14" width="8.7265625" hidden="1" customWidth="1" outlineLevel="1"/>
    <col min="15" max="15" width="8.7265625" collapsed="1"/>
    <col min="16" max="17" width="8.7265625" hidden="1" customWidth="1" outlineLevel="2"/>
    <col min="18" max="19" width="0" hidden="1" customWidth="1" outlineLevel="1"/>
    <col min="20" max="20" width="8.7265625" collapsed="1"/>
  </cols>
  <sheetData>
    <row r="1" spans="1:20" x14ac:dyDescent="0.2">
      <c r="A1" t="s">
        <v>0</v>
      </c>
      <c r="B1" t="s">
        <v>101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44</v>
      </c>
      <c r="P1" t="s">
        <v>48</v>
      </c>
      <c r="Q1" t="s">
        <v>49</v>
      </c>
      <c r="R1" t="s">
        <v>50</v>
      </c>
      <c r="S1" t="s">
        <v>99</v>
      </c>
      <c r="T1" s="19" t="s">
        <v>100</v>
      </c>
    </row>
    <row r="2" spans="1:20" hidden="1" x14ac:dyDescent="0.2">
      <c r="A2" s="1">
        <v>43282</v>
      </c>
      <c r="B2">
        <v>43714526</v>
      </c>
      <c r="C2">
        <v>94</v>
      </c>
      <c r="D2" t="s">
        <v>14</v>
      </c>
      <c r="E2">
        <v>21</v>
      </c>
      <c r="F2" t="s">
        <v>15</v>
      </c>
      <c r="G2">
        <v>181010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2">
        <v>842776102461</v>
      </c>
      <c r="N2">
        <v>1</v>
      </c>
      <c r="O2">
        <f>COUNTIFS($A$2:$A$1129,"="&amp;A2,$C$2:$C$1129,"="&amp;C2,$M$2:$M$1129,"="&amp;M2)</f>
        <v>8</v>
      </c>
      <c r="P2">
        <f>COUNTIFS($B$2:$B$1129,"="&amp;B2,$M$2:$M$1129,"="&amp;M2)</f>
        <v>1</v>
      </c>
      <c r="Q2">
        <f>SUMIFS($N$2:$N$1129,$B$2:$B$1129,"="&amp;B2,$M$2:$M$1129,"="&amp;M2)</f>
        <v>1</v>
      </c>
      <c r="R2">
        <f>VLOOKUP(A2&amp;C2&amp;M2,販売数計!$A$2:$E$174,5,FALSE)</f>
        <v>7</v>
      </c>
      <c r="S2">
        <f t="shared" ref="S2:S59" si="0">IF(P2&gt;=2,1,IF(N2&lt;0,1,0))</f>
        <v>0</v>
      </c>
      <c r="T2">
        <f>SUMIFS($N$2:$N$1129,$A$2:$A$1129,"="&amp;A2,$C$2:$C$1129,"="&amp;C2,$M$2:$M$1129,"="&amp;M2)</f>
        <v>9</v>
      </c>
    </row>
    <row r="3" spans="1:20" hidden="1" x14ac:dyDescent="0.2">
      <c r="A3" s="1">
        <v>43282</v>
      </c>
      <c r="B3">
        <v>43723388</v>
      </c>
      <c r="C3">
        <v>94</v>
      </c>
      <c r="D3" t="s">
        <v>14</v>
      </c>
      <c r="E3">
        <v>21</v>
      </c>
      <c r="F3" t="s">
        <v>15</v>
      </c>
      <c r="G3">
        <v>181010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s="2">
        <v>842776102461</v>
      </c>
      <c r="N3">
        <v>1</v>
      </c>
      <c r="O3">
        <f>COUNTIFS($A$2:$A$1129,"="&amp;A3,$C$2:$C$1129,"="&amp;C3,$M$2:$M$1129,"="&amp;M3)</f>
        <v>8</v>
      </c>
      <c r="P3">
        <f>COUNTIFS($B$2:$B$1129,"="&amp;B3,$M$2:$M$1129,"="&amp;M3)</f>
        <v>1</v>
      </c>
      <c r="Q3">
        <f>SUMIFS($N$2:$N$1129,$B$2:$B$1129,"="&amp;B3,$M$2:$M$1129,"="&amp;M3)</f>
        <v>1</v>
      </c>
      <c r="R3">
        <f>VLOOKUP(A3&amp;C3&amp;M3,販売数計!$A$2:$E$174,5,FALSE)</f>
        <v>7</v>
      </c>
      <c r="S3">
        <f t="shared" si="0"/>
        <v>0</v>
      </c>
      <c r="T3">
        <f t="shared" ref="T3:T66" si="1">SUMIFS($N$2:$N$1129,$A$2:$A$1129,"="&amp;A3,$C$2:$C$1129,"="&amp;C3,$M$2:$M$1129,"="&amp;M3)</f>
        <v>9</v>
      </c>
    </row>
    <row r="4" spans="1:20" hidden="1" x14ac:dyDescent="0.2">
      <c r="A4" s="1">
        <v>43282</v>
      </c>
      <c r="B4">
        <v>43723984</v>
      </c>
      <c r="C4">
        <v>94</v>
      </c>
      <c r="D4" t="s">
        <v>14</v>
      </c>
      <c r="E4">
        <v>21</v>
      </c>
      <c r="F4" t="s">
        <v>15</v>
      </c>
      <c r="G4">
        <v>181010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s="2">
        <v>842776102461</v>
      </c>
      <c r="N4">
        <v>1</v>
      </c>
      <c r="O4">
        <f>COUNTIFS($A$2:$A$1129,"="&amp;A4,$C$2:$C$1129,"="&amp;C4,$M$2:$M$1129,"="&amp;M4)</f>
        <v>8</v>
      </c>
      <c r="P4">
        <f>COUNTIFS($B$2:$B$1129,"="&amp;B4,$M$2:$M$1129,"="&amp;M4)</f>
        <v>1</v>
      </c>
      <c r="Q4">
        <f>SUMIFS($N$2:$N$1129,$B$2:$B$1129,"="&amp;B4,$M$2:$M$1129,"="&amp;M4)</f>
        <v>1</v>
      </c>
      <c r="R4">
        <f>VLOOKUP(A4&amp;C4&amp;M4,販売数計!$A$2:$E$174,5,FALSE)</f>
        <v>7</v>
      </c>
      <c r="S4">
        <f t="shared" si="0"/>
        <v>0</v>
      </c>
      <c r="T4">
        <f t="shared" si="1"/>
        <v>9</v>
      </c>
    </row>
    <row r="5" spans="1:20" hidden="1" x14ac:dyDescent="0.2">
      <c r="A5" s="1">
        <v>43282</v>
      </c>
      <c r="B5">
        <v>43724306</v>
      </c>
      <c r="C5">
        <v>94</v>
      </c>
      <c r="D5" t="s">
        <v>14</v>
      </c>
      <c r="E5">
        <v>32</v>
      </c>
      <c r="F5" t="s">
        <v>21</v>
      </c>
      <c r="G5">
        <v>253230</v>
      </c>
      <c r="H5" t="s">
        <v>22</v>
      </c>
      <c r="I5" t="s">
        <v>23</v>
      </c>
      <c r="J5" t="s">
        <v>24</v>
      </c>
      <c r="L5" t="s">
        <v>25</v>
      </c>
      <c r="M5" s="2">
        <v>4550084118970</v>
      </c>
      <c r="N5">
        <v>1</v>
      </c>
      <c r="O5">
        <f>COUNTIFS($A$2:$A$1129,"="&amp;A5,$C$2:$C$1129,"="&amp;C5,$M$2:$M$1129,"="&amp;M5)</f>
        <v>3</v>
      </c>
      <c r="P5">
        <f>COUNTIFS($B$2:$B$1129,"="&amp;B5,$M$2:$M$1129,"="&amp;M5)</f>
        <v>1</v>
      </c>
      <c r="Q5">
        <f>SUMIFS($N$2:$N$1129,$B$2:$B$1129,"="&amp;B5,$M$2:$M$1129,"="&amp;M5)</f>
        <v>1</v>
      </c>
      <c r="R5">
        <f>VLOOKUP(A5&amp;C5&amp;M5,販売数計!$A$2:$E$174,5,FALSE)</f>
        <v>3</v>
      </c>
      <c r="S5">
        <f t="shared" si="0"/>
        <v>0</v>
      </c>
      <c r="T5">
        <f t="shared" si="1"/>
        <v>3</v>
      </c>
    </row>
    <row r="6" spans="1:20" hidden="1" x14ac:dyDescent="0.2">
      <c r="A6" s="1">
        <v>43282</v>
      </c>
      <c r="B6">
        <v>43726254</v>
      </c>
      <c r="C6">
        <v>94</v>
      </c>
      <c r="D6" t="s">
        <v>14</v>
      </c>
      <c r="E6">
        <v>21</v>
      </c>
      <c r="F6" t="s">
        <v>15</v>
      </c>
      <c r="G6">
        <v>181010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s="2">
        <v>842776102461</v>
      </c>
      <c r="N6">
        <v>1</v>
      </c>
      <c r="O6">
        <f>COUNTIFS($A$2:$A$1129,"="&amp;A6,$C$2:$C$1129,"="&amp;C6,$M$2:$M$1129,"="&amp;M6)</f>
        <v>8</v>
      </c>
      <c r="P6">
        <f>COUNTIFS($B$2:$B$1129,"="&amp;B6,$M$2:$M$1129,"="&amp;M6)</f>
        <v>1</v>
      </c>
      <c r="Q6">
        <f>SUMIFS($N$2:$N$1129,$B$2:$B$1129,"="&amp;B6,$M$2:$M$1129,"="&amp;M6)</f>
        <v>1</v>
      </c>
      <c r="R6">
        <f>VLOOKUP(A6&amp;C6&amp;M6,販売数計!$A$2:$E$174,5,FALSE)</f>
        <v>7</v>
      </c>
      <c r="S6">
        <f t="shared" si="0"/>
        <v>0</v>
      </c>
      <c r="T6">
        <f t="shared" si="1"/>
        <v>9</v>
      </c>
    </row>
    <row r="7" spans="1:20" hidden="1" x14ac:dyDescent="0.2">
      <c r="A7" s="1">
        <v>43282</v>
      </c>
      <c r="B7">
        <v>43726604</v>
      </c>
      <c r="C7">
        <v>94</v>
      </c>
      <c r="D7" t="s">
        <v>14</v>
      </c>
      <c r="E7">
        <v>21</v>
      </c>
      <c r="F7" t="s">
        <v>15</v>
      </c>
      <c r="G7">
        <v>181010</v>
      </c>
      <c r="H7" t="s">
        <v>16</v>
      </c>
      <c r="I7" t="s">
        <v>17</v>
      </c>
      <c r="J7" t="s">
        <v>18</v>
      </c>
      <c r="K7" t="s">
        <v>19</v>
      </c>
      <c r="L7" t="s">
        <v>20</v>
      </c>
      <c r="M7" s="2">
        <v>842776102461</v>
      </c>
      <c r="N7">
        <v>2</v>
      </c>
      <c r="O7">
        <f>COUNTIFS($A$2:$A$1129,"="&amp;A7,$C$2:$C$1129,"="&amp;C7,$M$2:$M$1129,"="&amp;M7)</f>
        <v>8</v>
      </c>
      <c r="P7">
        <f>COUNTIFS($B$2:$B$1129,"="&amp;B7,$M$2:$M$1129,"="&amp;M7)</f>
        <v>1</v>
      </c>
      <c r="Q7">
        <f>SUMIFS($N$2:$N$1129,$B$2:$B$1129,"="&amp;B7,$M$2:$M$1129,"="&amp;M7)</f>
        <v>2</v>
      </c>
      <c r="R7">
        <f>VLOOKUP(A7&amp;C7&amp;M7,販売数計!$A$2:$E$174,5,FALSE)</f>
        <v>7</v>
      </c>
      <c r="S7">
        <f t="shared" si="0"/>
        <v>0</v>
      </c>
      <c r="T7">
        <f t="shared" si="1"/>
        <v>9</v>
      </c>
    </row>
    <row r="8" spans="1:20" hidden="1" x14ac:dyDescent="0.2">
      <c r="A8" s="1">
        <v>43282</v>
      </c>
      <c r="B8">
        <v>43728414</v>
      </c>
      <c r="C8">
        <v>94</v>
      </c>
      <c r="D8" t="s">
        <v>14</v>
      </c>
      <c r="E8">
        <v>21</v>
      </c>
      <c r="F8" t="s">
        <v>15</v>
      </c>
      <c r="G8">
        <v>181010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s="2">
        <v>842776102461</v>
      </c>
      <c r="N8">
        <v>1</v>
      </c>
      <c r="O8">
        <f>COUNTIFS($A$2:$A$1129,"="&amp;A8,$C$2:$C$1129,"="&amp;C8,$M$2:$M$1129,"="&amp;M8)</f>
        <v>8</v>
      </c>
      <c r="P8">
        <f>COUNTIFS($B$2:$B$1129,"="&amp;B8,$M$2:$M$1129,"="&amp;M8)</f>
        <v>1</v>
      </c>
      <c r="Q8">
        <f>SUMIFS($N$2:$N$1129,$B$2:$B$1129,"="&amp;B8,$M$2:$M$1129,"="&amp;M8)</f>
        <v>1</v>
      </c>
      <c r="R8">
        <f>VLOOKUP(A8&amp;C8&amp;M8,販売数計!$A$2:$E$174,5,FALSE)</f>
        <v>7</v>
      </c>
      <c r="S8">
        <f t="shared" si="0"/>
        <v>0</v>
      </c>
      <c r="T8">
        <f t="shared" si="1"/>
        <v>9</v>
      </c>
    </row>
    <row r="9" spans="1:20" hidden="1" x14ac:dyDescent="0.2">
      <c r="A9" s="1">
        <v>43282</v>
      </c>
      <c r="B9">
        <v>43730510</v>
      </c>
      <c r="C9">
        <v>94</v>
      </c>
      <c r="D9" t="s">
        <v>14</v>
      </c>
      <c r="E9">
        <v>21</v>
      </c>
      <c r="F9" t="s">
        <v>15</v>
      </c>
      <c r="G9">
        <v>181010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s="2">
        <v>842776102461</v>
      </c>
      <c r="N9">
        <v>1</v>
      </c>
      <c r="O9">
        <f>COUNTIFS($A$2:$A$1129,"="&amp;A9,$C$2:$C$1129,"="&amp;C9,$M$2:$M$1129,"="&amp;M9)</f>
        <v>8</v>
      </c>
      <c r="P9">
        <f>COUNTIFS($B$2:$B$1129,"="&amp;B9,$M$2:$M$1129,"="&amp;M9)</f>
        <v>1</v>
      </c>
      <c r="Q9">
        <f>SUMIFS($N$2:$N$1129,$B$2:$B$1129,"="&amp;B9,$M$2:$M$1129,"="&amp;M9)</f>
        <v>1</v>
      </c>
      <c r="R9">
        <f>VLOOKUP(A9&amp;C9&amp;M9,販売数計!$A$2:$E$174,5,FALSE)</f>
        <v>7</v>
      </c>
      <c r="S9">
        <f t="shared" si="0"/>
        <v>0</v>
      </c>
      <c r="T9">
        <f t="shared" si="1"/>
        <v>9</v>
      </c>
    </row>
    <row r="10" spans="1:20" hidden="1" x14ac:dyDescent="0.2">
      <c r="A10" s="1">
        <v>43282</v>
      </c>
      <c r="B10">
        <v>43733579</v>
      </c>
      <c r="C10">
        <v>94</v>
      </c>
      <c r="D10" t="s">
        <v>14</v>
      </c>
      <c r="E10">
        <v>21</v>
      </c>
      <c r="F10" t="s">
        <v>15</v>
      </c>
      <c r="G10">
        <v>181010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s="2">
        <v>842776102461</v>
      </c>
      <c r="N10">
        <v>1</v>
      </c>
      <c r="O10">
        <f>COUNTIFS($A$2:$A$1129,"="&amp;A10,$C$2:$C$1129,"="&amp;C10,$M$2:$M$1129,"="&amp;M10)</f>
        <v>8</v>
      </c>
      <c r="P10">
        <f>COUNTIFS($B$2:$B$1129,"="&amp;B10,$M$2:$M$1129,"="&amp;M10)</f>
        <v>1</v>
      </c>
      <c r="Q10">
        <f>SUMIFS($N$2:$N$1129,$B$2:$B$1129,"="&amp;B10,$M$2:$M$1129,"="&amp;M10)</f>
        <v>1</v>
      </c>
      <c r="R10">
        <f>VLOOKUP(A10&amp;C10&amp;M10,販売数計!$A$2:$E$174,5,FALSE)</f>
        <v>7</v>
      </c>
      <c r="S10">
        <f t="shared" si="0"/>
        <v>0</v>
      </c>
      <c r="T10">
        <f t="shared" si="1"/>
        <v>9</v>
      </c>
    </row>
    <row r="11" spans="1:20" hidden="1" x14ac:dyDescent="0.2">
      <c r="A11" s="1">
        <v>43282</v>
      </c>
      <c r="B11">
        <v>43733680</v>
      </c>
      <c r="C11">
        <v>94</v>
      </c>
      <c r="D11" t="s">
        <v>14</v>
      </c>
      <c r="E11">
        <v>32</v>
      </c>
      <c r="F11" t="s">
        <v>21</v>
      </c>
      <c r="G11">
        <v>253230</v>
      </c>
      <c r="H11" t="s">
        <v>22</v>
      </c>
      <c r="I11" t="s">
        <v>23</v>
      </c>
      <c r="J11" t="s">
        <v>24</v>
      </c>
      <c r="L11" t="s">
        <v>25</v>
      </c>
      <c r="M11" s="2">
        <v>4550084118970</v>
      </c>
      <c r="N11">
        <v>1</v>
      </c>
      <c r="O11">
        <f>COUNTIFS($A$2:$A$1129,"="&amp;A11,$C$2:$C$1129,"="&amp;C11,$M$2:$M$1129,"="&amp;M11)</f>
        <v>3</v>
      </c>
      <c r="P11">
        <f>COUNTIFS($B$2:$B$1129,"="&amp;B11,$M$2:$M$1129,"="&amp;M11)</f>
        <v>1</v>
      </c>
      <c r="Q11">
        <f>SUMIFS($N$2:$N$1129,$B$2:$B$1129,"="&amp;B11,$M$2:$M$1129,"="&amp;M11)</f>
        <v>1</v>
      </c>
      <c r="R11">
        <f>VLOOKUP(A11&amp;C11&amp;M11,販売数計!$A$2:$E$174,5,FALSE)</f>
        <v>3</v>
      </c>
      <c r="S11">
        <f t="shared" si="0"/>
        <v>0</v>
      </c>
      <c r="T11">
        <f t="shared" si="1"/>
        <v>3</v>
      </c>
    </row>
    <row r="12" spans="1:20" hidden="1" x14ac:dyDescent="0.2">
      <c r="A12" s="1">
        <v>43282</v>
      </c>
      <c r="B12">
        <v>43734455</v>
      </c>
      <c r="C12">
        <v>94</v>
      </c>
      <c r="D12" t="s">
        <v>14</v>
      </c>
      <c r="E12">
        <v>32</v>
      </c>
      <c r="F12" t="s">
        <v>21</v>
      </c>
      <c r="G12">
        <v>253230</v>
      </c>
      <c r="H12" t="s">
        <v>22</v>
      </c>
      <c r="I12" t="s">
        <v>23</v>
      </c>
      <c r="J12" t="s">
        <v>24</v>
      </c>
      <c r="L12" t="s">
        <v>25</v>
      </c>
      <c r="M12" s="2">
        <v>4550084118970</v>
      </c>
      <c r="N12">
        <v>1</v>
      </c>
      <c r="O12">
        <f>COUNTIFS($A$2:$A$1129,"="&amp;A12,$C$2:$C$1129,"="&amp;C12,$M$2:$M$1129,"="&amp;M12)</f>
        <v>3</v>
      </c>
      <c r="P12">
        <f>COUNTIFS($B$2:$B$1129,"="&amp;B12,$M$2:$M$1129,"="&amp;M12)</f>
        <v>1</v>
      </c>
      <c r="Q12">
        <f>SUMIFS($N$2:$N$1129,$B$2:$B$1129,"="&amp;B12,$M$2:$M$1129,"="&amp;M12)</f>
        <v>1</v>
      </c>
      <c r="R12">
        <f>VLOOKUP(A12&amp;C12&amp;M12,販売数計!$A$2:$E$174,5,FALSE)</f>
        <v>3</v>
      </c>
      <c r="S12">
        <f t="shared" si="0"/>
        <v>0</v>
      </c>
      <c r="T12">
        <f t="shared" si="1"/>
        <v>3</v>
      </c>
    </row>
    <row r="13" spans="1:20" x14ac:dyDescent="0.2">
      <c r="A13" s="1">
        <v>43282</v>
      </c>
      <c r="B13">
        <v>43721770</v>
      </c>
      <c r="C13">
        <v>842</v>
      </c>
      <c r="D13" t="s">
        <v>26</v>
      </c>
      <c r="E13">
        <v>21</v>
      </c>
      <c r="F13" t="s">
        <v>15</v>
      </c>
      <c r="G13">
        <v>181010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 s="2">
        <v>842776102461</v>
      </c>
      <c r="N13">
        <v>1</v>
      </c>
      <c r="O13">
        <f>COUNTIFS($A$2:$A$1129,"="&amp;A13,$C$2:$C$1129,"="&amp;C13,$M$2:$M$1129,"="&amp;M13)</f>
        <v>6</v>
      </c>
      <c r="P13">
        <f>COUNTIFS($B$2:$B$1129,"="&amp;B13,$M$2:$M$1129,"="&amp;M13)</f>
        <v>1</v>
      </c>
      <c r="Q13">
        <f>SUMIFS($N$2:$N$1129,$B$2:$B$1129,"="&amp;B13,$M$2:$M$1129,"="&amp;M13)</f>
        <v>1</v>
      </c>
      <c r="R13">
        <f>VLOOKUP(A13&amp;C13&amp;M13,販売数計!$A$2:$E$174,5,FALSE)</f>
        <v>5</v>
      </c>
      <c r="S13">
        <f t="shared" si="0"/>
        <v>0</v>
      </c>
      <c r="T13">
        <f t="shared" si="1"/>
        <v>6</v>
      </c>
    </row>
    <row r="14" spans="1:20" x14ac:dyDescent="0.2">
      <c r="A14" s="1">
        <v>43282</v>
      </c>
      <c r="B14">
        <v>43725798</v>
      </c>
      <c r="C14">
        <v>842</v>
      </c>
      <c r="D14" t="s">
        <v>26</v>
      </c>
      <c r="E14">
        <v>21</v>
      </c>
      <c r="F14" t="s">
        <v>15</v>
      </c>
      <c r="G14">
        <v>181010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  <c r="M14" s="2">
        <v>842776102461</v>
      </c>
      <c r="N14">
        <v>1</v>
      </c>
      <c r="O14">
        <f>COUNTIFS($A$2:$A$1129,"="&amp;A14,$C$2:$C$1129,"="&amp;C14,$M$2:$M$1129,"="&amp;M14)</f>
        <v>6</v>
      </c>
      <c r="P14">
        <f>COUNTIFS($B$2:$B$1129,"="&amp;B14,$M$2:$M$1129,"="&amp;M14)</f>
        <v>1</v>
      </c>
      <c r="Q14">
        <f>SUMIFS($N$2:$N$1129,$B$2:$B$1129,"="&amp;B14,$M$2:$M$1129,"="&amp;M14)</f>
        <v>1</v>
      </c>
      <c r="R14">
        <f>VLOOKUP(A14&amp;C14&amp;M14,販売数計!$A$2:$E$174,5,FALSE)</f>
        <v>5</v>
      </c>
      <c r="S14">
        <f t="shared" si="0"/>
        <v>0</v>
      </c>
      <c r="T14">
        <f t="shared" si="1"/>
        <v>6</v>
      </c>
    </row>
    <row r="15" spans="1:20" x14ac:dyDescent="0.2">
      <c r="A15" s="1">
        <v>43282</v>
      </c>
      <c r="B15">
        <v>43727547</v>
      </c>
      <c r="C15">
        <v>842</v>
      </c>
      <c r="D15" t="s">
        <v>26</v>
      </c>
      <c r="E15">
        <v>32</v>
      </c>
      <c r="F15" t="s">
        <v>21</v>
      </c>
      <c r="G15">
        <v>253230</v>
      </c>
      <c r="H15" t="s">
        <v>22</v>
      </c>
      <c r="I15" t="s">
        <v>23</v>
      </c>
      <c r="J15" t="s">
        <v>24</v>
      </c>
      <c r="L15" t="s">
        <v>25</v>
      </c>
      <c r="M15" s="2">
        <v>4550084118970</v>
      </c>
      <c r="N15">
        <v>1</v>
      </c>
      <c r="O15">
        <f>COUNTIFS($A$2:$A$1129,"="&amp;A15,$C$2:$C$1129,"="&amp;C15,$M$2:$M$1129,"="&amp;M15)</f>
        <v>1</v>
      </c>
      <c r="P15">
        <f>COUNTIFS($B$2:$B$1129,"="&amp;B15,$M$2:$M$1129,"="&amp;M15)</f>
        <v>1</v>
      </c>
      <c r="Q15">
        <f>SUMIFS($N$2:$N$1129,$B$2:$B$1129,"="&amp;B15,$M$2:$M$1129,"="&amp;M15)</f>
        <v>1</v>
      </c>
      <c r="R15">
        <f>VLOOKUP(A15&amp;C15&amp;M15,販売数計!$A$2:$E$174,5,FALSE)</f>
        <v>1</v>
      </c>
      <c r="S15">
        <f t="shared" si="0"/>
        <v>0</v>
      </c>
      <c r="T15">
        <f t="shared" si="1"/>
        <v>1</v>
      </c>
    </row>
    <row r="16" spans="1:20" x14ac:dyDescent="0.2">
      <c r="A16" s="1">
        <v>43282</v>
      </c>
      <c r="B16">
        <v>43727708</v>
      </c>
      <c r="C16">
        <v>842</v>
      </c>
      <c r="D16" t="s">
        <v>26</v>
      </c>
      <c r="E16">
        <v>21</v>
      </c>
      <c r="F16" t="s">
        <v>15</v>
      </c>
      <c r="G16">
        <v>181010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 s="2">
        <v>842776102461</v>
      </c>
      <c r="N16">
        <v>1</v>
      </c>
      <c r="O16">
        <f>COUNTIFS($A$2:$A$1129,"="&amp;A16,$C$2:$C$1129,"="&amp;C16,$M$2:$M$1129,"="&amp;M16)</f>
        <v>6</v>
      </c>
      <c r="P16">
        <f>COUNTIFS($B$2:$B$1129,"="&amp;B16,$M$2:$M$1129,"="&amp;M16)</f>
        <v>1</v>
      </c>
      <c r="Q16">
        <f>SUMIFS($N$2:$N$1129,$B$2:$B$1129,"="&amp;B16,$M$2:$M$1129,"="&amp;M16)</f>
        <v>1</v>
      </c>
      <c r="R16">
        <f>VLOOKUP(A16&amp;C16&amp;M16,販売数計!$A$2:$E$174,5,FALSE)</f>
        <v>5</v>
      </c>
      <c r="S16">
        <f t="shared" si="0"/>
        <v>0</v>
      </c>
      <c r="T16">
        <f t="shared" si="1"/>
        <v>6</v>
      </c>
    </row>
    <row r="17" spans="1:20" x14ac:dyDescent="0.2">
      <c r="A17" s="1">
        <v>43282</v>
      </c>
      <c r="B17">
        <v>43728391</v>
      </c>
      <c r="C17">
        <v>842</v>
      </c>
      <c r="D17" t="s">
        <v>26</v>
      </c>
      <c r="E17">
        <v>21</v>
      </c>
      <c r="F17" t="s">
        <v>15</v>
      </c>
      <c r="G17">
        <v>181010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 s="2">
        <v>842776102461</v>
      </c>
      <c r="N17">
        <v>1</v>
      </c>
      <c r="O17">
        <f>COUNTIFS($A$2:$A$1129,"="&amp;A17,$C$2:$C$1129,"="&amp;C17,$M$2:$M$1129,"="&amp;M17)</f>
        <v>6</v>
      </c>
      <c r="P17">
        <f>COUNTIFS($B$2:$B$1129,"="&amp;B17,$M$2:$M$1129,"="&amp;M17)</f>
        <v>1</v>
      </c>
      <c r="Q17">
        <f>SUMIFS($N$2:$N$1129,$B$2:$B$1129,"="&amp;B17,$M$2:$M$1129,"="&amp;M17)</f>
        <v>1</v>
      </c>
      <c r="R17">
        <f>VLOOKUP(A17&amp;C17&amp;M17,販売数計!$A$2:$E$174,5,FALSE)</f>
        <v>5</v>
      </c>
      <c r="S17">
        <f t="shared" si="0"/>
        <v>0</v>
      </c>
      <c r="T17">
        <f t="shared" si="1"/>
        <v>6</v>
      </c>
    </row>
    <row r="18" spans="1:20" x14ac:dyDescent="0.2">
      <c r="A18" s="1">
        <v>43282</v>
      </c>
      <c r="B18">
        <v>43729500</v>
      </c>
      <c r="C18">
        <v>842</v>
      </c>
      <c r="D18" t="s">
        <v>26</v>
      </c>
      <c r="E18">
        <v>21</v>
      </c>
      <c r="F18" t="s">
        <v>15</v>
      </c>
      <c r="G18">
        <v>181010</v>
      </c>
      <c r="H18" t="s">
        <v>16</v>
      </c>
      <c r="I18" t="s">
        <v>17</v>
      </c>
      <c r="J18" t="s">
        <v>18</v>
      </c>
      <c r="K18" t="s">
        <v>19</v>
      </c>
      <c r="L18" t="s">
        <v>20</v>
      </c>
      <c r="M18" s="2">
        <v>842776102461</v>
      </c>
      <c r="N18">
        <v>1</v>
      </c>
      <c r="O18">
        <f>COUNTIFS($A$2:$A$1129,"="&amp;A18,$C$2:$C$1129,"="&amp;C18,$M$2:$M$1129,"="&amp;M18)</f>
        <v>6</v>
      </c>
      <c r="P18">
        <f>COUNTIFS($B$2:$B$1129,"="&amp;B18,$M$2:$M$1129,"="&amp;M18)</f>
        <v>1</v>
      </c>
      <c r="Q18">
        <f>SUMIFS($N$2:$N$1129,$B$2:$B$1129,"="&amp;B18,$M$2:$M$1129,"="&amp;M18)</f>
        <v>1</v>
      </c>
      <c r="R18">
        <f>VLOOKUP(A18&amp;C18&amp;M18,販売数計!$A$2:$E$174,5,FALSE)</f>
        <v>5</v>
      </c>
      <c r="S18">
        <f t="shared" si="0"/>
        <v>0</v>
      </c>
      <c r="T18">
        <f t="shared" si="1"/>
        <v>6</v>
      </c>
    </row>
    <row r="19" spans="1:20" x14ac:dyDescent="0.2">
      <c r="A19" s="1">
        <v>43282</v>
      </c>
      <c r="B19">
        <v>43730402</v>
      </c>
      <c r="C19">
        <v>842</v>
      </c>
      <c r="D19" t="s">
        <v>26</v>
      </c>
      <c r="E19">
        <v>21</v>
      </c>
      <c r="F19" t="s">
        <v>15</v>
      </c>
      <c r="G19">
        <v>181010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  <c r="M19" s="2">
        <v>842776102461</v>
      </c>
      <c r="N19">
        <v>1</v>
      </c>
      <c r="O19">
        <f>COUNTIFS($A$2:$A$1129,"="&amp;A19,$C$2:$C$1129,"="&amp;C19,$M$2:$M$1129,"="&amp;M19)</f>
        <v>6</v>
      </c>
      <c r="P19">
        <f>COUNTIFS($B$2:$B$1129,"="&amp;B19,$M$2:$M$1129,"="&amp;M19)</f>
        <v>1</v>
      </c>
      <c r="Q19">
        <f>SUMIFS($N$2:$N$1129,$B$2:$B$1129,"="&amp;B19,$M$2:$M$1129,"="&amp;M19)</f>
        <v>1</v>
      </c>
      <c r="R19">
        <f>VLOOKUP(A19&amp;C19&amp;M19,販売数計!$A$2:$E$174,5,FALSE)</f>
        <v>5</v>
      </c>
      <c r="S19">
        <f t="shared" si="0"/>
        <v>0</v>
      </c>
      <c r="T19">
        <f t="shared" si="1"/>
        <v>6</v>
      </c>
    </row>
    <row r="20" spans="1:20" x14ac:dyDescent="0.2">
      <c r="A20" s="1">
        <v>43282</v>
      </c>
      <c r="B20">
        <v>43732288</v>
      </c>
      <c r="C20">
        <v>842</v>
      </c>
      <c r="D20" t="s">
        <v>26</v>
      </c>
      <c r="E20">
        <v>12</v>
      </c>
      <c r="F20" t="s">
        <v>27</v>
      </c>
      <c r="G20">
        <v>77120</v>
      </c>
      <c r="H20" t="s">
        <v>28</v>
      </c>
      <c r="I20" t="s">
        <v>29</v>
      </c>
      <c r="J20" t="s">
        <v>30</v>
      </c>
      <c r="L20" t="s">
        <v>31</v>
      </c>
      <c r="M20" s="2">
        <v>4549980046388</v>
      </c>
      <c r="N20">
        <v>1</v>
      </c>
      <c r="O20">
        <f>COUNTIFS($A$2:$A$1129,"="&amp;A20,$C$2:$C$1129,"="&amp;C20,$M$2:$M$1129,"="&amp;M20)</f>
        <v>1</v>
      </c>
      <c r="P20">
        <f>COUNTIFS($B$2:$B$1129,"="&amp;B20,$M$2:$M$1129,"="&amp;M20)</f>
        <v>1</v>
      </c>
      <c r="Q20">
        <f>SUMIFS($N$2:$N$1129,$B$2:$B$1129,"="&amp;B20,$M$2:$M$1129,"="&amp;M20)</f>
        <v>1</v>
      </c>
      <c r="R20">
        <f>VLOOKUP(A20&amp;C20&amp;M20,販売数計!$A$2:$E$174,5,FALSE)</f>
        <v>1</v>
      </c>
      <c r="S20">
        <f t="shared" si="0"/>
        <v>0</v>
      </c>
      <c r="T20">
        <f t="shared" si="1"/>
        <v>1</v>
      </c>
    </row>
    <row r="21" spans="1:20" hidden="1" x14ac:dyDescent="0.2">
      <c r="A21" s="1">
        <v>43283</v>
      </c>
      <c r="B21">
        <v>43736480</v>
      </c>
      <c r="C21">
        <v>94</v>
      </c>
      <c r="D21" t="s">
        <v>14</v>
      </c>
      <c r="E21">
        <v>21</v>
      </c>
      <c r="F21" t="s">
        <v>15</v>
      </c>
      <c r="G21">
        <v>181010</v>
      </c>
      <c r="H21" t="s">
        <v>16</v>
      </c>
      <c r="I21" t="s">
        <v>17</v>
      </c>
      <c r="J21" t="s">
        <v>18</v>
      </c>
      <c r="K21" t="s">
        <v>19</v>
      </c>
      <c r="L21" t="s">
        <v>20</v>
      </c>
      <c r="M21" s="2">
        <v>842776102461</v>
      </c>
      <c r="N21">
        <v>1</v>
      </c>
      <c r="O21">
        <f>COUNTIFS($A$2:$A$1129,"="&amp;A21,$C$2:$C$1129,"="&amp;C21,$M$2:$M$1129,"="&amp;M21)</f>
        <v>7</v>
      </c>
      <c r="P21">
        <f>COUNTIFS($B$2:$B$1129,"="&amp;B21,$M$2:$M$1129,"="&amp;M21)</f>
        <v>1</v>
      </c>
      <c r="Q21">
        <f>SUMIFS($N$2:$N$1129,$B$2:$B$1129,"="&amp;B21,$M$2:$M$1129,"="&amp;M21)</f>
        <v>1</v>
      </c>
      <c r="R21">
        <f>VLOOKUP(A21&amp;C21&amp;M21,販売数計!$A$2:$E$174,5,FALSE)</f>
        <v>10</v>
      </c>
      <c r="S21">
        <f t="shared" si="0"/>
        <v>0</v>
      </c>
      <c r="T21">
        <f t="shared" si="1"/>
        <v>10</v>
      </c>
    </row>
    <row r="22" spans="1:20" hidden="1" x14ac:dyDescent="0.2">
      <c r="A22" s="1">
        <v>43283</v>
      </c>
      <c r="B22">
        <v>43737976</v>
      </c>
      <c r="C22">
        <v>94</v>
      </c>
      <c r="D22" t="s">
        <v>14</v>
      </c>
      <c r="E22">
        <v>21</v>
      </c>
      <c r="F22" t="s">
        <v>15</v>
      </c>
      <c r="G22">
        <v>181010</v>
      </c>
      <c r="H22" t="s">
        <v>16</v>
      </c>
      <c r="I22" t="s">
        <v>17</v>
      </c>
      <c r="J22" t="s">
        <v>18</v>
      </c>
      <c r="K22" t="s">
        <v>19</v>
      </c>
      <c r="L22" t="s">
        <v>20</v>
      </c>
      <c r="M22" s="2">
        <v>842776102461</v>
      </c>
      <c r="N22">
        <v>1</v>
      </c>
      <c r="O22">
        <f>COUNTIFS($A$2:$A$1129,"="&amp;A22,$C$2:$C$1129,"="&amp;C22,$M$2:$M$1129,"="&amp;M22)</f>
        <v>7</v>
      </c>
      <c r="P22">
        <f>COUNTIFS($B$2:$B$1129,"="&amp;B22,$M$2:$M$1129,"="&amp;M22)</f>
        <v>1</v>
      </c>
      <c r="Q22">
        <f>SUMIFS($N$2:$N$1129,$B$2:$B$1129,"="&amp;B22,$M$2:$M$1129,"="&amp;M22)</f>
        <v>1</v>
      </c>
      <c r="R22">
        <f>VLOOKUP(A22&amp;C22&amp;M22,販売数計!$A$2:$E$174,5,FALSE)</f>
        <v>10</v>
      </c>
      <c r="S22">
        <f t="shared" si="0"/>
        <v>0</v>
      </c>
      <c r="T22">
        <f t="shared" si="1"/>
        <v>10</v>
      </c>
    </row>
    <row r="23" spans="1:20" hidden="1" x14ac:dyDescent="0.2">
      <c r="A23" s="1">
        <v>43283</v>
      </c>
      <c r="B23">
        <v>43739157</v>
      </c>
      <c r="C23">
        <v>94</v>
      </c>
      <c r="D23" t="s">
        <v>14</v>
      </c>
      <c r="E23">
        <v>21</v>
      </c>
      <c r="F23" t="s">
        <v>15</v>
      </c>
      <c r="G23">
        <v>181010</v>
      </c>
      <c r="H23" t="s">
        <v>16</v>
      </c>
      <c r="I23" t="s">
        <v>17</v>
      </c>
      <c r="J23" t="s">
        <v>18</v>
      </c>
      <c r="K23" t="s">
        <v>19</v>
      </c>
      <c r="L23" t="s">
        <v>20</v>
      </c>
      <c r="M23" s="2">
        <v>842776102461</v>
      </c>
      <c r="N23">
        <v>2</v>
      </c>
      <c r="O23">
        <f>COUNTIFS($A$2:$A$1129,"="&amp;A23,$C$2:$C$1129,"="&amp;C23,$M$2:$M$1129,"="&amp;M23)</f>
        <v>7</v>
      </c>
      <c r="P23">
        <f>COUNTIFS($B$2:$B$1129,"="&amp;B23,$M$2:$M$1129,"="&amp;M23)</f>
        <v>1</v>
      </c>
      <c r="Q23">
        <f>SUMIFS($N$2:$N$1129,$B$2:$B$1129,"="&amp;B23,$M$2:$M$1129,"="&amp;M23)</f>
        <v>2</v>
      </c>
      <c r="R23">
        <f>VLOOKUP(A23&amp;C23&amp;M23,販売数計!$A$2:$E$174,5,FALSE)</f>
        <v>10</v>
      </c>
      <c r="S23">
        <f t="shared" si="0"/>
        <v>0</v>
      </c>
      <c r="T23">
        <f t="shared" si="1"/>
        <v>10</v>
      </c>
    </row>
    <row r="24" spans="1:20" hidden="1" x14ac:dyDescent="0.2">
      <c r="A24" s="1">
        <v>43283</v>
      </c>
      <c r="B24">
        <v>43739983</v>
      </c>
      <c r="C24">
        <v>94</v>
      </c>
      <c r="D24" t="s">
        <v>14</v>
      </c>
      <c r="E24">
        <v>21</v>
      </c>
      <c r="F24" t="s">
        <v>15</v>
      </c>
      <c r="G24">
        <v>181010</v>
      </c>
      <c r="H24" t="s">
        <v>16</v>
      </c>
      <c r="I24" t="s">
        <v>17</v>
      </c>
      <c r="J24" t="s">
        <v>18</v>
      </c>
      <c r="K24" t="s">
        <v>19</v>
      </c>
      <c r="L24" t="s">
        <v>20</v>
      </c>
      <c r="M24" s="2">
        <v>842776102461</v>
      </c>
      <c r="N24">
        <v>2</v>
      </c>
      <c r="O24">
        <f>COUNTIFS($A$2:$A$1129,"="&amp;A24,$C$2:$C$1129,"="&amp;C24,$M$2:$M$1129,"="&amp;M24)</f>
        <v>7</v>
      </c>
      <c r="P24">
        <f>COUNTIFS($B$2:$B$1129,"="&amp;B24,$M$2:$M$1129,"="&amp;M24)</f>
        <v>1</v>
      </c>
      <c r="Q24">
        <f>SUMIFS($N$2:$N$1129,$B$2:$B$1129,"="&amp;B24,$M$2:$M$1129,"="&amp;M24)</f>
        <v>2</v>
      </c>
      <c r="R24">
        <f>VLOOKUP(A24&amp;C24&amp;M24,販売数計!$A$2:$E$174,5,FALSE)</f>
        <v>10</v>
      </c>
      <c r="S24">
        <f t="shared" si="0"/>
        <v>0</v>
      </c>
      <c r="T24">
        <f t="shared" si="1"/>
        <v>10</v>
      </c>
    </row>
    <row r="25" spans="1:20" hidden="1" x14ac:dyDescent="0.2">
      <c r="A25" s="1">
        <v>43283</v>
      </c>
      <c r="B25">
        <v>43740895</v>
      </c>
      <c r="C25">
        <v>94</v>
      </c>
      <c r="D25" t="s">
        <v>14</v>
      </c>
      <c r="E25">
        <v>21</v>
      </c>
      <c r="F25" t="s">
        <v>15</v>
      </c>
      <c r="G25">
        <v>181010</v>
      </c>
      <c r="H25" t="s">
        <v>16</v>
      </c>
      <c r="I25" t="s">
        <v>17</v>
      </c>
      <c r="J25" t="s">
        <v>18</v>
      </c>
      <c r="K25" t="s">
        <v>19</v>
      </c>
      <c r="L25" t="s">
        <v>20</v>
      </c>
      <c r="M25" s="2">
        <v>842776102461</v>
      </c>
      <c r="N25">
        <v>1</v>
      </c>
      <c r="O25">
        <f>COUNTIFS($A$2:$A$1129,"="&amp;A25,$C$2:$C$1129,"="&amp;C25,$M$2:$M$1129,"="&amp;M25)</f>
        <v>7</v>
      </c>
      <c r="P25">
        <f>COUNTIFS($B$2:$B$1129,"="&amp;B25,$M$2:$M$1129,"="&amp;M25)</f>
        <v>1</v>
      </c>
      <c r="Q25">
        <f>SUMIFS($N$2:$N$1129,$B$2:$B$1129,"="&amp;B25,$M$2:$M$1129,"="&amp;M25)</f>
        <v>1</v>
      </c>
      <c r="R25">
        <f>VLOOKUP(A25&amp;C25&amp;M25,販売数計!$A$2:$E$174,5,FALSE)</f>
        <v>10</v>
      </c>
      <c r="S25">
        <f t="shared" si="0"/>
        <v>0</v>
      </c>
      <c r="T25">
        <f t="shared" si="1"/>
        <v>10</v>
      </c>
    </row>
    <row r="26" spans="1:20" hidden="1" x14ac:dyDescent="0.2">
      <c r="A26" s="1">
        <v>43283</v>
      </c>
      <c r="B26">
        <v>43742607</v>
      </c>
      <c r="C26">
        <v>94</v>
      </c>
      <c r="D26" t="s">
        <v>14</v>
      </c>
      <c r="E26">
        <v>21</v>
      </c>
      <c r="F26" t="s">
        <v>15</v>
      </c>
      <c r="G26">
        <v>181010</v>
      </c>
      <c r="H26" t="s">
        <v>16</v>
      </c>
      <c r="I26" t="s">
        <v>17</v>
      </c>
      <c r="J26" t="s">
        <v>18</v>
      </c>
      <c r="K26" t="s">
        <v>19</v>
      </c>
      <c r="L26" t="s">
        <v>20</v>
      </c>
      <c r="M26" s="2">
        <v>842776102461</v>
      </c>
      <c r="N26">
        <v>2</v>
      </c>
      <c r="O26">
        <f>COUNTIFS($A$2:$A$1129,"="&amp;A26,$C$2:$C$1129,"="&amp;C26,$M$2:$M$1129,"="&amp;M26)</f>
        <v>7</v>
      </c>
      <c r="P26">
        <f>COUNTIFS($B$2:$B$1129,"="&amp;B26,$M$2:$M$1129,"="&amp;M26)</f>
        <v>1</v>
      </c>
      <c r="Q26">
        <f>SUMIFS($N$2:$N$1129,$B$2:$B$1129,"="&amp;B26,$M$2:$M$1129,"="&amp;M26)</f>
        <v>2</v>
      </c>
      <c r="R26">
        <f>VLOOKUP(A26&amp;C26&amp;M26,販売数計!$A$2:$E$174,5,FALSE)</f>
        <v>10</v>
      </c>
      <c r="S26">
        <f t="shared" si="0"/>
        <v>0</v>
      </c>
      <c r="T26">
        <f t="shared" si="1"/>
        <v>10</v>
      </c>
    </row>
    <row r="27" spans="1:20" hidden="1" x14ac:dyDescent="0.2">
      <c r="A27" s="1">
        <v>43283</v>
      </c>
      <c r="B27">
        <v>43742671</v>
      </c>
      <c r="C27">
        <v>94</v>
      </c>
      <c r="D27" t="s">
        <v>14</v>
      </c>
      <c r="E27">
        <v>21</v>
      </c>
      <c r="F27" t="s">
        <v>15</v>
      </c>
      <c r="G27">
        <v>181010</v>
      </c>
      <c r="H27" t="s">
        <v>16</v>
      </c>
      <c r="I27" t="s">
        <v>17</v>
      </c>
      <c r="J27" t="s">
        <v>18</v>
      </c>
      <c r="K27" t="s">
        <v>19</v>
      </c>
      <c r="L27" t="s">
        <v>20</v>
      </c>
      <c r="M27" s="2">
        <v>842776102461</v>
      </c>
      <c r="N27">
        <v>1</v>
      </c>
      <c r="O27">
        <f>COUNTIFS($A$2:$A$1129,"="&amp;A27,$C$2:$C$1129,"="&amp;C27,$M$2:$M$1129,"="&amp;M27)</f>
        <v>7</v>
      </c>
      <c r="P27">
        <f>COUNTIFS($B$2:$B$1129,"="&amp;B27,$M$2:$M$1129,"="&amp;M27)</f>
        <v>1</v>
      </c>
      <c r="Q27">
        <f>SUMIFS($N$2:$N$1129,$B$2:$B$1129,"="&amp;B27,$M$2:$M$1129,"="&amp;M27)</f>
        <v>1</v>
      </c>
      <c r="R27">
        <f>VLOOKUP(A27&amp;C27&amp;M27,販売数計!$A$2:$E$174,5,FALSE)</f>
        <v>10</v>
      </c>
      <c r="S27">
        <f t="shared" si="0"/>
        <v>0</v>
      </c>
      <c r="T27">
        <f t="shared" si="1"/>
        <v>10</v>
      </c>
    </row>
    <row r="28" spans="1:20" hidden="1" x14ac:dyDescent="0.2">
      <c r="A28" s="1">
        <v>43283</v>
      </c>
      <c r="B28">
        <v>43743027</v>
      </c>
      <c r="C28">
        <v>94</v>
      </c>
      <c r="D28" t="s">
        <v>14</v>
      </c>
      <c r="E28">
        <v>32</v>
      </c>
      <c r="F28" t="s">
        <v>21</v>
      </c>
      <c r="G28">
        <v>253230</v>
      </c>
      <c r="H28" t="s">
        <v>22</v>
      </c>
      <c r="I28" t="s">
        <v>23</v>
      </c>
      <c r="J28" t="s">
        <v>24</v>
      </c>
      <c r="L28" t="s">
        <v>25</v>
      </c>
      <c r="M28" s="2">
        <v>4550084118970</v>
      </c>
      <c r="N28">
        <v>1</v>
      </c>
      <c r="O28">
        <f>COUNTIFS($A$2:$A$1129,"="&amp;A28,$C$2:$C$1129,"="&amp;C28,$M$2:$M$1129,"="&amp;M28)</f>
        <v>2</v>
      </c>
      <c r="P28">
        <f>COUNTIFS($B$2:$B$1129,"="&amp;B28,$M$2:$M$1129,"="&amp;M28)</f>
        <v>1</v>
      </c>
      <c r="Q28">
        <f>SUMIFS($N$2:$N$1129,$B$2:$B$1129,"="&amp;B28,$M$2:$M$1129,"="&amp;M28)</f>
        <v>1</v>
      </c>
      <c r="R28">
        <f>VLOOKUP(A28&amp;C28&amp;M28,販売数計!$A$2:$E$174,5,FALSE)</f>
        <v>2</v>
      </c>
      <c r="S28">
        <f t="shared" si="0"/>
        <v>0</v>
      </c>
      <c r="T28">
        <f t="shared" si="1"/>
        <v>2</v>
      </c>
    </row>
    <row r="29" spans="1:20" hidden="1" x14ac:dyDescent="0.2">
      <c r="A29" s="1">
        <v>43283</v>
      </c>
      <c r="B29">
        <v>43745413</v>
      </c>
      <c r="C29">
        <v>94</v>
      </c>
      <c r="D29" t="s">
        <v>14</v>
      </c>
      <c r="E29">
        <v>32</v>
      </c>
      <c r="F29" t="s">
        <v>21</v>
      </c>
      <c r="G29">
        <v>253230</v>
      </c>
      <c r="H29" t="s">
        <v>22</v>
      </c>
      <c r="I29" t="s">
        <v>23</v>
      </c>
      <c r="J29" t="s">
        <v>24</v>
      </c>
      <c r="L29" t="s">
        <v>25</v>
      </c>
      <c r="M29" s="2">
        <v>4550084118970</v>
      </c>
      <c r="N29">
        <v>1</v>
      </c>
      <c r="O29">
        <f>COUNTIFS($A$2:$A$1129,"="&amp;A29,$C$2:$C$1129,"="&amp;C29,$M$2:$M$1129,"="&amp;M29)</f>
        <v>2</v>
      </c>
      <c r="P29">
        <f>COUNTIFS($B$2:$B$1129,"="&amp;B29,$M$2:$M$1129,"="&amp;M29)</f>
        <v>1</v>
      </c>
      <c r="Q29">
        <f>SUMIFS($N$2:$N$1129,$B$2:$B$1129,"="&amp;B29,$M$2:$M$1129,"="&amp;M29)</f>
        <v>1</v>
      </c>
      <c r="R29">
        <f>VLOOKUP(A29&amp;C29&amp;M29,販売数計!$A$2:$E$174,5,FALSE)</f>
        <v>2</v>
      </c>
      <c r="S29">
        <f t="shared" si="0"/>
        <v>0</v>
      </c>
      <c r="T29">
        <f t="shared" si="1"/>
        <v>2</v>
      </c>
    </row>
    <row r="30" spans="1:20" x14ac:dyDescent="0.2">
      <c r="A30" s="1">
        <v>43283</v>
      </c>
      <c r="B30">
        <v>43732028</v>
      </c>
      <c r="C30">
        <v>842</v>
      </c>
      <c r="D30" t="s">
        <v>26</v>
      </c>
      <c r="E30">
        <v>32</v>
      </c>
      <c r="F30" t="s">
        <v>21</v>
      </c>
      <c r="G30">
        <v>253230</v>
      </c>
      <c r="H30" t="s">
        <v>22</v>
      </c>
      <c r="I30" t="s">
        <v>23</v>
      </c>
      <c r="J30" t="s">
        <v>24</v>
      </c>
      <c r="L30" t="s">
        <v>25</v>
      </c>
      <c r="M30" s="2">
        <v>4550084118970</v>
      </c>
      <c r="N30">
        <v>1</v>
      </c>
      <c r="O30">
        <f>COUNTIFS($A$2:$A$1129,"="&amp;A30,$C$2:$C$1129,"="&amp;C30,$M$2:$M$1129,"="&amp;M30)</f>
        <v>2</v>
      </c>
      <c r="P30">
        <f>COUNTIFS($B$2:$B$1129,"="&amp;B30,$M$2:$M$1129,"="&amp;M30)</f>
        <v>1</v>
      </c>
      <c r="Q30">
        <f>SUMIFS($N$2:$N$1129,$B$2:$B$1129,"="&amp;B30,$M$2:$M$1129,"="&amp;M30)</f>
        <v>1</v>
      </c>
      <c r="R30">
        <f>VLOOKUP(A30&amp;C30&amp;M30,販売数計!$A$2:$E$174,5,FALSE)</f>
        <v>2</v>
      </c>
      <c r="S30">
        <f t="shared" si="0"/>
        <v>0</v>
      </c>
      <c r="T30">
        <f t="shared" si="1"/>
        <v>2</v>
      </c>
    </row>
    <row r="31" spans="1:20" x14ac:dyDescent="0.2">
      <c r="A31" s="1">
        <v>43283</v>
      </c>
      <c r="B31">
        <v>43735165</v>
      </c>
      <c r="C31">
        <v>842</v>
      </c>
      <c r="D31" t="s">
        <v>26</v>
      </c>
      <c r="E31">
        <v>21</v>
      </c>
      <c r="F31" t="s">
        <v>15</v>
      </c>
      <c r="G31">
        <v>181010</v>
      </c>
      <c r="H31" t="s">
        <v>16</v>
      </c>
      <c r="I31" t="s">
        <v>17</v>
      </c>
      <c r="J31" t="s">
        <v>18</v>
      </c>
      <c r="K31" t="s">
        <v>19</v>
      </c>
      <c r="L31" t="s">
        <v>20</v>
      </c>
      <c r="M31" s="2">
        <v>842776102461</v>
      </c>
      <c r="N31">
        <v>1</v>
      </c>
      <c r="O31">
        <f>COUNTIFS($A$2:$A$1129,"="&amp;A31,$C$2:$C$1129,"="&amp;C31,$M$2:$M$1129,"="&amp;M31)</f>
        <v>5</v>
      </c>
      <c r="P31">
        <f>COUNTIFS($B$2:$B$1129,"="&amp;B31,$M$2:$M$1129,"="&amp;M31)</f>
        <v>1</v>
      </c>
      <c r="Q31">
        <f>SUMIFS($N$2:$N$1129,$B$2:$B$1129,"="&amp;B31,$M$2:$M$1129,"="&amp;M31)</f>
        <v>1</v>
      </c>
      <c r="R31">
        <f>VLOOKUP(A31&amp;C31&amp;M31,販売数計!$A$2:$E$174,5,FALSE)</f>
        <v>5</v>
      </c>
      <c r="S31">
        <f t="shared" si="0"/>
        <v>0</v>
      </c>
      <c r="T31">
        <f t="shared" si="1"/>
        <v>5</v>
      </c>
    </row>
    <row r="32" spans="1:20" x14ac:dyDescent="0.2">
      <c r="A32" s="1">
        <v>43283</v>
      </c>
      <c r="B32">
        <v>43739493</v>
      </c>
      <c r="C32">
        <v>842</v>
      </c>
      <c r="D32" t="s">
        <v>26</v>
      </c>
      <c r="E32">
        <v>21</v>
      </c>
      <c r="F32" t="s">
        <v>15</v>
      </c>
      <c r="G32">
        <v>181010</v>
      </c>
      <c r="H32" t="s">
        <v>16</v>
      </c>
      <c r="I32" t="s">
        <v>17</v>
      </c>
      <c r="J32" t="s">
        <v>18</v>
      </c>
      <c r="K32" t="s">
        <v>19</v>
      </c>
      <c r="L32" t="s">
        <v>20</v>
      </c>
      <c r="M32" s="2">
        <v>842776102461</v>
      </c>
      <c r="N32">
        <v>1</v>
      </c>
      <c r="O32">
        <f>COUNTIFS($A$2:$A$1129,"="&amp;A32,$C$2:$C$1129,"="&amp;C32,$M$2:$M$1129,"="&amp;M32)</f>
        <v>5</v>
      </c>
      <c r="P32">
        <f>COUNTIFS($B$2:$B$1129,"="&amp;B32,$M$2:$M$1129,"="&amp;M32)</f>
        <v>1</v>
      </c>
      <c r="Q32">
        <f>SUMIFS($N$2:$N$1129,$B$2:$B$1129,"="&amp;B32,$M$2:$M$1129,"="&amp;M32)</f>
        <v>1</v>
      </c>
      <c r="R32">
        <f>VLOOKUP(A32&amp;C32&amp;M32,販売数計!$A$2:$E$174,5,FALSE)</f>
        <v>5</v>
      </c>
      <c r="S32">
        <f t="shared" si="0"/>
        <v>0</v>
      </c>
      <c r="T32">
        <f t="shared" si="1"/>
        <v>5</v>
      </c>
    </row>
    <row r="33" spans="1:20" x14ac:dyDescent="0.2">
      <c r="A33" s="1">
        <v>43283</v>
      </c>
      <c r="B33">
        <v>43742354</v>
      </c>
      <c r="C33">
        <v>842</v>
      </c>
      <c r="D33" t="s">
        <v>26</v>
      </c>
      <c r="E33">
        <v>32</v>
      </c>
      <c r="F33" t="s">
        <v>21</v>
      </c>
      <c r="G33">
        <v>253230</v>
      </c>
      <c r="H33" t="s">
        <v>22</v>
      </c>
      <c r="I33" t="s">
        <v>23</v>
      </c>
      <c r="J33" t="s">
        <v>24</v>
      </c>
      <c r="L33" t="s">
        <v>25</v>
      </c>
      <c r="M33" s="2">
        <v>4550084118970</v>
      </c>
      <c r="N33">
        <v>1</v>
      </c>
      <c r="O33">
        <f>COUNTIFS($A$2:$A$1129,"="&amp;A33,$C$2:$C$1129,"="&amp;C33,$M$2:$M$1129,"="&amp;M33)</f>
        <v>2</v>
      </c>
      <c r="P33">
        <f>COUNTIFS($B$2:$B$1129,"="&amp;B33,$M$2:$M$1129,"="&amp;M33)</f>
        <v>1</v>
      </c>
      <c r="Q33">
        <f>SUMIFS($N$2:$N$1129,$B$2:$B$1129,"="&amp;B33,$M$2:$M$1129,"="&amp;M33)</f>
        <v>1</v>
      </c>
      <c r="R33">
        <f>VLOOKUP(A33&amp;C33&amp;M33,販売数計!$A$2:$E$174,5,FALSE)</f>
        <v>2</v>
      </c>
      <c r="S33">
        <f t="shared" si="0"/>
        <v>0</v>
      </c>
      <c r="T33">
        <f t="shared" si="1"/>
        <v>2</v>
      </c>
    </row>
    <row r="34" spans="1:20" x14ac:dyDescent="0.2">
      <c r="A34" s="1">
        <v>43283</v>
      </c>
      <c r="B34">
        <v>43742851</v>
      </c>
      <c r="C34">
        <v>842</v>
      </c>
      <c r="D34" t="s">
        <v>26</v>
      </c>
      <c r="E34">
        <v>21</v>
      </c>
      <c r="F34" t="s">
        <v>15</v>
      </c>
      <c r="G34">
        <v>181010</v>
      </c>
      <c r="H34" t="s">
        <v>16</v>
      </c>
      <c r="I34" t="s">
        <v>17</v>
      </c>
      <c r="J34" t="s">
        <v>18</v>
      </c>
      <c r="K34" t="s">
        <v>19</v>
      </c>
      <c r="L34" t="s">
        <v>20</v>
      </c>
      <c r="M34" s="2">
        <v>842776102461</v>
      </c>
      <c r="N34">
        <v>1</v>
      </c>
      <c r="O34">
        <f>COUNTIFS($A$2:$A$1129,"="&amp;A34,$C$2:$C$1129,"="&amp;C34,$M$2:$M$1129,"="&amp;M34)</f>
        <v>5</v>
      </c>
      <c r="P34">
        <f>COUNTIFS($B$2:$B$1129,"="&amp;B34,$M$2:$M$1129,"="&amp;M34)</f>
        <v>1</v>
      </c>
      <c r="Q34">
        <f>SUMIFS($N$2:$N$1129,$B$2:$B$1129,"="&amp;B34,$M$2:$M$1129,"="&amp;M34)</f>
        <v>1</v>
      </c>
      <c r="R34">
        <f>VLOOKUP(A34&amp;C34&amp;M34,販売数計!$A$2:$E$174,5,FALSE)</f>
        <v>5</v>
      </c>
      <c r="S34">
        <f t="shared" si="0"/>
        <v>0</v>
      </c>
      <c r="T34">
        <f t="shared" si="1"/>
        <v>5</v>
      </c>
    </row>
    <row r="35" spans="1:20" x14ac:dyDescent="0.2">
      <c r="A35" s="1">
        <v>43283</v>
      </c>
      <c r="B35">
        <v>43742912</v>
      </c>
      <c r="C35">
        <v>842</v>
      </c>
      <c r="D35" t="s">
        <v>26</v>
      </c>
      <c r="E35">
        <v>21</v>
      </c>
      <c r="F35" t="s">
        <v>15</v>
      </c>
      <c r="G35">
        <v>181010</v>
      </c>
      <c r="H35" t="s">
        <v>16</v>
      </c>
      <c r="I35" t="s">
        <v>17</v>
      </c>
      <c r="J35" t="s">
        <v>18</v>
      </c>
      <c r="K35" t="s">
        <v>19</v>
      </c>
      <c r="L35" t="s">
        <v>20</v>
      </c>
      <c r="M35" s="2">
        <v>842776102461</v>
      </c>
      <c r="N35">
        <v>1</v>
      </c>
      <c r="O35">
        <f>COUNTIFS($A$2:$A$1129,"="&amp;A35,$C$2:$C$1129,"="&amp;C35,$M$2:$M$1129,"="&amp;M35)</f>
        <v>5</v>
      </c>
      <c r="P35">
        <f>COUNTIFS($B$2:$B$1129,"="&amp;B35,$M$2:$M$1129,"="&amp;M35)</f>
        <v>1</v>
      </c>
      <c r="Q35">
        <f>SUMIFS($N$2:$N$1129,$B$2:$B$1129,"="&amp;B35,$M$2:$M$1129,"="&amp;M35)</f>
        <v>1</v>
      </c>
      <c r="R35">
        <f>VLOOKUP(A35&amp;C35&amp;M35,販売数計!$A$2:$E$174,5,FALSE)</f>
        <v>5</v>
      </c>
      <c r="S35">
        <f t="shared" si="0"/>
        <v>0</v>
      </c>
      <c r="T35">
        <f t="shared" si="1"/>
        <v>5</v>
      </c>
    </row>
    <row r="36" spans="1:20" x14ac:dyDescent="0.2">
      <c r="A36" s="1">
        <v>43283</v>
      </c>
      <c r="B36">
        <v>43743655</v>
      </c>
      <c r="C36">
        <v>842</v>
      </c>
      <c r="D36" t="s">
        <v>26</v>
      </c>
      <c r="E36">
        <v>21</v>
      </c>
      <c r="F36" t="s">
        <v>15</v>
      </c>
      <c r="G36">
        <v>181010</v>
      </c>
      <c r="H36" t="s">
        <v>16</v>
      </c>
      <c r="I36" t="s">
        <v>17</v>
      </c>
      <c r="J36" t="s">
        <v>18</v>
      </c>
      <c r="K36" t="s">
        <v>19</v>
      </c>
      <c r="L36" t="s">
        <v>20</v>
      </c>
      <c r="M36" s="2">
        <v>842776102461</v>
      </c>
      <c r="N36">
        <v>1</v>
      </c>
      <c r="O36">
        <f>COUNTIFS($A$2:$A$1129,"="&amp;A36,$C$2:$C$1129,"="&amp;C36,$M$2:$M$1129,"="&amp;M36)</f>
        <v>5</v>
      </c>
      <c r="P36">
        <f>COUNTIFS($B$2:$B$1129,"="&amp;B36,$M$2:$M$1129,"="&amp;M36)</f>
        <v>1</v>
      </c>
      <c r="Q36">
        <f>SUMIFS($N$2:$N$1129,$B$2:$B$1129,"="&amp;B36,$M$2:$M$1129,"="&amp;M36)</f>
        <v>1</v>
      </c>
      <c r="R36">
        <f>VLOOKUP(A36&amp;C36&amp;M36,販売数計!$A$2:$E$174,5,FALSE)</f>
        <v>5</v>
      </c>
      <c r="S36">
        <f t="shared" si="0"/>
        <v>0</v>
      </c>
      <c r="T36">
        <f t="shared" si="1"/>
        <v>5</v>
      </c>
    </row>
    <row r="37" spans="1:20" hidden="1" x14ac:dyDescent="0.2">
      <c r="A37" s="1">
        <v>43284</v>
      </c>
      <c r="B37">
        <v>43747550</v>
      </c>
      <c r="C37">
        <v>94</v>
      </c>
      <c r="D37" t="s">
        <v>14</v>
      </c>
      <c r="E37">
        <v>12</v>
      </c>
      <c r="F37" t="s">
        <v>27</v>
      </c>
      <c r="G37">
        <v>77120</v>
      </c>
      <c r="H37" t="s">
        <v>28</v>
      </c>
      <c r="I37" t="s">
        <v>29</v>
      </c>
      <c r="J37" t="s">
        <v>30</v>
      </c>
      <c r="L37" t="s">
        <v>31</v>
      </c>
      <c r="M37" s="2">
        <v>4549980046388</v>
      </c>
      <c r="N37">
        <v>1</v>
      </c>
      <c r="O37">
        <f>COUNTIFS($A$2:$A$1129,"="&amp;A37,$C$2:$C$1129,"="&amp;C37,$M$2:$M$1129,"="&amp;M37)</f>
        <v>2</v>
      </c>
      <c r="P37">
        <f>COUNTIFS($B$2:$B$1129,"="&amp;B37,$M$2:$M$1129,"="&amp;M37)</f>
        <v>1</v>
      </c>
      <c r="Q37">
        <f>SUMIFS($N$2:$N$1129,$B$2:$B$1129,"="&amp;B37,$M$2:$M$1129,"="&amp;M37)</f>
        <v>1</v>
      </c>
      <c r="R37">
        <f>VLOOKUP(A37&amp;C37&amp;M37,販売数計!$A$2:$E$174,5,FALSE)</f>
        <v>2</v>
      </c>
      <c r="S37">
        <f t="shared" si="0"/>
        <v>0</v>
      </c>
      <c r="T37">
        <f t="shared" si="1"/>
        <v>2</v>
      </c>
    </row>
    <row r="38" spans="1:20" hidden="1" x14ac:dyDescent="0.2">
      <c r="A38" s="1">
        <v>43284</v>
      </c>
      <c r="B38">
        <v>43748606</v>
      </c>
      <c r="C38">
        <v>94</v>
      </c>
      <c r="D38" t="s">
        <v>14</v>
      </c>
      <c r="E38">
        <v>21</v>
      </c>
      <c r="F38" t="s">
        <v>15</v>
      </c>
      <c r="G38">
        <v>181010</v>
      </c>
      <c r="H38" t="s">
        <v>16</v>
      </c>
      <c r="I38" t="s">
        <v>17</v>
      </c>
      <c r="J38" t="s">
        <v>18</v>
      </c>
      <c r="K38" t="s">
        <v>19</v>
      </c>
      <c r="L38" t="s">
        <v>20</v>
      </c>
      <c r="M38" s="2">
        <v>842776102461</v>
      </c>
      <c r="N38">
        <v>1</v>
      </c>
      <c r="O38">
        <f>COUNTIFS($A$2:$A$1129,"="&amp;A38,$C$2:$C$1129,"="&amp;C38,$M$2:$M$1129,"="&amp;M38)</f>
        <v>4</v>
      </c>
      <c r="P38">
        <f>COUNTIFS($B$2:$B$1129,"="&amp;B38,$M$2:$M$1129,"="&amp;M38)</f>
        <v>1</v>
      </c>
      <c r="Q38">
        <f>SUMIFS($N$2:$N$1129,$B$2:$B$1129,"="&amp;B38,$M$2:$M$1129,"="&amp;M38)</f>
        <v>1</v>
      </c>
      <c r="R38">
        <f>VLOOKUP(A38&amp;C38&amp;M38,販売数計!$A$2:$E$174,5,FALSE)</f>
        <v>5</v>
      </c>
      <c r="S38">
        <f t="shared" si="0"/>
        <v>0</v>
      </c>
      <c r="T38">
        <f t="shared" si="1"/>
        <v>5</v>
      </c>
    </row>
    <row r="39" spans="1:20" hidden="1" x14ac:dyDescent="0.2">
      <c r="A39" s="1">
        <v>43284</v>
      </c>
      <c r="B39">
        <v>43749283</v>
      </c>
      <c r="C39">
        <v>94</v>
      </c>
      <c r="D39" t="s">
        <v>14</v>
      </c>
      <c r="E39">
        <v>12</v>
      </c>
      <c r="F39" t="s">
        <v>27</v>
      </c>
      <c r="G39">
        <v>77120</v>
      </c>
      <c r="H39" t="s">
        <v>28</v>
      </c>
      <c r="I39" t="s">
        <v>29</v>
      </c>
      <c r="J39" t="s">
        <v>30</v>
      </c>
      <c r="L39" t="s">
        <v>31</v>
      </c>
      <c r="M39" s="2">
        <v>4549980046388</v>
      </c>
      <c r="N39">
        <v>1</v>
      </c>
      <c r="O39">
        <f>COUNTIFS($A$2:$A$1129,"="&amp;A39,$C$2:$C$1129,"="&amp;C39,$M$2:$M$1129,"="&amp;M39)</f>
        <v>2</v>
      </c>
      <c r="P39">
        <f>COUNTIFS($B$2:$B$1129,"="&amp;B39,$M$2:$M$1129,"="&amp;M39)</f>
        <v>1</v>
      </c>
      <c r="Q39">
        <f>SUMIFS($N$2:$N$1129,$B$2:$B$1129,"="&amp;B39,$M$2:$M$1129,"="&amp;M39)</f>
        <v>1</v>
      </c>
      <c r="R39">
        <f>VLOOKUP(A39&amp;C39&amp;M39,販売数計!$A$2:$E$174,5,FALSE)</f>
        <v>2</v>
      </c>
      <c r="S39">
        <f t="shared" si="0"/>
        <v>0</v>
      </c>
      <c r="T39">
        <f t="shared" si="1"/>
        <v>2</v>
      </c>
    </row>
    <row r="40" spans="1:20" hidden="1" x14ac:dyDescent="0.2">
      <c r="A40" s="1">
        <v>43284</v>
      </c>
      <c r="B40">
        <v>43750169</v>
      </c>
      <c r="C40">
        <v>94</v>
      </c>
      <c r="D40" t="s">
        <v>14</v>
      </c>
      <c r="E40">
        <v>32</v>
      </c>
      <c r="F40" t="s">
        <v>21</v>
      </c>
      <c r="G40">
        <v>253230</v>
      </c>
      <c r="H40" t="s">
        <v>22</v>
      </c>
      <c r="I40" t="s">
        <v>23</v>
      </c>
      <c r="J40" t="s">
        <v>24</v>
      </c>
      <c r="L40" t="s">
        <v>25</v>
      </c>
      <c r="M40" s="2">
        <v>4550084118970</v>
      </c>
      <c r="N40">
        <v>1</v>
      </c>
      <c r="O40">
        <f>COUNTIFS($A$2:$A$1129,"="&amp;A40,$C$2:$C$1129,"="&amp;C40,$M$2:$M$1129,"="&amp;M40)</f>
        <v>1</v>
      </c>
      <c r="P40">
        <f>COUNTIFS($B$2:$B$1129,"="&amp;B40,$M$2:$M$1129,"="&amp;M40)</f>
        <v>1</v>
      </c>
      <c r="Q40">
        <f>SUMIFS($N$2:$N$1129,$B$2:$B$1129,"="&amp;B40,$M$2:$M$1129,"="&amp;M40)</f>
        <v>1</v>
      </c>
      <c r="R40">
        <f>VLOOKUP(A40&amp;C40&amp;M40,販売数計!$A$2:$E$174,5,FALSE)</f>
        <v>1</v>
      </c>
      <c r="S40">
        <f t="shared" si="0"/>
        <v>0</v>
      </c>
      <c r="T40">
        <f t="shared" si="1"/>
        <v>1</v>
      </c>
    </row>
    <row r="41" spans="1:20" hidden="1" x14ac:dyDescent="0.2">
      <c r="A41" s="1">
        <v>43284</v>
      </c>
      <c r="B41">
        <v>43751642</v>
      </c>
      <c r="C41">
        <v>94</v>
      </c>
      <c r="D41" t="s">
        <v>14</v>
      </c>
      <c r="E41">
        <v>21</v>
      </c>
      <c r="F41" t="s">
        <v>15</v>
      </c>
      <c r="G41">
        <v>181010</v>
      </c>
      <c r="H41" t="s">
        <v>16</v>
      </c>
      <c r="I41" t="s">
        <v>17</v>
      </c>
      <c r="J41" t="s">
        <v>18</v>
      </c>
      <c r="K41" t="s">
        <v>19</v>
      </c>
      <c r="L41" t="s">
        <v>20</v>
      </c>
      <c r="M41" s="2">
        <v>842776102461</v>
      </c>
      <c r="N41">
        <v>2</v>
      </c>
      <c r="O41">
        <f>COUNTIFS($A$2:$A$1129,"="&amp;A41,$C$2:$C$1129,"="&amp;C41,$M$2:$M$1129,"="&amp;M41)</f>
        <v>4</v>
      </c>
      <c r="P41">
        <f>COUNTIFS($B$2:$B$1129,"="&amp;B41,$M$2:$M$1129,"="&amp;M41)</f>
        <v>1</v>
      </c>
      <c r="Q41">
        <f>SUMIFS($N$2:$N$1129,$B$2:$B$1129,"="&amp;B41,$M$2:$M$1129,"="&amp;M41)</f>
        <v>2</v>
      </c>
      <c r="R41">
        <f>VLOOKUP(A41&amp;C41&amp;M41,販売数計!$A$2:$E$174,5,FALSE)</f>
        <v>5</v>
      </c>
      <c r="S41">
        <f t="shared" si="0"/>
        <v>0</v>
      </c>
      <c r="T41">
        <f t="shared" si="1"/>
        <v>5</v>
      </c>
    </row>
    <row r="42" spans="1:20" hidden="1" x14ac:dyDescent="0.2">
      <c r="A42" s="1">
        <v>43284</v>
      </c>
      <c r="B42">
        <v>43752911</v>
      </c>
      <c r="C42">
        <v>94</v>
      </c>
      <c r="D42" t="s">
        <v>14</v>
      </c>
      <c r="E42">
        <v>21</v>
      </c>
      <c r="F42" t="s">
        <v>15</v>
      </c>
      <c r="G42">
        <v>181010</v>
      </c>
      <c r="H42" t="s">
        <v>16</v>
      </c>
      <c r="I42" t="s">
        <v>17</v>
      </c>
      <c r="J42" t="s">
        <v>18</v>
      </c>
      <c r="K42" t="s">
        <v>19</v>
      </c>
      <c r="L42" t="s">
        <v>20</v>
      </c>
      <c r="M42" s="2">
        <v>842776102461</v>
      </c>
      <c r="N42">
        <v>1</v>
      </c>
      <c r="O42">
        <f>COUNTIFS($A$2:$A$1129,"="&amp;A42,$C$2:$C$1129,"="&amp;C42,$M$2:$M$1129,"="&amp;M42)</f>
        <v>4</v>
      </c>
      <c r="P42">
        <f>COUNTIFS($B$2:$B$1129,"="&amp;B42,$M$2:$M$1129,"="&amp;M42)</f>
        <v>1</v>
      </c>
      <c r="Q42">
        <f>SUMIFS($N$2:$N$1129,$B$2:$B$1129,"="&amp;B42,$M$2:$M$1129,"="&amp;M42)</f>
        <v>1</v>
      </c>
      <c r="R42">
        <f>VLOOKUP(A42&amp;C42&amp;M42,販売数計!$A$2:$E$174,5,FALSE)</f>
        <v>5</v>
      </c>
      <c r="S42">
        <f t="shared" si="0"/>
        <v>0</v>
      </c>
      <c r="T42">
        <f t="shared" si="1"/>
        <v>5</v>
      </c>
    </row>
    <row r="43" spans="1:20" hidden="1" x14ac:dyDescent="0.2">
      <c r="A43" s="1">
        <v>43284</v>
      </c>
      <c r="B43">
        <v>43754495</v>
      </c>
      <c r="C43">
        <v>94</v>
      </c>
      <c r="D43" t="s">
        <v>14</v>
      </c>
      <c r="E43">
        <v>21</v>
      </c>
      <c r="F43" t="s">
        <v>15</v>
      </c>
      <c r="G43">
        <v>181010</v>
      </c>
      <c r="H43" t="s">
        <v>16</v>
      </c>
      <c r="I43" t="s">
        <v>17</v>
      </c>
      <c r="J43" t="s">
        <v>18</v>
      </c>
      <c r="K43" t="s">
        <v>19</v>
      </c>
      <c r="L43" t="s">
        <v>20</v>
      </c>
      <c r="M43" s="2">
        <v>842776102461</v>
      </c>
      <c r="N43">
        <v>1</v>
      </c>
      <c r="O43">
        <f>COUNTIFS($A$2:$A$1129,"="&amp;A43,$C$2:$C$1129,"="&amp;C43,$M$2:$M$1129,"="&amp;M43)</f>
        <v>4</v>
      </c>
      <c r="P43">
        <f>COUNTIFS($B$2:$B$1129,"="&amp;B43,$M$2:$M$1129,"="&amp;M43)</f>
        <v>1</v>
      </c>
      <c r="Q43">
        <f>SUMIFS($N$2:$N$1129,$B$2:$B$1129,"="&amp;B43,$M$2:$M$1129,"="&amp;M43)</f>
        <v>1</v>
      </c>
      <c r="R43">
        <f>VLOOKUP(A43&amp;C43&amp;M43,販売数計!$A$2:$E$174,5,FALSE)</f>
        <v>5</v>
      </c>
      <c r="S43">
        <f t="shared" si="0"/>
        <v>0</v>
      </c>
      <c r="T43">
        <f t="shared" si="1"/>
        <v>5</v>
      </c>
    </row>
    <row r="44" spans="1:20" x14ac:dyDescent="0.2">
      <c r="A44" s="1">
        <v>43284</v>
      </c>
      <c r="B44">
        <v>43746448</v>
      </c>
      <c r="C44">
        <v>842</v>
      </c>
      <c r="D44" t="s">
        <v>26</v>
      </c>
      <c r="E44">
        <v>32</v>
      </c>
      <c r="F44" t="s">
        <v>21</v>
      </c>
      <c r="G44">
        <v>253230</v>
      </c>
      <c r="H44" t="s">
        <v>22</v>
      </c>
      <c r="I44" t="s">
        <v>23</v>
      </c>
      <c r="J44" t="s">
        <v>24</v>
      </c>
      <c r="L44" t="s">
        <v>25</v>
      </c>
      <c r="M44" s="2">
        <v>4550084118970</v>
      </c>
      <c r="N44">
        <v>1</v>
      </c>
      <c r="O44">
        <f>COUNTIFS($A$2:$A$1129,"="&amp;A44,$C$2:$C$1129,"="&amp;C44,$M$2:$M$1129,"="&amp;M44)</f>
        <v>2</v>
      </c>
      <c r="P44">
        <f>COUNTIFS($B$2:$B$1129,"="&amp;B44,$M$2:$M$1129,"="&amp;M44)</f>
        <v>1</v>
      </c>
      <c r="Q44">
        <f>SUMIFS($N$2:$N$1129,$B$2:$B$1129,"="&amp;B44,$M$2:$M$1129,"="&amp;M44)</f>
        <v>1</v>
      </c>
      <c r="R44">
        <f>VLOOKUP(A44&amp;C44&amp;M44,販売数計!$A$2:$E$174,5,FALSE)</f>
        <v>2</v>
      </c>
      <c r="S44">
        <f t="shared" si="0"/>
        <v>0</v>
      </c>
      <c r="T44">
        <f t="shared" si="1"/>
        <v>2</v>
      </c>
    </row>
    <row r="45" spans="1:20" x14ac:dyDescent="0.2">
      <c r="A45" s="1">
        <v>43284</v>
      </c>
      <c r="B45">
        <v>43753203</v>
      </c>
      <c r="C45">
        <v>842</v>
      </c>
      <c r="D45" t="s">
        <v>26</v>
      </c>
      <c r="E45">
        <v>32</v>
      </c>
      <c r="F45" t="s">
        <v>21</v>
      </c>
      <c r="G45">
        <v>253230</v>
      </c>
      <c r="H45" t="s">
        <v>22</v>
      </c>
      <c r="I45" t="s">
        <v>23</v>
      </c>
      <c r="J45" t="s">
        <v>24</v>
      </c>
      <c r="L45" t="s">
        <v>25</v>
      </c>
      <c r="M45" s="2">
        <v>4550084118970</v>
      </c>
      <c r="N45">
        <v>1</v>
      </c>
      <c r="O45">
        <f>COUNTIFS($A$2:$A$1129,"="&amp;A45,$C$2:$C$1129,"="&amp;C45,$M$2:$M$1129,"="&amp;M45)</f>
        <v>2</v>
      </c>
      <c r="P45">
        <f>COUNTIFS($B$2:$B$1129,"="&amp;B45,$M$2:$M$1129,"="&amp;M45)</f>
        <v>1</v>
      </c>
      <c r="Q45">
        <f>SUMIFS($N$2:$N$1129,$B$2:$B$1129,"="&amp;B45,$M$2:$M$1129,"="&amp;M45)</f>
        <v>1</v>
      </c>
      <c r="R45">
        <f>VLOOKUP(A45&amp;C45&amp;M45,販売数計!$A$2:$E$174,5,FALSE)</f>
        <v>2</v>
      </c>
      <c r="S45">
        <f t="shared" si="0"/>
        <v>0</v>
      </c>
      <c r="T45">
        <f t="shared" si="1"/>
        <v>2</v>
      </c>
    </row>
    <row r="46" spans="1:20" hidden="1" x14ac:dyDescent="0.2">
      <c r="A46" s="1">
        <v>43285</v>
      </c>
      <c r="B46">
        <v>43755371</v>
      </c>
      <c r="C46">
        <v>94</v>
      </c>
      <c r="D46" t="s">
        <v>14</v>
      </c>
      <c r="E46">
        <v>1</v>
      </c>
      <c r="F46" t="s">
        <v>32</v>
      </c>
      <c r="G46">
        <v>32010</v>
      </c>
      <c r="H46" t="s">
        <v>33</v>
      </c>
      <c r="I46" t="s">
        <v>34</v>
      </c>
      <c r="J46" t="s">
        <v>35</v>
      </c>
      <c r="L46" t="s">
        <v>36</v>
      </c>
      <c r="M46" s="2">
        <v>4549292037708</v>
      </c>
      <c r="N46">
        <v>1</v>
      </c>
      <c r="O46">
        <f>COUNTIFS($A$2:$A$1129,"="&amp;A46,$C$2:$C$1129,"="&amp;C46,$M$2:$M$1129,"="&amp;M46)</f>
        <v>1</v>
      </c>
      <c r="P46">
        <f>COUNTIFS($B$2:$B$1129,"="&amp;B46,$M$2:$M$1129,"="&amp;M46)</f>
        <v>1</v>
      </c>
      <c r="Q46">
        <f>SUMIFS($N$2:$N$1129,$B$2:$B$1129,"="&amp;B46,$M$2:$M$1129,"="&amp;M46)</f>
        <v>1</v>
      </c>
      <c r="R46">
        <f>VLOOKUP(A46&amp;C46&amp;M46,販売数計!$A$2:$E$174,5,FALSE)</f>
        <v>1</v>
      </c>
      <c r="S46">
        <f t="shared" si="0"/>
        <v>0</v>
      </c>
      <c r="T46">
        <f t="shared" si="1"/>
        <v>1</v>
      </c>
    </row>
    <row r="47" spans="1:20" hidden="1" x14ac:dyDescent="0.2">
      <c r="A47" s="1">
        <v>43285</v>
      </c>
      <c r="B47">
        <v>43756777</v>
      </c>
      <c r="C47">
        <v>94</v>
      </c>
      <c r="D47" t="s">
        <v>14</v>
      </c>
      <c r="E47">
        <v>21</v>
      </c>
      <c r="F47" t="s">
        <v>15</v>
      </c>
      <c r="G47">
        <v>181010</v>
      </c>
      <c r="H47" t="s">
        <v>16</v>
      </c>
      <c r="I47" t="s">
        <v>17</v>
      </c>
      <c r="J47" t="s">
        <v>18</v>
      </c>
      <c r="K47" t="s">
        <v>19</v>
      </c>
      <c r="L47" t="s">
        <v>20</v>
      </c>
      <c r="M47" s="2">
        <v>842776102461</v>
      </c>
      <c r="N47">
        <v>1</v>
      </c>
      <c r="O47">
        <f>COUNTIFS($A$2:$A$1129,"="&amp;A47,$C$2:$C$1129,"="&amp;C47,$M$2:$M$1129,"="&amp;M47)</f>
        <v>6</v>
      </c>
      <c r="P47">
        <f>COUNTIFS($B$2:$B$1129,"="&amp;B47,$M$2:$M$1129,"="&amp;M47)</f>
        <v>1</v>
      </c>
      <c r="Q47">
        <f>SUMIFS($N$2:$N$1129,$B$2:$B$1129,"="&amp;B47,$M$2:$M$1129,"="&amp;M47)</f>
        <v>1</v>
      </c>
      <c r="R47">
        <f>VLOOKUP(A47&amp;C47&amp;M47,販売数計!$A$2:$E$174,5,FALSE)</f>
        <v>6</v>
      </c>
      <c r="S47">
        <f t="shared" si="0"/>
        <v>0</v>
      </c>
      <c r="T47">
        <f t="shared" si="1"/>
        <v>6</v>
      </c>
    </row>
    <row r="48" spans="1:20" hidden="1" x14ac:dyDescent="0.2">
      <c r="A48" s="1">
        <v>43285</v>
      </c>
      <c r="B48">
        <v>43758240</v>
      </c>
      <c r="C48">
        <v>94</v>
      </c>
      <c r="D48" t="s">
        <v>14</v>
      </c>
      <c r="E48">
        <v>21</v>
      </c>
      <c r="F48" t="s">
        <v>15</v>
      </c>
      <c r="G48">
        <v>181010</v>
      </c>
      <c r="H48" t="s">
        <v>16</v>
      </c>
      <c r="I48" t="s">
        <v>17</v>
      </c>
      <c r="J48" t="s">
        <v>18</v>
      </c>
      <c r="K48" t="s">
        <v>19</v>
      </c>
      <c r="L48" t="s">
        <v>20</v>
      </c>
      <c r="M48" s="2">
        <v>842776102461</v>
      </c>
      <c r="N48">
        <v>1</v>
      </c>
      <c r="O48">
        <f>COUNTIFS($A$2:$A$1129,"="&amp;A48,$C$2:$C$1129,"="&amp;C48,$M$2:$M$1129,"="&amp;M48)</f>
        <v>6</v>
      </c>
      <c r="P48">
        <f>COUNTIFS($B$2:$B$1129,"="&amp;B48,$M$2:$M$1129,"="&amp;M48)</f>
        <v>1</v>
      </c>
      <c r="Q48">
        <f>SUMIFS($N$2:$N$1129,$B$2:$B$1129,"="&amp;B48,$M$2:$M$1129,"="&amp;M48)</f>
        <v>1</v>
      </c>
      <c r="R48">
        <f>VLOOKUP(A48&amp;C48&amp;M48,販売数計!$A$2:$E$174,5,FALSE)</f>
        <v>6</v>
      </c>
      <c r="S48">
        <f t="shared" si="0"/>
        <v>0</v>
      </c>
      <c r="T48">
        <f t="shared" si="1"/>
        <v>6</v>
      </c>
    </row>
    <row r="49" spans="1:20" hidden="1" x14ac:dyDescent="0.2">
      <c r="A49" s="1">
        <v>43285</v>
      </c>
      <c r="B49">
        <v>43759694</v>
      </c>
      <c r="C49">
        <v>94</v>
      </c>
      <c r="D49" t="s">
        <v>14</v>
      </c>
      <c r="E49">
        <v>21</v>
      </c>
      <c r="F49" t="s">
        <v>15</v>
      </c>
      <c r="G49">
        <v>181010</v>
      </c>
      <c r="H49" t="s">
        <v>16</v>
      </c>
      <c r="I49" t="s">
        <v>17</v>
      </c>
      <c r="J49" t="s">
        <v>18</v>
      </c>
      <c r="K49" t="s">
        <v>19</v>
      </c>
      <c r="L49" t="s">
        <v>20</v>
      </c>
      <c r="M49" s="2">
        <v>842776102461</v>
      </c>
      <c r="N49">
        <v>1</v>
      </c>
      <c r="O49">
        <f>COUNTIFS($A$2:$A$1129,"="&amp;A49,$C$2:$C$1129,"="&amp;C49,$M$2:$M$1129,"="&amp;M49)</f>
        <v>6</v>
      </c>
      <c r="P49">
        <f>COUNTIFS($B$2:$B$1129,"="&amp;B49,$M$2:$M$1129,"="&amp;M49)</f>
        <v>1</v>
      </c>
      <c r="Q49">
        <f>SUMIFS($N$2:$N$1129,$B$2:$B$1129,"="&amp;B49,$M$2:$M$1129,"="&amp;M49)</f>
        <v>1</v>
      </c>
      <c r="R49">
        <f>VLOOKUP(A49&amp;C49&amp;M49,販売数計!$A$2:$E$174,5,FALSE)</f>
        <v>6</v>
      </c>
      <c r="S49">
        <f t="shared" si="0"/>
        <v>0</v>
      </c>
      <c r="T49">
        <f t="shared" si="1"/>
        <v>6</v>
      </c>
    </row>
    <row r="50" spans="1:20" hidden="1" x14ac:dyDescent="0.2">
      <c r="A50" s="1">
        <v>43285</v>
      </c>
      <c r="B50">
        <v>43761975</v>
      </c>
      <c r="C50">
        <v>94</v>
      </c>
      <c r="D50" t="s">
        <v>14</v>
      </c>
      <c r="E50">
        <v>32</v>
      </c>
      <c r="F50" t="s">
        <v>21</v>
      </c>
      <c r="G50">
        <v>253230</v>
      </c>
      <c r="H50" t="s">
        <v>22</v>
      </c>
      <c r="I50" t="s">
        <v>23</v>
      </c>
      <c r="J50" t="s">
        <v>24</v>
      </c>
      <c r="L50" t="s">
        <v>25</v>
      </c>
      <c r="M50" s="2">
        <v>4550084118970</v>
      </c>
      <c r="N50">
        <v>1</v>
      </c>
      <c r="O50">
        <f>COUNTIFS($A$2:$A$1129,"="&amp;A50,$C$2:$C$1129,"="&amp;C50,$M$2:$M$1129,"="&amp;M50)</f>
        <v>1</v>
      </c>
      <c r="P50">
        <f>COUNTIFS($B$2:$B$1129,"="&amp;B50,$M$2:$M$1129,"="&amp;M50)</f>
        <v>1</v>
      </c>
      <c r="Q50">
        <f>SUMIFS($N$2:$N$1129,$B$2:$B$1129,"="&amp;B50,$M$2:$M$1129,"="&amp;M50)</f>
        <v>1</v>
      </c>
      <c r="R50">
        <f>VLOOKUP(A50&amp;C50&amp;M50,販売数計!$A$2:$E$174,5,FALSE)</f>
        <v>1</v>
      </c>
      <c r="S50">
        <f t="shared" si="0"/>
        <v>0</v>
      </c>
      <c r="T50">
        <f t="shared" si="1"/>
        <v>1</v>
      </c>
    </row>
    <row r="51" spans="1:20" hidden="1" x14ac:dyDescent="0.2">
      <c r="A51" s="1">
        <v>43285</v>
      </c>
      <c r="B51">
        <v>43763380</v>
      </c>
      <c r="C51">
        <v>94</v>
      </c>
      <c r="D51" t="s">
        <v>14</v>
      </c>
      <c r="E51">
        <v>21</v>
      </c>
      <c r="F51" t="s">
        <v>15</v>
      </c>
      <c r="G51">
        <v>181010</v>
      </c>
      <c r="H51" t="s">
        <v>16</v>
      </c>
      <c r="I51" t="s">
        <v>17</v>
      </c>
      <c r="J51" t="s">
        <v>18</v>
      </c>
      <c r="K51" t="s">
        <v>19</v>
      </c>
      <c r="L51" t="s">
        <v>20</v>
      </c>
      <c r="M51" s="2">
        <v>842776102461</v>
      </c>
      <c r="N51">
        <v>1</v>
      </c>
      <c r="O51">
        <f>COUNTIFS($A$2:$A$1129,"="&amp;A51,$C$2:$C$1129,"="&amp;C51,$M$2:$M$1129,"="&amp;M51)</f>
        <v>6</v>
      </c>
      <c r="P51">
        <f>COUNTIFS($B$2:$B$1129,"="&amp;B51,$M$2:$M$1129,"="&amp;M51)</f>
        <v>1</v>
      </c>
      <c r="Q51">
        <f>SUMIFS($N$2:$N$1129,$B$2:$B$1129,"="&amp;B51,$M$2:$M$1129,"="&amp;M51)</f>
        <v>1</v>
      </c>
      <c r="R51">
        <f>VLOOKUP(A51&amp;C51&amp;M51,販売数計!$A$2:$E$174,5,FALSE)</f>
        <v>6</v>
      </c>
      <c r="S51">
        <f t="shared" si="0"/>
        <v>0</v>
      </c>
      <c r="T51">
        <f t="shared" si="1"/>
        <v>6</v>
      </c>
    </row>
    <row r="52" spans="1:20" hidden="1" x14ac:dyDescent="0.2">
      <c r="A52" s="1">
        <v>43285</v>
      </c>
      <c r="B52">
        <v>43763559</v>
      </c>
      <c r="C52">
        <v>94</v>
      </c>
      <c r="D52" t="s">
        <v>14</v>
      </c>
      <c r="E52">
        <v>21</v>
      </c>
      <c r="F52" t="s">
        <v>15</v>
      </c>
      <c r="G52">
        <v>181010</v>
      </c>
      <c r="H52" t="s">
        <v>16</v>
      </c>
      <c r="I52" t="s">
        <v>17</v>
      </c>
      <c r="J52" t="s">
        <v>18</v>
      </c>
      <c r="K52" t="s">
        <v>19</v>
      </c>
      <c r="L52" t="s">
        <v>20</v>
      </c>
      <c r="M52" s="2">
        <v>842776102461</v>
      </c>
      <c r="N52">
        <v>1</v>
      </c>
      <c r="O52">
        <f>COUNTIFS($A$2:$A$1129,"="&amp;A52,$C$2:$C$1129,"="&amp;C52,$M$2:$M$1129,"="&amp;M52)</f>
        <v>6</v>
      </c>
      <c r="P52">
        <f>COUNTIFS($B$2:$B$1129,"="&amp;B52,$M$2:$M$1129,"="&amp;M52)</f>
        <v>1</v>
      </c>
      <c r="Q52">
        <f>SUMIFS($N$2:$N$1129,$B$2:$B$1129,"="&amp;B52,$M$2:$M$1129,"="&amp;M52)</f>
        <v>1</v>
      </c>
      <c r="R52">
        <f>VLOOKUP(A52&amp;C52&amp;M52,販売数計!$A$2:$E$174,5,FALSE)</f>
        <v>6</v>
      </c>
      <c r="S52">
        <f t="shared" si="0"/>
        <v>0</v>
      </c>
      <c r="T52">
        <f t="shared" si="1"/>
        <v>6</v>
      </c>
    </row>
    <row r="53" spans="1:20" hidden="1" x14ac:dyDescent="0.2">
      <c r="A53" s="1">
        <v>43285</v>
      </c>
      <c r="B53">
        <v>43764333</v>
      </c>
      <c r="C53">
        <v>94</v>
      </c>
      <c r="D53" t="s">
        <v>14</v>
      </c>
      <c r="E53">
        <v>21</v>
      </c>
      <c r="F53" t="s">
        <v>15</v>
      </c>
      <c r="G53">
        <v>181010</v>
      </c>
      <c r="H53" t="s">
        <v>16</v>
      </c>
      <c r="I53" t="s">
        <v>17</v>
      </c>
      <c r="J53" t="s">
        <v>18</v>
      </c>
      <c r="K53" t="s">
        <v>19</v>
      </c>
      <c r="L53" t="s">
        <v>20</v>
      </c>
      <c r="M53" s="2">
        <v>842776102461</v>
      </c>
      <c r="N53">
        <v>1</v>
      </c>
      <c r="O53">
        <f>COUNTIFS($A$2:$A$1129,"="&amp;A53,$C$2:$C$1129,"="&amp;C53,$M$2:$M$1129,"="&amp;M53)</f>
        <v>6</v>
      </c>
      <c r="P53">
        <f>COUNTIFS($B$2:$B$1129,"="&amp;B53,$M$2:$M$1129,"="&amp;M53)</f>
        <v>1</v>
      </c>
      <c r="Q53">
        <f>SUMIFS($N$2:$N$1129,$B$2:$B$1129,"="&amp;B53,$M$2:$M$1129,"="&amp;M53)</f>
        <v>1</v>
      </c>
      <c r="R53">
        <f>VLOOKUP(A53&amp;C53&amp;M53,販売数計!$A$2:$E$174,5,FALSE)</f>
        <v>6</v>
      </c>
      <c r="S53">
        <f t="shared" si="0"/>
        <v>0</v>
      </c>
      <c r="T53">
        <f t="shared" si="1"/>
        <v>6</v>
      </c>
    </row>
    <row r="54" spans="1:20" hidden="1" x14ac:dyDescent="0.2">
      <c r="A54" s="1">
        <v>43285</v>
      </c>
      <c r="B54">
        <v>43765136</v>
      </c>
      <c r="C54">
        <v>94</v>
      </c>
      <c r="D54" t="s">
        <v>14</v>
      </c>
      <c r="E54">
        <v>12</v>
      </c>
      <c r="F54" t="s">
        <v>27</v>
      </c>
      <c r="G54">
        <v>77120</v>
      </c>
      <c r="H54" t="s">
        <v>28</v>
      </c>
      <c r="I54" t="s">
        <v>29</v>
      </c>
      <c r="J54" t="s">
        <v>30</v>
      </c>
      <c r="L54" t="s">
        <v>31</v>
      </c>
      <c r="M54" s="2">
        <v>4549980046388</v>
      </c>
      <c r="N54">
        <v>1</v>
      </c>
      <c r="O54">
        <f>COUNTIFS($A$2:$A$1129,"="&amp;A54,$C$2:$C$1129,"="&amp;C54,$M$2:$M$1129,"="&amp;M54)</f>
        <v>1</v>
      </c>
      <c r="P54">
        <f>COUNTIFS($B$2:$B$1129,"="&amp;B54,$M$2:$M$1129,"="&amp;M54)</f>
        <v>1</v>
      </c>
      <c r="Q54">
        <f>SUMIFS($N$2:$N$1129,$B$2:$B$1129,"="&amp;B54,$M$2:$M$1129,"="&amp;M54)</f>
        <v>1</v>
      </c>
      <c r="R54">
        <f>VLOOKUP(A54&amp;C54&amp;M54,販売数計!$A$2:$E$174,5,FALSE)</f>
        <v>1</v>
      </c>
      <c r="S54">
        <f t="shared" si="0"/>
        <v>0</v>
      </c>
      <c r="T54">
        <f t="shared" si="1"/>
        <v>1</v>
      </c>
    </row>
    <row r="55" spans="1:20" x14ac:dyDescent="0.2">
      <c r="A55" s="1">
        <v>43285</v>
      </c>
      <c r="B55">
        <v>43731278</v>
      </c>
      <c r="C55">
        <v>842</v>
      </c>
      <c r="D55" t="s">
        <v>26</v>
      </c>
      <c r="E55">
        <v>21</v>
      </c>
      <c r="F55" t="s">
        <v>15</v>
      </c>
      <c r="G55">
        <v>181010</v>
      </c>
      <c r="H55" t="s">
        <v>16</v>
      </c>
      <c r="I55" t="s">
        <v>17</v>
      </c>
      <c r="J55" t="s">
        <v>18</v>
      </c>
      <c r="K55" t="s">
        <v>19</v>
      </c>
      <c r="L55" t="s">
        <v>20</v>
      </c>
      <c r="M55" s="2">
        <v>842776102461</v>
      </c>
      <c r="N55">
        <v>1</v>
      </c>
      <c r="O55">
        <f>COUNTIFS($A$2:$A$1129,"="&amp;A55,$C$2:$C$1129,"="&amp;C55,$M$2:$M$1129,"="&amp;M55)</f>
        <v>3</v>
      </c>
      <c r="P55">
        <f>COUNTIFS($B$2:$B$1129,"="&amp;B55,$M$2:$M$1129,"="&amp;M55)</f>
        <v>1</v>
      </c>
      <c r="Q55">
        <f>SUMIFS($N$2:$N$1129,$B$2:$B$1129,"="&amp;B55,$M$2:$M$1129,"="&amp;M55)</f>
        <v>1</v>
      </c>
      <c r="R55">
        <f>VLOOKUP(A55&amp;C55&amp;M55,販売数計!$A$2:$E$174,5,FALSE)</f>
        <v>3</v>
      </c>
      <c r="S55">
        <f t="shared" si="0"/>
        <v>0</v>
      </c>
      <c r="T55">
        <f t="shared" si="1"/>
        <v>3</v>
      </c>
    </row>
    <row r="56" spans="1:20" x14ac:dyDescent="0.2">
      <c r="A56" s="1">
        <v>43285</v>
      </c>
      <c r="B56">
        <v>43755430</v>
      </c>
      <c r="C56">
        <v>842</v>
      </c>
      <c r="D56" t="s">
        <v>26</v>
      </c>
      <c r="E56">
        <v>21</v>
      </c>
      <c r="F56" t="s">
        <v>15</v>
      </c>
      <c r="G56">
        <v>181010</v>
      </c>
      <c r="H56" t="s">
        <v>16</v>
      </c>
      <c r="I56" t="s">
        <v>17</v>
      </c>
      <c r="J56" t="s">
        <v>18</v>
      </c>
      <c r="K56" t="s">
        <v>19</v>
      </c>
      <c r="L56" t="s">
        <v>20</v>
      </c>
      <c r="M56" s="2">
        <v>842776102461</v>
      </c>
      <c r="N56">
        <v>1</v>
      </c>
      <c r="O56">
        <f>COUNTIFS($A$2:$A$1129,"="&amp;A56,$C$2:$C$1129,"="&amp;C56,$M$2:$M$1129,"="&amp;M56)</f>
        <v>3</v>
      </c>
      <c r="P56">
        <f>COUNTIFS($B$2:$B$1129,"="&amp;B56,$M$2:$M$1129,"="&amp;M56)</f>
        <v>1</v>
      </c>
      <c r="Q56">
        <f>SUMIFS($N$2:$N$1129,$B$2:$B$1129,"="&amp;B56,$M$2:$M$1129,"="&amp;M56)</f>
        <v>1</v>
      </c>
      <c r="R56">
        <f>VLOOKUP(A56&amp;C56&amp;M56,販売数計!$A$2:$E$174,5,FALSE)</f>
        <v>3</v>
      </c>
      <c r="S56">
        <f t="shared" si="0"/>
        <v>0</v>
      </c>
      <c r="T56">
        <f t="shared" si="1"/>
        <v>3</v>
      </c>
    </row>
    <row r="57" spans="1:20" x14ac:dyDescent="0.2">
      <c r="A57" s="1">
        <v>43285</v>
      </c>
      <c r="B57">
        <v>43759354</v>
      </c>
      <c r="C57">
        <v>842</v>
      </c>
      <c r="D57" t="s">
        <v>26</v>
      </c>
      <c r="E57">
        <v>12</v>
      </c>
      <c r="F57" t="s">
        <v>27</v>
      </c>
      <c r="G57">
        <v>77120</v>
      </c>
      <c r="H57" t="s">
        <v>28</v>
      </c>
      <c r="I57" t="s">
        <v>29</v>
      </c>
      <c r="J57" t="s">
        <v>30</v>
      </c>
      <c r="L57" t="s">
        <v>31</v>
      </c>
      <c r="M57" s="2">
        <v>4549980046388</v>
      </c>
      <c r="N57">
        <v>1</v>
      </c>
      <c r="O57">
        <f>COUNTIFS($A$2:$A$1129,"="&amp;A57,$C$2:$C$1129,"="&amp;C57,$M$2:$M$1129,"="&amp;M57)</f>
        <v>1</v>
      </c>
      <c r="P57">
        <f>COUNTIFS($B$2:$B$1129,"="&amp;B57,$M$2:$M$1129,"="&amp;M57)</f>
        <v>1</v>
      </c>
      <c r="Q57">
        <f>SUMIFS($N$2:$N$1129,$B$2:$B$1129,"="&amp;B57,$M$2:$M$1129,"="&amp;M57)</f>
        <v>1</v>
      </c>
      <c r="R57">
        <f>VLOOKUP(A57&amp;C57&amp;M57,販売数計!$A$2:$E$174,5,FALSE)</f>
        <v>1</v>
      </c>
      <c r="S57">
        <f t="shared" si="0"/>
        <v>0</v>
      </c>
      <c r="T57">
        <f t="shared" si="1"/>
        <v>1</v>
      </c>
    </row>
    <row r="58" spans="1:20" x14ac:dyDescent="0.2">
      <c r="A58" s="1">
        <v>43285</v>
      </c>
      <c r="B58">
        <v>43764149</v>
      </c>
      <c r="C58">
        <v>842</v>
      </c>
      <c r="D58" t="s">
        <v>26</v>
      </c>
      <c r="E58">
        <v>32</v>
      </c>
      <c r="F58" t="s">
        <v>21</v>
      </c>
      <c r="G58">
        <v>253230</v>
      </c>
      <c r="H58" t="s">
        <v>22</v>
      </c>
      <c r="I58" t="s">
        <v>23</v>
      </c>
      <c r="J58" t="s">
        <v>24</v>
      </c>
      <c r="L58" t="s">
        <v>25</v>
      </c>
      <c r="M58" s="2">
        <v>4550084118970</v>
      </c>
      <c r="N58">
        <v>1</v>
      </c>
      <c r="O58">
        <f>COUNTIFS($A$2:$A$1129,"="&amp;A58,$C$2:$C$1129,"="&amp;C58,$M$2:$M$1129,"="&amp;M58)</f>
        <v>1</v>
      </c>
      <c r="P58">
        <f>COUNTIFS($B$2:$B$1129,"="&amp;B58,$M$2:$M$1129,"="&amp;M58)</f>
        <v>1</v>
      </c>
      <c r="Q58">
        <f>SUMIFS($N$2:$N$1129,$B$2:$B$1129,"="&amp;B58,$M$2:$M$1129,"="&amp;M58)</f>
        <v>1</v>
      </c>
      <c r="R58">
        <f>VLOOKUP(A58&amp;C58&amp;M58,販売数計!$A$2:$E$174,5,FALSE)</f>
        <v>1</v>
      </c>
      <c r="S58">
        <f t="shared" si="0"/>
        <v>0</v>
      </c>
      <c r="T58">
        <f t="shared" si="1"/>
        <v>1</v>
      </c>
    </row>
    <row r="59" spans="1:20" x14ac:dyDescent="0.2">
      <c r="A59" s="1">
        <v>43285</v>
      </c>
      <c r="B59">
        <v>43765139</v>
      </c>
      <c r="C59">
        <v>842</v>
      </c>
      <c r="D59" t="s">
        <v>26</v>
      </c>
      <c r="E59">
        <v>21</v>
      </c>
      <c r="F59" t="s">
        <v>15</v>
      </c>
      <c r="G59">
        <v>181010</v>
      </c>
      <c r="H59" t="s">
        <v>16</v>
      </c>
      <c r="I59" t="s">
        <v>17</v>
      </c>
      <c r="J59" t="s">
        <v>18</v>
      </c>
      <c r="K59" t="s">
        <v>19</v>
      </c>
      <c r="L59" t="s">
        <v>20</v>
      </c>
      <c r="M59" s="2">
        <v>842776102461</v>
      </c>
      <c r="N59">
        <v>1</v>
      </c>
      <c r="O59">
        <f>COUNTIFS($A$2:$A$1129,"="&amp;A59,$C$2:$C$1129,"="&amp;C59,$M$2:$M$1129,"="&amp;M59)</f>
        <v>3</v>
      </c>
      <c r="P59">
        <f>COUNTIFS($B$2:$B$1129,"="&amp;B59,$M$2:$M$1129,"="&amp;M59)</f>
        <v>1</v>
      </c>
      <c r="Q59">
        <f>SUMIFS($N$2:$N$1129,$B$2:$B$1129,"="&amp;B59,$M$2:$M$1129,"="&amp;M59)</f>
        <v>1</v>
      </c>
      <c r="R59">
        <f>VLOOKUP(A59&amp;C59&amp;M59,販売数計!$A$2:$E$174,5,FALSE)</f>
        <v>3</v>
      </c>
      <c r="S59">
        <f t="shared" si="0"/>
        <v>0</v>
      </c>
      <c r="T59">
        <f t="shared" si="1"/>
        <v>3</v>
      </c>
    </row>
    <row r="60" spans="1:20" hidden="1" x14ac:dyDescent="0.2">
      <c r="A60" s="1">
        <v>43286</v>
      </c>
      <c r="B60">
        <v>43761554</v>
      </c>
      <c r="C60">
        <v>94</v>
      </c>
      <c r="D60" t="s">
        <v>14</v>
      </c>
      <c r="E60">
        <v>32</v>
      </c>
      <c r="F60" t="s">
        <v>21</v>
      </c>
      <c r="G60">
        <v>253230</v>
      </c>
      <c r="H60" t="s">
        <v>22</v>
      </c>
      <c r="I60" t="s">
        <v>23</v>
      </c>
      <c r="J60" t="s">
        <v>24</v>
      </c>
      <c r="L60" t="s">
        <v>25</v>
      </c>
      <c r="M60" s="2">
        <v>4550084118970</v>
      </c>
      <c r="N60">
        <v>1</v>
      </c>
      <c r="O60">
        <f>COUNTIFS($A$2:$A$1129,"="&amp;A60,$C$2:$C$1129,"="&amp;C60,$M$2:$M$1129,"="&amp;M60)</f>
        <v>3</v>
      </c>
      <c r="P60">
        <f>COUNTIFS($B$2:$B$1129,"="&amp;B60,$M$2:$M$1129,"="&amp;M60)</f>
        <v>1</v>
      </c>
      <c r="Q60">
        <f>SUMIFS($N$2:$N$1129,$B$2:$B$1129,"="&amp;B60,$M$2:$M$1129,"="&amp;M60)</f>
        <v>1</v>
      </c>
      <c r="R60">
        <f>VLOOKUP(A60&amp;C60&amp;M60,販売数計!$A$2:$E$174,5,FALSE)</f>
        <v>3</v>
      </c>
      <c r="S60">
        <f t="shared" ref="S60:S119" si="2">IF(P60&gt;=2,1,IF(N60&lt;0,1,0))</f>
        <v>0</v>
      </c>
      <c r="T60">
        <f t="shared" si="1"/>
        <v>3</v>
      </c>
    </row>
    <row r="61" spans="1:20" hidden="1" x14ac:dyDescent="0.2">
      <c r="A61" s="1">
        <v>43286</v>
      </c>
      <c r="B61">
        <v>43765561</v>
      </c>
      <c r="C61">
        <v>94</v>
      </c>
      <c r="D61" t="s">
        <v>14</v>
      </c>
      <c r="E61">
        <v>44</v>
      </c>
      <c r="F61" t="s">
        <v>37</v>
      </c>
      <c r="G61">
        <v>393015</v>
      </c>
      <c r="H61" t="s">
        <v>38</v>
      </c>
      <c r="I61" t="s">
        <v>39</v>
      </c>
      <c r="J61" t="s">
        <v>40</v>
      </c>
      <c r="K61" t="s">
        <v>41</v>
      </c>
      <c r="L61" t="s">
        <v>42</v>
      </c>
      <c r="M61" s="2">
        <v>4514953727427</v>
      </c>
      <c r="N61">
        <v>1</v>
      </c>
      <c r="O61">
        <f>COUNTIFS($A$2:$A$1129,"="&amp;A61,$C$2:$C$1129,"="&amp;C61,$M$2:$M$1129,"="&amp;M61)</f>
        <v>1</v>
      </c>
      <c r="P61">
        <f>COUNTIFS($B$2:$B$1129,"="&amp;B61,$M$2:$M$1129,"="&amp;M61)</f>
        <v>1</v>
      </c>
      <c r="Q61">
        <f>SUMIFS($N$2:$N$1129,$B$2:$B$1129,"="&amp;B61,$M$2:$M$1129,"="&amp;M61)</f>
        <v>1</v>
      </c>
      <c r="R61">
        <f>VLOOKUP(A61&amp;C61&amp;M61,販売数計!$A$2:$E$174,5,FALSE)</f>
        <v>1</v>
      </c>
      <c r="S61">
        <f t="shared" si="2"/>
        <v>0</v>
      </c>
      <c r="T61">
        <f t="shared" si="1"/>
        <v>1</v>
      </c>
    </row>
    <row r="62" spans="1:20" hidden="1" x14ac:dyDescent="0.2">
      <c r="A62" s="1">
        <v>43286</v>
      </c>
      <c r="B62">
        <v>43766263</v>
      </c>
      <c r="C62">
        <v>94</v>
      </c>
      <c r="D62" t="s">
        <v>14</v>
      </c>
      <c r="E62">
        <v>21</v>
      </c>
      <c r="F62" t="s">
        <v>15</v>
      </c>
      <c r="G62">
        <v>181010</v>
      </c>
      <c r="H62" t="s">
        <v>16</v>
      </c>
      <c r="I62" t="s">
        <v>17</v>
      </c>
      <c r="J62" t="s">
        <v>18</v>
      </c>
      <c r="K62" t="s">
        <v>19</v>
      </c>
      <c r="L62" t="s">
        <v>20</v>
      </c>
      <c r="M62" s="2">
        <v>842776102461</v>
      </c>
      <c r="N62">
        <v>1</v>
      </c>
      <c r="O62">
        <f>COUNTIFS($A$2:$A$1129,"="&amp;A62,$C$2:$C$1129,"="&amp;C62,$M$2:$M$1129,"="&amp;M62)</f>
        <v>2</v>
      </c>
      <c r="P62">
        <f>COUNTIFS($B$2:$B$1129,"="&amp;B62,$M$2:$M$1129,"="&amp;M62)</f>
        <v>1</v>
      </c>
      <c r="Q62">
        <f>SUMIFS($N$2:$N$1129,$B$2:$B$1129,"="&amp;B62,$M$2:$M$1129,"="&amp;M62)</f>
        <v>1</v>
      </c>
      <c r="R62">
        <f>VLOOKUP(A62&amp;C62&amp;M62,販売数計!$A$2:$E$174,5,FALSE)</f>
        <v>1</v>
      </c>
      <c r="S62">
        <f t="shared" si="2"/>
        <v>0</v>
      </c>
      <c r="T62">
        <f t="shared" si="1"/>
        <v>2</v>
      </c>
    </row>
    <row r="63" spans="1:20" hidden="1" x14ac:dyDescent="0.2">
      <c r="A63" s="1">
        <v>43286</v>
      </c>
      <c r="B63">
        <v>43768073</v>
      </c>
      <c r="C63">
        <v>94</v>
      </c>
      <c r="D63" t="s">
        <v>14</v>
      </c>
      <c r="E63">
        <v>32</v>
      </c>
      <c r="F63" t="s">
        <v>21</v>
      </c>
      <c r="G63">
        <v>253230</v>
      </c>
      <c r="H63" t="s">
        <v>22</v>
      </c>
      <c r="I63" t="s">
        <v>23</v>
      </c>
      <c r="J63" t="s">
        <v>24</v>
      </c>
      <c r="L63" t="s">
        <v>25</v>
      </c>
      <c r="M63" s="2">
        <v>4550084118970</v>
      </c>
      <c r="N63">
        <v>1</v>
      </c>
      <c r="O63">
        <f>COUNTIFS($A$2:$A$1129,"="&amp;A63,$C$2:$C$1129,"="&amp;C63,$M$2:$M$1129,"="&amp;M63)</f>
        <v>3</v>
      </c>
      <c r="P63">
        <f>COUNTIFS($B$2:$B$1129,"="&amp;B63,$M$2:$M$1129,"="&amp;M63)</f>
        <v>1</v>
      </c>
      <c r="Q63">
        <f>SUMIFS($N$2:$N$1129,$B$2:$B$1129,"="&amp;B63,$M$2:$M$1129,"="&amp;M63)</f>
        <v>1</v>
      </c>
      <c r="R63">
        <f>VLOOKUP(A63&amp;C63&amp;M63,販売数計!$A$2:$E$174,5,FALSE)</f>
        <v>3</v>
      </c>
      <c r="S63">
        <f t="shared" si="2"/>
        <v>0</v>
      </c>
      <c r="T63">
        <f t="shared" si="1"/>
        <v>3</v>
      </c>
    </row>
    <row r="64" spans="1:20" hidden="1" x14ac:dyDescent="0.2">
      <c r="A64" s="1">
        <v>43286</v>
      </c>
      <c r="B64">
        <v>43772102</v>
      </c>
      <c r="C64">
        <v>94</v>
      </c>
      <c r="D64" t="s">
        <v>14</v>
      </c>
      <c r="E64">
        <v>32</v>
      </c>
      <c r="F64" t="s">
        <v>21</v>
      </c>
      <c r="G64">
        <v>253230</v>
      </c>
      <c r="H64" t="s">
        <v>22</v>
      </c>
      <c r="I64" t="s">
        <v>23</v>
      </c>
      <c r="J64" t="s">
        <v>24</v>
      </c>
      <c r="L64" t="s">
        <v>25</v>
      </c>
      <c r="M64" s="2">
        <v>4550084118970</v>
      </c>
      <c r="N64">
        <v>1</v>
      </c>
      <c r="O64">
        <f>COUNTIFS($A$2:$A$1129,"="&amp;A64,$C$2:$C$1129,"="&amp;C64,$M$2:$M$1129,"="&amp;M64)</f>
        <v>3</v>
      </c>
      <c r="P64">
        <f>COUNTIFS($B$2:$B$1129,"="&amp;B64,$M$2:$M$1129,"="&amp;M64)</f>
        <v>1</v>
      </c>
      <c r="Q64">
        <f>SUMIFS($N$2:$N$1129,$B$2:$B$1129,"="&amp;B64,$M$2:$M$1129,"="&amp;M64)</f>
        <v>1</v>
      </c>
      <c r="R64">
        <f>VLOOKUP(A64&amp;C64&amp;M64,販売数計!$A$2:$E$174,5,FALSE)</f>
        <v>3</v>
      </c>
      <c r="S64">
        <f t="shared" si="2"/>
        <v>0</v>
      </c>
      <c r="T64">
        <f t="shared" si="1"/>
        <v>3</v>
      </c>
    </row>
    <row r="65" spans="1:20" hidden="1" x14ac:dyDescent="0.2">
      <c r="A65" s="1">
        <v>43286</v>
      </c>
      <c r="B65">
        <v>43774248</v>
      </c>
      <c r="C65">
        <v>94</v>
      </c>
      <c r="D65" t="s">
        <v>14</v>
      </c>
      <c r="E65">
        <v>21</v>
      </c>
      <c r="F65" t="s">
        <v>15</v>
      </c>
      <c r="G65">
        <v>181010</v>
      </c>
      <c r="H65" t="s">
        <v>16</v>
      </c>
      <c r="I65" t="s">
        <v>17</v>
      </c>
      <c r="J65" t="s">
        <v>18</v>
      </c>
      <c r="K65" t="s">
        <v>19</v>
      </c>
      <c r="L65" t="s">
        <v>20</v>
      </c>
      <c r="M65" s="2">
        <v>842776102461</v>
      </c>
      <c r="N65">
        <v>1</v>
      </c>
      <c r="O65">
        <f>COUNTIFS($A$2:$A$1129,"="&amp;A65,$C$2:$C$1129,"="&amp;C65,$M$2:$M$1129,"="&amp;M65)</f>
        <v>2</v>
      </c>
      <c r="P65">
        <f>COUNTIFS($B$2:$B$1129,"="&amp;B65,$M$2:$M$1129,"="&amp;M65)</f>
        <v>1</v>
      </c>
      <c r="Q65">
        <f>SUMIFS($N$2:$N$1129,$B$2:$B$1129,"="&amp;B65,$M$2:$M$1129,"="&amp;M65)</f>
        <v>1</v>
      </c>
      <c r="R65">
        <f>VLOOKUP(A65&amp;C65&amp;M65,販売数計!$A$2:$E$174,5,FALSE)</f>
        <v>1</v>
      </c>
      <c r="S65">
        <f t="shared" si="2"/>
        <v>0</v>
      </c>
      <c r="T65">
        <f t="shared" si="1"/>
        <v>2</v>
      </c>
    </row>
    <row r="66" spans="1:20" x14ac:dyDescent="0.2">
      <c r="A66" s="1">
        <v>43286</v>
      </c>
      <c r="B66">
        <v>43767515</v>
      </c>
      <c r="C66">
        <v>842</v>
      </c>
      <c r="D66" t="s">
        <v>26</v>
      </c>
      <c r="E66">
        <v>21</v>
      </c>
      <c r="F66" t="s">
        <v>15</v>
      </c>
      <c r="G66">
        <v>181010</v>
      </c>
      <c r="H66" t="s">
        <v>16</v>
      </c>
      <c r="I66" t="s">
        <v>17</v>
      </c>
      <c r="J66" t="s">
        <v>18</v>
      </c>
      <c r="K66" t="s">
        <v>19</v>
      </c>
      <c r="L66" t="s">
        <v>20</v>
      </c>
      <c r="M66" s="2">
        <v>842776102461</v>
      </c>
      <c r="N66">
        <v>1</v>
      </c>
      <c r="O66">
        <f>COUNTIFS($A$2:$A$1129,"="&amp;A66,$C$2:$C$1129,"="&amp;C66,$M$2:$M$1129,"="&amp;M66)</f>
        <v>1</v>
      </c>
      <c r="P66">
        <f>COUNTIFS($B$2:$B$1129,"="&amp;B66,$M$2:$M$1129,"="&amp;M66)</f>
        <v>1</v>
      </c>
      <c r="Q66">
        <f>SUMIFS($N$2:$N$1129,$B$2:$B$1129,"="&amp;B66,$M$2:$M$1129,"="&amp;M66)</f>
        <v>1</v>
      </c>
      <c r="R66">
        <f>VLOOKUP(A66&amp;C66&amp;M66,販売数計!$A$2:$E$174,5,FALSE)</f>
        <v>0</v>
      </c>
      <c r="S66">
        <f t="shared" si="2"/>
        <v>0</v>
      </c>
      <c r="T66">
        <f t="shared" si="1"/>
        <v>1</v>
      </c>
    </row>
    <row r="67" spans="1:20" hidden="1" x14ac:dyDescent="0.2">
      <c r="A67" s="1">
        <v>43287</v>
      </c>
      <c r="B67">
        <v>43776251</v>
      </c>
      <c r="C67">
        <v>94</v>
      </c>
      <c r="D67" t="s">
        <v>14</v>
      </c>
      <c r="E67">
        <v>21</v>
      </c>
      <c r="F67" t="s">
        <v>15</v>
      </c>
      <c r="G67">
        <v>181010</v>
      </c>
      <c r="H67" t="s">
        <v>16</v>
      </c>
      <c r="I67" t="s">
        <v>17</v>
      </c>
      <c r="J67" t="s">
        <v>18</v>
      </c>
      <c r="K67" t="s">
        <v>19</v>
      </c>
      <c r="L67" t="s">
        <v>20</v>
      </c>
      <c r="M67" s="2">
        <v>842776102461</v>
      </c>
      <c r="N67">
        <v>1</v>
      </c>
      <c r="O67">
        <f>COUNTIFS($A$2:$A$1129,"="&amp;A67,$C$2:$C$1129,"="&amp;C67,$M$2:$M$1129,"="&amp;M67)</f>
        <v>5</v>
      </c>
      <c r="P67">
        <f>COUNTIFS($B$2:$B$1129,"="&amp;B67,$M$2:$M$1129,"="&amp;M67)</f>
        <v>1</v>
      </c>
      <c r="Q67">
        <f>SUMIFS($N$2:$N$1129,$B$2:$B$1129,"="&amp;B67,$M$2:$M$1129,"="&amp;M67)</f>
        <v>1</v>
      </c>
      <c r="R67">
        <f>VLOOKUP(A67&amp;C67&amp;M67,販売数計!$A$2:$E$174,5,FALSE)</f>
        <v>6</v>
      </c>
      <c r="S67">
        <f t="shared" si="2"/>
        <v>0</v>
      </c>
      <c r="T67">
        <f t="shared" ref="T67:T130" si="3">SUMIFS($N$2:$N$1129,$A$2:$A$1129,"="&amp;A67,$C$2:$C$1129,"="&amp;C67,$M$2:$M$1129,"="&amp;M67)</f>
        <v>5</v>
      </c>
    </row>
    <row r="68" spans="1:20" hidden="1" x14ac:dyDescent="0.2">
      <c r="A68" s="1">
        <v>43287</v>
      </c>
      <c r="B68">
        <v>43777699</v>
      </c>
      <c r="C68">
        <v>94</v>
      </c>
      <c r="D68" t="s">
        <v>14</v>
      </c>
      <c r="E68">
        <v>21</v>
      </c>
      <c r="F68" t="s">
        <v>15</v>
      </c>
      <c r="G68">
        <v>181010</v>
      </c>
      <c r="H68" t="s">
        <v>16</v>
      </c>
      <c r="I68" t="s">
        <v>17</v>
      </c>
      <c r="J68" t="s">
        <v>18</v>
      </c>
      <c r="K68" t="s">
        <v>19</v>
      </c>
      <c r="L68" t="s">
        <v>20</v>
      </c>
      <c r="M68" s="2">
        <v>842776102461</v>
      </c>
      <c r="N68">
        <v>1</v>
      </c>
      <c r="O68">
        <f>COUNTIFS($A$2:$A$1129,"="&amp;A68,$C$2:$C$1129,"="&amp;C68,$M$2:$M$1129,"="&amp;M68)</f>
        <v>5</v>
      </c>
      <c r="P68">
        <f>COUNTIFS($B$2:$B$1129,"="&amp;B68,$M$2:$M$1129,"="&amp;M68)</f>
        <v>1</v>
      </c>
      <c r="Q68">
        <f>SUMIFS($N$2:$N$1129,$B$2:$B$1129,"="&amp;B68,$M$2:$M$1129,"="&amp;M68)</f>
        <v>1</v>
      </c>
      <c r="R68">
        <f>VLOOKUP(A68&amp;C68&amp;M68,販売数計!$A$2:$E$174,5,FALSE)</f>
        <v>6</v>
      </c>
      <c r="S68">
        <f t="shared" si="2"/>
        <v>0</v>
      </c>
      <c r="T68">
        <f t="shared" si="3"/>
        <v>5</v>
      </c>
    </row>
    <row r="69" spans="1:20" hidden="1" x14ac:dyDescent="0.2">
      <c r="A69" s="1">
        <v>43287</v>
      </c>
      <c r="B69">
        <v>43777752</v>
      </c>
      <c r="C69">
        <v>94</v>
      </c>
      <c r="D69" t="s">
        <v>14</v>
      </c>
      <c r="E69">
        <v>21</v>
      </c>
      <c r="F69" t="s">
        <v>15</v>
      </c>
      <c r="G69">
        <v>181010</v>
      </c>
      <c r="H69" t="s">
        <v>16</v>
      </c>
      <c r="I69" t="s">
        <v>17</v>
      </c>
      <c r="J69" t="s">
        <v>18</v>
      </c>
      <c r="K69" t="s">
        <v>19</v>
      </c>
      <c r="L69" t="s">
        <v>20</v>
      </c>
      <c r="M69" s="2">
        <v>842776102461</v>
      </c>
      <c r="N69">
        <v>1</v>
      </c>
      <c r="O69">
        <f>COUNTIFS($A$2:$A$1129,"="&amp;A69,$C$2:$C$1129,"="&amp;C69,$M$2:$M$1129,"="&amp;M69)</f>
        <v>5</v>
      </c>
      <c r="P69">
        <f>COUNTIFS($B$2:$B$1129,"="&amp;B69,$M$2:$M$1129,"="&amp;M69)</f>
        <v>1</v>
      </c>
      <c r="Q69">
        <f>SUMIFS($N$2:$N$1129,$B$2:$B$1129,"="&amp;B69,$M$2:$M$1129,"="&amp;M69)</f>
        <v>1</v>
      </c>
      <c r="R69">
        <f>VLOOKUP(A69&amp;C69&amp;M69,販売数計!$A$2:$E$174,5,FALSE)</f>
        <v>6</v>
      </c>
      <c r="S69">
        <f t="shared" si="2"/>
        <v>0</v>
      </c>
      <c r="T69">
        <f t="shared" si="3"/>
        <v>5</v>
      </c>
    </row>
    <row r="70" spans="1:20" hidden="1" x14ac:dyDescent="0.2">
      <c r="A70" s="1">
        <v>43287</v>
      </c>
      <c r="B70">
        <v>43778059</v>
      </c>
      <c r="C70">
        <v>94</v>
      </c>
      <c r="D70" t="s">
        <v>14</v>
      </c>
      <c r="E70">
        <v>32</v>
      </c>
      <c r="F70" t="s">
        <v>21</v>
      </c>
      <c r="G70">
        <v>253230</v>
      </c>
      <c r="H70" t="s">
        <v>22</v>
      </c>
      <c r="I70" t="s">
        <v>23</v>
      </c>
      <c r="J70" t="s">
        <v>24</v>
      </c>
      <c r="L70" t="s">
        <v>25</v>
      </c>
      <c r="M70" s="2">
        <v>4550084118970</v>
      </c>
      <c r="N70">
        <v>1</v>
      </c>
      <c r="O70">
        <f>COUNTIFS($A$2:$A$1129,"="&amp;A70,$C$2:$C$1129,"="&amp;C70,$M$2:$M$1129,"="&amp;M70)</f>
        <v>2</v>
      </c>
      <c r="P70">
        <f>COUNTIFS($B$2:$B$1129,"="&amp;B70,$M$2:$M$1129,"="&amp;M70)</f>
        <v>1</v>
      </c>
      <c r="Q70">
        <f>SUMIFS($N$2:$N$1129,$B$2:$B$1129,"="&amp;B70,$M$2:$M$1129,"="&amp;M70)</f>
        <v>1</v>
      </c>
      <c r="R70">
        <f>VLOOKUP(A70&amp;C70&amp;M70,販売数計!$A$2:$E$174,5,FALSE)</f>
        <v>2</v>
      </c>
      <c r="S70">
        <f t="shared" si="2"/>
        <v>0</v>
      </c>
      <c r="T70">
        <f t="shared" si="3"/>
        <v>2</v>
      </c>
    </row>
    <row r="71" spans="1:20" hidden="1" x14ac:dyDescent="0.2">
      <c r="A71" s="1">
        <v>43287</v>
      </c>
      <c r="B71">
        <v>43779164</v>
      </c>
      <c r="C71">
        <v>94</v>
      </c>
      <c r="D71" t="s">
        <v>14</v>
      </c>
      <c r="E71">
        <v>21</v>
      </c>
      <c r="F71" t="s">
        <v>15</v>
      </c>
      <c r="G71">
        <v>181010</v>
      </c>
      <c r="H71" t="s">
        <v>16</v>
      </c>
      <c r="I71" t="s">
        <v>17</v>
      </c>
      <c r="J71" t="s">
        <v>18</v>
      </c>
      <c r="K71" t="s">
        <v>19</v>
      </c>
      <c r="L71" t="s">
        <v>20</v>
      </c>
      <c r="M71" s="2">
        <v>842776102461</v>
      </c>
      <c r="N71">
        <v>1</v>
      </c>
      <c r="O71">
        <f>COUNTIFS($A$2:$A$1129,"="&amp;A71,$C$2:$C$1129,"="&amp;C71,$M$2:$M$1129,"="&amp;M71)</f>
        <v>5</v>
      </c>
      <c r="P71">
        <f>COUNTIFS($B$2:$B$1129,"="&amp;B71,$M$2:$M$1129,"="&amp;M71)</f>
        <v>1</v>
      </c>
      <c r="Q71">
        <f>SUMIFS($N$2:$N$1129,$B$2:$B$1129,"="&amp;B71,$M$2:$M$1129,"="&amp;M71)</f>
        <v>1</v>
      </c>
      <c r="R71">
        <f>VLOOKUP(A71&amp;C71&amp;M71,販売数計!$A$2:$E$174,5,FALSE)</f>
        <v>6</v>
      </c>
      <c r="S71">
        <f t="shared" si="2"/>
        <v>0</v>
      </c>
      <c r="T71">
        <f t="shared" si="3"/>
        <v>5</v>
      </c>
    </row>
    <row r="72" spans="1:20" hidden="1" x14ac:dyDescent="0.2">
      <c r="A72" s="1">
        <v>43287</v>
      </c>
      <c r="B72">
        <v>43780190</v>
      </c>
      <c r="C72">
        <v>94</v>
      </c>
      <c r="D72" t="s">
        <v>14</v>
      </c>
      <c r="E72">
        <v>44</v>
      </c>
      <c r="F72" t="s">
        <v>37</v>
      </c>
      <c r="G72">
        <v>393015</v>
      </c>
      <c r="H72" t="s">
        <v>38</v>
      </c>
      <c r="I72" t="s">
        <v>39</v>
      </c>
      <c r="J72" t="s">
        <v>40</v>
      </c>
      <c r="K72" t="s">
        <v>41</v>
      </c>
      <c r="L72" t="s">
        <v>42</v>
      </c>
      <c r="M72" s="2">
        <v>4514953727427</v>
      </c>
      <c r="N72">
        <v>1</v>
      </c>
      <c r="O72">
        <f>COUNTIFS($A$2:$A$1129,"="&amp;A72,$C$2:$C$1129,"="&amp;C72,$M$2:$M$1129,"="&amp;M72)</f>
        <v>1</v>
      </c>
      <c r="P72">
        <f>COUNTIFS($B$2:$B$1129,"="&amp;B72,$M$2:$M$1129,"="&amp;M72)</f>
        <v>1</v>
      </c>
      <c r="Q72">
        <f>SUMIFS($N$2:$N$1129,$B$2:$B$1129,"="&amp;B72,$M$2:$M$1129,"="&amp;M72)</f>
        <v>1</v>
      </c>
      <c r="R72">
        <f>VLOOKUP(A72&amp;C72&amp;M72,販売数計!$A$2:$E$174,5,FALSE)</f>
        <v>1</v>
      </c>
      <c r="S72">
        <f t="shared" si="2"/>
        <v>0</v>
      </c>
      <c r="T72">
        <f t="shared" si="3"/>
        <v>1</v>
      </c>
    </row>
    <row r="73" spans="1:20" hidden="1" x14ac:dyDescent="0.2">
      <c r="A73" s="1">
        <v>43287</v>
      </c>
      <c r="B73">
        <v>43780415</v>
      </c>
      <c r="C73">
        <v>94</v>
      </c>
      <c r="D73" t="s">
        <v>14</v>
      </c>
      <c r="E73">
        <v>32</v>
      </c>
      <c r="F73" t="s">
        <v>21</v>
      </c>
      <c r="G73">
        <v>253230</v>
      </c>
      <c r="H73" t="s">
        <v>22</v>
      </c>
      <c r="I73" t="s">
        <v>23</v>
      </c>
      <c r="J73" t="s">
        <v>24</v>
      </c>
      <c r="L73" t="s">
        <v>25</v>
      </c>
      <c r="M73" s="2">
        <v>4550084118970</v>
      </c>
      <c r="N73">
        <v>1</v>
      </c>
      <c r="O73">
        <f>COUNTIFS($A$2:$A$1129,"="&amp;A73,$C$2:$C$1129,"="&amp;C73,$M$2:$M$1129,"="&amp;M73)</f>
        <v>2</v>
      </c>
      <c r="P73">
        <f>COUNTIFS($B$2:$B$1129,"="&amp;B73,$M$2:$M$1129,"="&amp;M73)</f>
        <v>1</v>
      </c>
      <c r="Q73">
        <f>SUMIFS($N$2:$N$1129,$B$2:$B$1129,"="&amp;B73,$M$2:$M$1129,"="&amp;M73)</f>
        <v>1</v>
      </c>
      <c r="R73">
        <f>VLOOKUP(A73&amp;C73&amp;M73,販売数計!$A$2:$E$174,5,FALSE)</f>
        <v>2</v>
      </c>
      <c r="S73">
        <f t="shared" si="2"/>
        <v>0</v>
      </c>
      <c r="T73">
        <f t="shared" si="3"/>
        <v>2</v>
      </c>
    </row>
    <row r="74" spans="1:20" hidden="1" x14ac:dyDescent="0.2">
      <c r="A74" s="1">
        <v>43287</v>
      </c>
      <c r="B74">
        <v>43783073</v>
      </c>
      <c r="C74">
        <v>94</v>
      </c>
      <c r="D74" t="s">
        <v>14</v>
      </c>
      <c r="E74">
        <v>21</v>
      </c>
      <c r="F74" t="s">
        <v>15</v>
      </c>
      <c r="G74">
        <v>181010</v>
      </c>
      <c r="H74" t="s">
        <v>16</v>
      </c>
      <c r="I74" t="s">
        <v>17</v>
      </c>
      <c r="J74" t="s">
        <v>18</v>
      </c>
      <c r="K74" t="s">
        <v>19</v>
      </c>
      <c r="L74" t="s">
        <v>20</v>
      </c>
      <c r="M74" s="2">
        <v>842776102461</v>
      </c>
      <c r="N74">
        <v>1</v>
      </c>
      <c r="O74">
        <f>COUNTIFS($A$2:$A$1129,"="&amp;A74,$C$2:$C$1129,"="&amp;C74,$M$2:$M$1129,"="&amp;M74)</f>
        <v>5</v>
      </c>
      <c r="P74">
        <f>COUNTIFS($B$2:$B$1129,"="&amp;B74,$M$2:$M$1129,"="&amp;M74)</f>
        <v>1</v>
      </c>
      <c r="Q74">
        <f>SUMIFS($N$2:$N$1129,$B$2:$B$1129,"="&amp;B74,$M$2:$M$1129,"="&amp;M74)</f>
        <v>1</v>
      </c>
      <c r="R74">
        <f>VLOOKUP(A74&amp;C74&amp;M74,販売数計!$A$2:$E$174,5,FALSE)</f>
        <v>6</v>
      </c>
      <c r="S74">
        <f t="shared" si="2"/>
        <v>0</v>
      </c>
      <c r="T74">
        <f t="shared" si="3"/>
        <v>5</v>
      </c>
    </row>
    <row r="75" spans="1:20" x14ac:dyDescent="0.2">
      <c r="A75" s="1">
        <v>43287</v>
      </c>
      <c r="B75">
        <v>43772598</v>
      </c>
      <c r="C75">
        <v>842</v>
      </c>
      <c r="D75" t="s">
        <v>26</v>
      </c>
      <c r="E75">
        <v>32</v>
      </c>
      <c r="F75" t="s">
        <v>21</v>
      </c>
      <c r="G75">
        <v>253230</v>
      </c>
      <c r="H75" t="s">
        <v>22</v>
      </c>
      <c r="I75" t="s">
        <v>23</v>
      </c>
      <c r="J75" t="s">
        <v>24</v>
      </c>
      <c r="L75" t="s">
        <v>25</v>
      </c>
      <c r="M75" s="2">
        <v>4550084118970</v>
      </c>
      <c r="N75">
        <v>1</v>
      </c>
      <c r="O75">
        <f>COUNTIFS($A$2:$A$1129,"="&amp;A75,$C$2:$C$1129,"="&amp;C75,$M$2:$M$1129,"="&amp;M75)</f>
        <v>4</v>
      </c>
      <c r="P75">
        <f>COUNTIFS($B$2:$B$1129,"="&amp;B75,$M$2:$M$1129,"="&amp;M75)</f>
        <v>1</v>
      </c>
      <c r="Q75">
        <f>SUMIFS($N$2:$N$1129,$B$2:$B$1129,"="&amp;B75,$M$2:$M$1129,"="&amp;M75)</f>
        <v>1</v>
      </c>
      <c r="R75">
        <f>VLOOKUP(A75&amp;C75&amp;M75,販売数計!$A$2:$E$174,5,FALSE)</f>
        <v>4</v>
      </c>
      <c r="S75">
        <f t="shared" si="2"/>
        <v>0</v>
      </c>
      <c r="T75">
        <f t="shared" si="3"/>
        <v>4</v>
      </c>
    </row>
    <row r="76" spans="1:20" x14ac:dyDescent="0.2">
      <c r="A76" s="1">
        <v>43287</v>
      </c>
      <c r="B76">
        <v>43773668</v>
      </c>
      <c r="C76">
        <v>842</v>
      </c>
      <c r="D76" t="s">
        <v>26</v>
      </c>
      <c r="E76">
        <v>32</v>
      </c>
      <c r="F76" t="s">
        <v>21</v>
      </c>
      <c r="G76">
        <v>253230</v>
      </c>
      <c r="H76" t="s">
        <v>22</v>
      </c>
      <c r="I76" t="s">
        <v>23</v>
      </c>
      <c r="J76" t="s">
        <v>24</v>
      </c>
      <c r="L76" t="s">
        <v>25</v>
      </c>
      <c r="M76" s="2">
        <v>4550084118970</v>
      </c>
      <c r="N76">
        <v>1</v>
      </c>
      <c r="O76">
        <f>COUNTIFS($A$2:$A$1129,"="&amp;A76,$C$2:$C$1129,"="&amp;C76,$M$2:$M$1129,"="&amp;M76)</f>
        <v>4</v>
      </c>
      <c r="P76">
        <f>COUNTIFS($B$2:$B$1129,"="&amp;B76,$M$2:$M$1129,"="&amp;M76)</f>
        <v>1</v>
      </c>
      <c r="Q76">
        <f>SUMIFS($N$2:$N$1129,$B$2:$B$1129,"="&amp;B76,$M$2:$M$1129,"="&amp;M76)</f>
        <v>1</v>
      </c>
      <c r="R76">
        <f>VLOOKUP(A76&amp;C76&amp;M76,販売数計!$A$2:$E$174,5,FALSE)</f>
        <v>4</v>
      </c>
      <c r="S76">
        <f t="shared" si="2"/>
        <v>0</v>
      </c>
      <c r="T76">
        <f t="shared" si="3"/>
        <v>4</v>
      </c>
    </row>
    <row r="77" spans="1:20" x14ac:dyDescent="0.2">
      <c r="A77" s="1">
        <v>43287</v>
      </c>
      <c r="B77">
        <v>43781297</v>
      </c>
      <c r="C77">
        <v>842</v>
      </c>
      <c r="D77" t="s">
        <v>26</v>
      </c>
      <c r="E77">
        <v>32</v>
      </c>
      <c r="F77" t="s">
        <v>21</v>
      </c>
      <c r="G77">
        <v>253230</v>
      </c>
      <c r="H77" t="s">
        <v>22</v>
      </c>
      <c r="I77" t="s">
        <v>23</v>
      </c>
      <c r="J77" t="s">
        <v>24</v>
      </c>
      <c r="L77" t="s">
        <v>25</v>
      </c>
      <c r="M77" s="2">
        <v>4550084118970</v>
      </c>
      <c r="N77">
        <v>1</v>
      </c>
      <c r="O77">
        <f>COUNTIFS($A$2:$A$1129,"="&amp;A77,$C$2:$C$1129,"="&amp;C77,$M$2:$M$1129,"="&amp;M77)</f>
        <v>4</v>
      </c>
      <c r="P77">
        <f>COUNTIFS($B$2:$B$1129,"="&amp;B77,$M$2:$M$1129,"="&amp;M77)</f>
        <v>1</v>
      </c>
      <c r="Q77">
        <f>SUMIFS($N$2:$N$1129,$B$2:$B$1129,"="&amp;B77,$M$2:$M$1129,"="&amp;M77)</f>
        <v>1</v>
      </c>
      <c r="R77">
        <f>VLOOKUP(A77&amp;C77&amp;M77,販売数計!$A$2:$E$174,5,FALSE)</f>
        <v>4</v>
      </c>
      <c r="S77">
        <f t="shared" si="2"/>
        <v>0</v>
      </c>
      <c r="T77">
        <f t="shared" si="3"/>
        <v>4</v>
      </c>
    </row>
    <row r="78" spans="1:20" x14ac:dyDescent="0.2">
      <c r="A78" s="1">
        <v>43287</v>
      </c>
      <c r="B78">
        <v>43783668</v>
      </c>
      <c r="C78">
        <v>842</v>
      </c>
      <c r="D78" t="s">
        <v>26</v>
      </c>
      <c r="E78">
        <v>32</v>
      </c>
      <c r="F78" t="s">
        <v>21</v>
      </c>
      <c r="G78">
        <v>253230</v>
      </c>
      <c r="H78" t="s">
        <v>22</v>
      </c>
      <c r="I78" t="s">
        <v>23</v>
      </c>
      <c r="J78" t="s">
        <v>24</v>
      </c>
      <c r="L78" t="s">
        <v>25</v>
      </c>
      <c r="M78" s="2">
        <v>4550084118970</v>
      </c>
      <c r="N78">
        <v>1</v>
      </c>
      <c r="O78">
        <f>COUNTIFS($A$2:$A$1129,"="&amp;A78,$C$2:$C$1129,"="&amp;C78,$M$2:$M$1129,"="&amp;M78)</f>
        <v>4</v>
      </c>
      <c r="P78">
        <f>COUNTIFS($B$2:$B$1129,"="&amp;B78,$M$2:$M$1129,"="&amp;M78)</f>
        <v>1</v>
      </c>
      <c r="Q78">
        <f>SUMIFS($N$2:$N$1129,$B$2:$B$1129,"="&amp;B78,$M$2:$M$1129,"="&amp;M78)</f>
        <v>1</v>
      </c>
      <c r="R78">
        <f>VLOOKUP(A78&amp;C78&amp;M78,販売数計!$A$2:$E$174,5,FALSE)</f>
        <v>4</v>
      </c>
      <c r="S78">
        <f t="shared" si="2"/>
        <v>0</v>
      </c>
      <c r="T78">
        <f t="shared" si="3"/>
        <v>4</v>
      </c>
    </row>
    <row r="79" spans="1:20" hidden="1" x14ac:dyDescent="0.2">
      <c r="A79" s="1">
        <v>43288</v>
      </c>
      <c r="B79">
        <v>43782355</v>
      </c>
      <c r="C79">
        <v>94</v>
      </c>
      <c r="D79" t="s">
        <v>14</v>
      </c>
      <c r="E79">
        <v>32</v>
      </c>
      <c r="F79" t="s">
        <v>21</v>
      </c>
      <c r="G79">
        <v>253230</v>
      </c>
      <c r="H79" t="s">
        <v>22</v>
      </c>
      <c r="I79" t="s">
        <v>23</v>
      </c>
      <c r="J79" t="s">
        <v>24</v>
      </c>
      <c r="L79" t="s">
        <v>25</v>
      </c>
      <c r="M79" s="2">
        <v>4550084118970</v>
      </c>
      <c r="N79">
        <v>1</v>
      </c>
      <c r="O79">
        <f>COUNTIFS($A$2:$A$1129,"="&amp;A79,$C$2:$C$1129,"="&amp;C79,$M$2:$M$1129,"="&amp;M79)</f>
        <v>1</v>
      </c>
      <c r="P79">
        <f>COUNTIFS($B$2:$B$1129,"="&amp;B79,$M$2:$M$1129,"="&amp;M79)</f>
        <v>1</v>
      </c>
      <c r="Q79">
        <f>SUMIFS($N$2:$N$1129,$B$2:$B$1129,"="&amp;B79,$M$2:$M$1129,"="&amp;M79)</f>
        <v>1</v>
      </c>
      <c r="R79">
        <f>VLOOKUP(A79&amp;C79&amp;M79,販売数計!$A$2:$E$174,5,FALSE)</f>
        <v>1</v>
      </c>
      <c r="S79">
        <f t="shared" si="2"/>
        <v>0</v>
      </c>
      <c r="T79">
        <f t="shared" si="3"/>
        <v>1</v>
      </c>
    </row>
    <row r="80" spans="1:20" hidden="1" x14ac:dyDescent="0.2">
      <c r="A80" s="1">
        <v>43288</v>
      </c>
      <c r="B80">
        <v>43787184</v>
      </c>
      <c r="C80">
        <v>94</v>
      </c>
      <c r="D80" t="s">
        <v>14</v>
      </c>
      <c r="E80">
        <v>21</v>
      </c>
      <c r="F80" t="s">
        <v>15</v>
      </c>
      <c r="G80">
        <v>181010</v>
      </c>
      <c r="H80" t="s">
        <v>16</v>
      </c>
      <c r="I80" t="s">
        <v>17</v>
      </c>
      <c r="J80" t="s">
        <v>18</v>
      </c>
      <c r="K80" t="s">
        <v>19</v>
      </c>
      <c r="L80" t="s">
        <v>20</v>
      </c>
      <c r="M80" s="2">
        <v>842776102461</v>
      </c>
      <c r="N80">
        <v>1</v>
      </c>
      <c r="O80">
        <f>COUNTIFS($A$2:$A$1129,"="&amp;A80,$C$2:$C$1129,"="&amp;C80,$M$2:$M$1129,"="&amp;M80)</f>
        <v>2</v>
      </c>
      <c r="P80">
        <f>COUNTIFS($B$2:$B$1129,"="&amp;B80,$M$2:$M$1129,"="&amp;M80)</f>
        <v>1</v>
      </c>
      <c r="Q80">
        <f>SUMIFS($N$2:$N$1129,$B$2:$B$1129,"="&amp;B80,$M$2:$M$1129,"="&amp;M80)</f>
        <v>1</v>
      </c>
      <c r="R80">
        <f>VLOOKUP(A80&amp;C80&amp;M80,販売数計!$A$2:$E$174,5,FALSE)</f>
        <v>3</v>
      </c>
      <c r="S80">
        <f t="shared" si="2"/>
        <v>0</v>
      </c>
      <c r="T80">
        <f t="shared" si="3"/>
        <v>3</v>
      </c>
    </row>
    <row r="81" spans="1:20" hidden="1" x14ac:dyDescent="0.2">
      <c r="A81" s="1">
        <v>43288</v>
      </c>
      <c r="B81">
        <v>43788075</v>
      </c>
      <c r="C81">
        <v>94</v>
      </c>
      <c r="D81" t="s">
        <v>14</v>
      </c>
      <c r="E81">
        <v>44</v>
      </c>
      <c r="F81" t="s">
        <v>37</v>
      </c>
      <c r="G81">
        <v>393015</v>
      </c>
      <c r="H81" t="s">
        <v>38</v>
      </c>
      <c r="I81" t="s">
        <v>39</v>
      </c>
      <c r="J81" t="s">
        <v>40</v>
      </c>
      <c r="K81" t="s">
        <v>41</v>
      </c>
      <c r="L81" t="s">
        <v>42</v>
      </c>
      <c r="M81" s="2">
        <v>4514953727427</v>
      </c>
      <c r="N81">
        <v>1</v>
      </c>
      <c r="O81">
        <f>COUNTIFS($A$2:$A$1129,"="&amp;A81,$C$2:$C$1129,"="&amp;C81,$M$2:$M$1129,"="&amp;M81)</f>
        <v>1</v>
      </c>
      <c r="P81">
        <f>COUNTIFS($B$2:$B$1129,"="&amp;B81,$M$2:$M$1129,"="&amp;M81)</f>
        <v>1</v>
      </c>
      <c r="Q81">
        <f>SUMIFS($N$2:$N$1129,$B$2:$B$1129,"="&amp;B81,$M$2:$M$1129,"="&amp;M81)</f>
        <v>1</v>
      </c>
      <c r="R81">
        <f>VLOOKUP(A81&amp;C81&amp;M81,販売数計!$A$2:$E$174,5,FALSE)</f>
        <v>1</v>
      </c>
      <c r="S81">
        <f t="shared" si="2"/>
        <v>0</v>
      </c>
      <c r="T81">
        <f t="shared" si="3"/>
        <v>1</v>
      </c>
    </row>
    <row r="82" spans="1:20" hidden="1" x14ac:dyDescent="0.2">
      <c r="A82" s="1">
        <v>43288</v>
      </c>
      <c r="B82">
        <v>43788533</v>
      </c>
      <c r="C82">
        <v>94</v>
      </c>
      <c r="D82" t="s">
        <v>14</v>
      </c>
      <c r="E82">
        <v>21</v>
      </c>
      <c r="F82" t="s">
        <v>15</v>
      </c>
      <c r="G82">
        <v>181010</v>
      </c>
      <c r="H82" t="s">
        <v>16</v>
      </c>
      <c r="I82" t="s">
        <v>17</v>
      </c>
      <c r="J82" t="s">
        <v>18</v>
      </c>
      <c r="K82" t="s">
        <v>19</v>
      </c>
      <c r="L82" t="s">
        <v>20</v>
      </c>
      <c r="M82" s="2">
        <v>842776102461</v>
      </c>
      <c r="N82">
        <v>2</v>
      </c>
      <c r="O82">
        <f>COUNTIFS($A$2:$A$1129,"="&amp;A82,$C$2:$C$1129,"="&amp;C82,$M$2:$M$1129,"="&amp;M82)</f>
        <v>2</v>
      </c>
      <c r="P82">
        <f>COUNTIFS($B$2:$B$1129,"="&amp;B82,$M$2:$M$1129,"="&amp;M82)</f>
        <v>1</v>
      </c>
      <c r="Q82">
        <f>SUMIFS($N$2:$N$1129,$B$2:$B$1129,"="&amp;B82,$M$2:$M$1129,"="&amp;M82)</f>
        <v>2</v>
      </c>
      <c r="R82">
        <f>VLOOKUP(A82&amp;C82&amp;M82,販売数計!$A$2:$E$174,5,FALSE)</f>
        <v>3</v>
      </c>
      <c r="S82">
        <f t="shared" si="2"/>
        <v>0</v>
      </c>
      <c r="T82">
        <f t="shared" si="3"/>
        <v>3</v>
      </c>
    </row>
    <row r="83" spans="1:20" x14ac:dyDescent="0.2">
      <c r="A83" s="1">
        <v>43288</v>
      </c>
      <c r="B83">
        <v>43784488</v>
      </c>
      <c r="C83">
        <v>842</v>
      </c>
      <c r="D83" t="s">
        <v>26</v>
      </c>
      <c r="E83">
        <v>21</v>
      </c>
      <c r="F83" t="s">
        <v>15</v>
      </c>
      <c r="G83">
        <v>181010</v>
      </c>
      <c r="H83" t="s">
        <v>16</v>
      </c>
      <c r="I83" t="s">
        <v>17</v>
      </c>
      <c r="J83" t="s">
        <v>18</v>
      </c>
      <c r="K83" t="s">
        <v>19</v>
      </c>
      <c r="L83" t="s">
        <v>20</v>
      </c>
      <c r="M83" s="2">
        <v>842776102461</v>
      </c>
      <c r="N83">
        <v>1</v>
      </c>
      <c r="O83">
        <f>COUNTIFS($A$2:$A$1129,"="&amp;A83,$C$2:$C$1129,"="&amp;C83,$M$2:$M$1129,"="&amp;M83)</f>
        <v>4</v>
      </c>
      <c r="P83">
        <f>COUNTIFS($B$2:$B$1129,"="&amp;B83,$M$2:$M$1129,"="&amp;M83)</f>
        <v>1</v>
      </c>
      <c r="Q83">
        <f>SUMIFS($N$2:$N$1129,$B$2:$B$1129,"="&amp;B83,$M$2:$M$1129,"="&amp;M83)</f>
        <v>1</v>
      </c>
      <c r="R83">
        <f>VLOOKUP(A83&amp;C83&amp;M83,販売数計!$A$2:$E$174,5,FALSE)</f>
        <v>3</v>
      </c>
      <c r="S83">
        <f t="shared" si="2"/>
        <v>0</v>
      </c>
      <c r="T83">
        <f t="shared" si="3"/>
        <v>4</v>
      </c>
    </row>
    <row r="84" spans="1:20" x14ac:dyDescent="0.2">
      <c r="A84" s="1">
        <v>43288</v>
      </c>
      <c r="B84">
        <v>43784873</v>
      </c>
      <c r="C84">
        <v>842</v>
      </c>
      <c r="D84" t="s">
        <v>26</v>
      </c>
      <c r="E84">
        <v>21</v>
      </c>
      <c r="F84" t="s">
        <v>15</v>
      </c>
      <c r="G84">
        <v>181010</v>
      </c>
      <c r="H84" t="s">
        <v>16</v>
      </c>
      <c r="I84" t="s">
        <v>17</v>
      </c>
      <c r="J84" t="s">
        <v>18</v>
      </c>
      <c r="K84" t="s">
        <v>19</v>
      </c>
      <c r="L84" t="s">
        <v>20</v>
      </c>
      <c r="M84" s="2">
        <v>842776102461</v>
      </c>
      <c r="N84">
        <v>1</v>
      </c>
      <c r="O84">
        <f>COUNTIFS($A$2:$A$1129,"="&amp;A84,$C$2:$C$1129,"="&amp;C84,$M$2:$M$1129,"="&amp;M84)</f>
        <v>4</v>
      </c>
      <c r="P84">
        <f>COUNTIFS($B$2:$B$1129,"="&amp;B84,$M$2:$M$1129,"="&amp;M84)</f>
        <v>1</v>
      </c>
      <c r="Q84">
        <f>SUMIFS($N$2:$N$1129,$B$2:$B$1129,"="&amp;B84,$M$2:$M$1129,"="&amp;M84)</f>
        <v>1</v>
      </c>
      <c r="R84">
        <f>VLOOKUP(A84&amp;C84&amp;M84,販売数計!$A$2:$E$174,5,FALSE)</f>
        <v>3</v>
      </c>
      <c r="S84">
        <f t="shared" si="2"/>
        <v>0</v>
      </c>
      <c r="T84">
        <f t="shared" si="3"/>
        <v>4</v>
      </c>
    </row>
    <row r="85" spans="1:20" x14ac:dyDescent="0.2">
      <c r="A85" s="1">
        <v>43288</v>
      </c>
      <c r="B85">
        <v>43786608</v>
      </c>
      <c r="C85">
        <v>842</v>
      </c>
      <c r="D85" t="s">
        <v>26</v>
      </c>
      <c r="E85">
        <v>21</v>
      </c>
      <c r="F85" t="s">
        <v>15</v>
      </c>
      <c r="G85">
        <v>181010</v>
      </c>
      <c r="H85" t="s">
        <v>16</v>
      </c>
      <c r="I85" t="s">
        <v>17</v>
      </c>
      <c r="J85" t="s">
        <v>18</v>
      </c>
      <c r="K85" t="s">
        <v>19</v>
      </c>
      <c r="L85" t="s">
        <v>20</v>
      </c>
      <c r="M85" s="2">
        <v>842776102461</v>
      </c>
      <c r="N85">
        <v>1</v>
      </c>
      <c r="O85">
        <f>COUNTIFS($A$2:$A$1129,"="&amp;A85,$C$2:$C$1129,"="&amp;C85,$M$2:$M$1129,"="&amp;M85)</f>
        <v>4</v>
      </c>
      <c r="P85">
        <f>COUNTIFS($B$2:$B$1129,"="&amp;B85,$M$2:$M$1129,"="&amp;M85)</f>
        <v>1</v>
      </c>
      <c r="Q85">
        <f>SUMIFS($N$2:$N$1129,$B$2:$B$1129,"="&amp;B85,$M$2:$M$1129,"="&amp;M85)</f>
        <v>1</v>
      </c>
      <c r="R85">
        <f>VLOOKUP(A85&amp;C85&amp;M85,販売数計!$A$2:$E$174,5,FALSE)</f>
        <v>3</v>
      </c>
      <c r="S85">
        <f t="shared" si="2"/>
        <v>0</v>
      </c>
      <c r="T85">
        <f t="shared" si="3"/>
        <v>4</v>
      </c>
    </row>
    <row r="86" spans="1:20" x14ac:dyDescent="0.2">
      <c r="A86" s="1">
        <v>43288</v>
      </c>
      <c r="B86">
        <v>43789054</v>
      </c>
      <c r="C86">
        <v>842</v>
      </c>
      <c r="D86" t="s">
        <v>26</v>
      </c>
      <c r="E86">
        <v>32</v>
      </c>
      <c r="F86" t="s">
        <v>21</v>
      </c>
      <c r="G86">
        <v>253230</v>
      </c>
      <c r="H86" t="s">
        <v>22</v>
      </c>
      <c r="I86" t="s">
        <v>23</v>
      </c>
      <c r="J86" t="s">
        <v>24</v>
      </c>
      <c r="L86" t="s">
        <v>25</v>
      </c>
      <c r="M86" s="2">
        <v>4550084118970</v>
      </c>
      <c r="N86">
        <v>1</v>
      </c>
      <c r="O86">
        <f>COUNTIFS($A$2:$A$1129,"="&amp;A86,$C$2:$C$1129,"="&amp;C86,$M$2:$M$1129,"="&amp;M86)</f>
        <v>2</v>
      </c>
      <c r="P86">
        <f>COUNTIFS($B$2:$B$1129,"="&amp;B86,$M$2:$M$1129,"="&amp;M86)</f>
        <v>1</v>
      </c>
      <c r="Q86">
        <f>SUMIFS($N$2:$N$1129,$B$2:$B$1129,"="&amp;B86,$M$2:$M$1129,"="&amp;M86)</f>
        <v>1</v>
      </c>
      <c r="R86">
        <f>VLOOKUP(A86&amp;C86&amp;M86,販売数計!$A$2:$E$174,5,FALSE)</f>
        <v>2</v>
      </c>
      <c r="S86">
        <f t="shared" si="2"/>
        <v>0</v>
      </c>
      <c r="T86">
        <f t="shared" si="3"/>
        <v>2</v>
      </c>
    </row>
    <row r="87" spans="1:20" x14ac:dyDescent="0.2">
      <c r="A87" s="1">
        <v>43288</v>
      </c>
      <c r="B87">
        <v>43789388</v>
      </c>
      <c r="C87">
        <v>842</v>
      </c>
      <c r="D87" t="s">
        <v>26</v>
      </c>
      <c r="E87">
        <v>21</v>
      </c>
      <c r="F87" t="s">
        <v>15</v>
      </c>
      <c r="G87">
        <v>181010</v>
      </c>
      <c r="H87" t="s">
        <v>16</v>
      </c>
      <c r="I87" t="s">
        <v>17</v>
      </c>
      <c r="J87" t="s">
        <v>18</v>
      </c>
      <c r="K87" t="s">
        <v>19</v>
      </c>
      <c r="L87" t="s">
        <v>20</v>
      </c>
      <c r="M87" s="2">
        <v>842776102461</v>
      </c>
      <c r="N87">
        <v>1</v>
      </c>
      <c r="O87">
        <f>COUNTIFS($A$2:$A$1129,"="&amp;A87,$C$2:$C$1129,"="&amp;C87,$M$2:$M$1129,"="&amp;M87)</f>
        <v>4</v>
      </c>
      <c r="P87">
        <f>COUNTIFS($B$2:$B$1129,"="&amp;B87,$M$2:$M$1129,"="&amp;M87)</f>
        <v>1</v>
      </c>
      <c r="Q87">
        <f>SUMIFS($N$2:$N$1129,$B$2:$B$1129,"="&amp;B87,$M$2:$M$1129,"="&amp;M87)</f>
        <v>1</v>
      </c>
      <c r="R87">
        <f>VLOOKUP(A87&amp;C87&amp;M87,販売数計!$A$2:$E$174,5,FALSE)</f>
        <v>3</v>
      </c>
      <c r="S87">
        <f t="shared" si="2"/>
        <v>0</v>
      </c>
      <c r="T87">
        <f t="shared" si="3"/>
        <v>4</v>
      </c>
    </row>
    <row r="88" spans="1:20" x14ac:dyDescent="0.2">
      <c r="A88" s="1">
        <v>43288</v>
      </c>
      <c r="B88">
        <v>43792535</v>
      </c>
      <c r="C88">
        <v>842</v>
      </c>
      <c r="D88" t="s">
        <v>26</v>
      </c>
      <c r="E88">
        <v>32</v>
      </c>
      <c r="F88" t="s">
        <v>21</v>
      </c>
      <c r="G88">
        <v>253230</v>
      </c>
      <c r="H88" t="s">
        <v>22</v>
      </c>
      <c r="I88" t="s">
        <v>23</v>
      </c>
      <c r="J88" t="s">
        <v>24</v>
      </c>
      <c r="L88" t="s">
        <v>25</v>
      </c>
      <c r="M88" s="2">
        <v>4550084118970</v>
      </c>
      <c r="N88">
        <v>1</v>
      </c>
      <c r="O88">
        <f>COUNTIFS($A$2:$A$1129,"="&amp;A88,$C$2:$C$1129,"="&amp;C88,$M$2:$M$1129,"="&amp;M88)</f>
        <v>2</v>
      </c>
      <c r="P88">
        <f>COUNTIFS($B$2:$B$1129,"="&amp;B88,$M$2:$M$1129,"="&amp;M88)</f>
        <v>1</v>
      </c>
      <c r="Q88">
        <f>SUMIFS($N$2:$N$1129,$B$2:$B$1129,"="&amp;B88,$M$2:$M$1129,"="&amp;M88)</f>
        <v>1</v>
      </c>
      <c r="R88">
        <f>VLOOKUP(A88&amp;C88&amp;M88,販売数計!$A$2:$E$174,5,FALSE)</f>
        <v>2</v>
      </c>
      <c r="S88">
        <f t="shared" si="2"/>
        <v>0</v>
      </c>
      <c r="T88">
        <f t="shared" si="3"/>
        <v>2</v>
      </c>
    </row>
    <row r="89" spans="1:20" hidden="1" x14ac:dyDescent="0.2">
      <c r="A89" s="1">
        <v>43289</v>
      </c>
      <c r="B89">
        <v>43793748</v>
      </c>
      <c r="C89">
        <v>94</v>
      </c>
      <c r="D89" t="s">
        <v>14</v>
      </c>
      <c r="E89">
        <v>21</v>
      </c>
      <c r="F89" t="s">
        <v>15</v>
      </c>
      <c r="G89">
        <v>181010</v>
      </c>
      <c r="H89" t="s">
        <v>16</v>
      </c>
      <c r="I89" t="s">
        <v>17</v>
      </c>
      <c r="J89" t="s">
        <v>18</v>
      </c>
      <c r="K89" t="s">
        <v>19</v>
      </c>
      <c r="L89" t="s">
        <v>20</v>
      </c>
      <c r="M89" s="2">
        <v>842776102461</v>
      </c>
      <c r="N89">
        <v>2</v>
      </c>
      <c r="O89">
        <f>COUNTIFS($A$2:$A$1129,"="&amp;A89,$C$2:$C$1129,"="&amp;C89,$M$2:$M$1129,"="&amp;M89)</f>
        <v>3</v>
      </c>
      <c r="P89">
        <f>COUNTIFS($B$2:$B$1129,"="&amp;B89,$M$2:$M$1129,"="&amp;M89)</f>
        <v>1</v>
      </c>
      <c r="Q89">
        <f>SUMIFS($N$2:$N$1129,$B$2:$B$1129,"="&amp;B89,$M$2:$M$1129,"="&amp;M89)</f>
        <v>2</v>
      </c>
      <c r="R89">
        <f>VLOOKUP(A89&amp;C89&amp;M89,販売数計!$A$2:$E$174,5,FALSE)</f>
        <v>4</v>
      </c>
      <c r="S89">
        <f t="shared" si="2"/>
        <v>0</v>
      </c>
      <c r="T89">
        <f t="shared" si="3"/>
        <v>4</v>
      </c>
    </row>
    <row r="90" spans="1:20" hidden="1" x14ac:dyDescent="0.2">
      <c r="A90" s="1">
        <v>43289</v>
      </c>
      <c r="B90">
        <v>43799891</v>
      </c>
      <c r="C90">
        <v>94</v>
      </c>
      <c r="D90" t="s">
        <v>14</v>
      </c>
      <c r="E90">
        <v>21</v>
      </c>
      <c r="F90" t="s">
        <v>15</v>
      </c>
      <c r="G90">
        <v>181010</v>
      </c>
      <c r="H90" t="s">
        <v>16</v>
      </c>
      <c r="I90" t="s">
        <v>17</v>
      </c>
      <c r="J90" t="s">
        <v>18</v>
      </c>
      <c r="K90" t="s">
        <v>19</v>
      </c>
      <c r="L90" t="s">
        <v>20</v>
      </c>
      <c r="M90" s="2">
        <v>842776102461</v>
      </c>
      <c r="N90">
        <v>1</v>
      </c>
      <c r="O90">
        <f>COUNTIFS($A$2:$A$1129,"="&amp;A90,$C$2:$C$1129,"="&amp;C90,$M$2:$M$1129,"="&amp;M90)</f>
        <v>3</v>
      </c>
      <c r="P90">
        <f>COUNTIFS($B$2:$B$1129,"="&amp;B90,$M$2:$M$1129,"="&amp;M90)</f>
        <v>1</v>
      </c>
      <c r="Q90">
        <f>SUMIFS($N$2:$N$1129,$B$2:$B$1129,"="&amp;B90,$M$2:$M$1129,"="&amp;M90)</f>
        <v>1</v>
      </c>
      <c r="R90">
        <f>VLOOKUP(A90&amp;C90&amp;M90,販売数計!$A$2:$E$174,5,FALSE)</f>
        <v>4</v>
      </c>
      <c r="S90">
        <f t="shared" si="2"/>
        <v>0</v>
      </c>
      <c r="T90">
        <f t="shared" si="3"/>
        <v>4</v>
      </c>
    </row>
    <row r="91" spans="1:20" hidden="1" x14ac:dyDescent="0.2">
      <c r="A91" s="1">
        <v>43289</v>
      </c>
      <c r="B91">
        <v>43801353</v>
      </c>
      <c r="C91">
        <v>94</v>
      </c>
      <c r="D91" t="s">
        <v>14</v>
      </c>
      <c r="E91">
        <v>21</v>
      </c>
      <c r="F91" t="s">
        <v>15</v>
      </c>
      <c r="G91">
        <v>181010</v>
      </c>
      <c r="H91" t="s">
        <v>16</v>
      </c>
      <c r="I91" t="s">
        <v>17</v>
      </c>
      <c r="J91" t="s">
        <v>18</v>
      </c>
      <c r="K91" t="s">
        <v>19</v>
      </c>
      <c r="L91" t="s">
        <v>20</v>
      </c>
      <c r="M91" s="2">
        <v>842776102461</v>
      </c>
      <c r="N91">
        <v>1</v>
      </c>
      <c r="O91">
        <f>COUNTIFS($A$2:$A$1129,"="&amp;A91,$C$2:$C$1129,"="&amp;C91,$M$2:$M$1129,"="&amp;M91)</f>
        <v>3</v>
      </c>
      <c r="P91">
        <f>COUNTIFS($B$2:$B$1129,"="&amp;B91,$M$2:$M$1129,"="&amp;M91)</f>
        <v>1</v>
      </c>
      <c r="Q91">
        <f>SUMIFS($N$2:$N$1129,$B$2:$B$1129,"="&amp;B91,$M$2:$M$1129,"="&amp;M91)</f>
        <v>1</v>
      </c>
      <c r="R91">
        <f>VLOOKUP(A91&amp;C91&amp;M91,販売数計!$A$2:$E$174,5,FALSE)</f>
        <v>4</v>
      </c>
      <c r="S91">
        <f t="shared" si="2"/>
        <v>0</v>
      </c>
      <c r="T91">
        <f t="shared" si="3"/>
        <v>4</v>
      </c>
    </row>
    <row r="92" spans="1:20" hidden="1" x14ac:dyDescent="0.2">
      <c r="A92" s="1">
        <v>43289</v>
      </c>
      <c r="B92">
        <v>43803106</v>
      </c>
      <c r="C92">
        <v>94</v>
      </c>
      <c r="D92" t="s">
        <v>14</v>
      </c>
      <c r="E92">
        <v>32</v>
      </c>
      <c r="F92" t="s">
        <v>21</v>
      </c>
      <c r="G92">
        <v>253230</v>
      </c>
      <c r="H92" t="s">
        <v>22</v>
      </c>
      <c r="I92" t="s">
        <v>23</v>
      </c>
      <c r="J92" t="s">
        <v>24</v>
      </c>
      <c r="L92" t="s">
        <v>25</v>
      </c>
      <c r="M92" s="2">
        <v>4550084118970</v>
      </c>
      <c r="N92">
        <v>1</v>
      </c>
      <c r="O92">
        <f>COUNTIFS($A$2:$A$1129,"="&amp;A92,$C$2:$C$1129,"="&amp;C92,$M$2:$M$1129,"="&amp;M92)</f>
        <v>1</v>
      </c>
      <c r="P92">
        <f>COUNTIFS($B$2:$B$1129,"="&amp;B92,$M$2:$M$1129,"="&amp;M92)</f>
        <v>1</v>
      </c>
      <c r="Q92">
        <f>SUMIFS($N$2:$N$1129,$B$2:$B$1129,"="&amp;B92,$M$2:$M$1129,"="&amp;M92)</f>
        <v>1</v>
      </c>
      <c r="R92">
        <f>VLOOKUP(A92&amp;C92&amp;M92,販売数計!$A$2:$E$174,5,FALSE)</f>
        <v>1</v>
      </c>
      <c r="S92">
        <f t="shared" si="2"/>
        <v>0</v>
      </c>
      <c r="T92">
        <f t="shared" si="3"/>
        <v>1</v>
      </c>
    </row>
    <row r="93" spans="1:20" x14ac:dyDescent="0.2">
      <c r="A93" s="1">
        <v>43289</v>
      </c>
      <c r="B93">
        <v>43793604</v>
      </c>
      <c r="C93">
        <v>842</v>
      </c>
      <c r="D93" t="s">
        <v>26</v>
      </c>
      <c r="E93">
        <v>21</v>
      </c>
      <c r="F93" t="s">
        <v>15</v>
      </c>
      <c r="G93">
        <v>181010</v>
      </c>
      <c r="H93" t="s">
        <v>16</v>
      </c>
      <c r="I93" t="s">
        <v>17</v>
      </c>
      <c r="J93" t="s">
        <v>18</v>
      </c>
      <c r="K93" t="s">
        <v>19</v>
      </c>
      <c r="L93" t="s">
        <v>20</v>
      </c>
      <c r="M93" s="2">
        <v>842776102461</v>
      </c>
      <c r="N93">
        <v>1</v>
      </c>
      <c r="O93">
        <f>COUNTIFS($A$2:$A$1129,"="&amp;A93,$C$2:$C$1129,"="&amp;C93,$M$2:$M$1129,"="&amp;M93)</f>
        <v>3</v>
      </c>
      <c r="P93">
        <f>COUNTIFS($B$2:$B$1129,"="&amp;B93,$M$2:$M$1129,"="&amp;M93)</f>
        <v>1</v>
      </c>
      <c r="Q93">
        <f>SUMIFS($N$2:$N$1129,$B$2:$B$1129,"="&amp;B93,$M$2:$M$1129,"="&amp;M93)</f>
        <v>1</v>
      </c>
      <c r="R93">
        <f>VLOOKUP(A93&amp;C93&amp;M93,販売数計!$A$2:$E$174,5,FALSE)</f>
        <v>3</v>
      </c>
      <c r="S93">
        <f t="shared" si="2"/>
        <v>0</v>
      </c>
      <c r="T93">
        <f t="shared" si="3"/>
        <v>3</v>
      </c>
    </row>
    <row r="94" spans="1:20" x14ac:dyDescent="0.2">
      <c r="A94" s="1">
        <v>43289</v>
      </c>
      <c r="B94">
        <v>43796319</v>
      </c>
      <c r="C94">
        <v>842</v>
      </c>
      <c r="D94" t="s">
        <v>26</v>
      </c>
      <c r="E94">
        <v>21</v>
      </c>
      <c r="F94" t="s">
        <v>15</v>
      </c>
      <c r="G94">
        <v>181010</v>
      </c>
      <c r="H94" t="s">
        <v>16</v>
      </c>
      <c r="I94" t="s">
        <v>17</v>
      </c>
      <c r="J94" t="s">
        <v>18</v>
      </c>
      <c r="K94" t="s">
        <v>19</v>
      </c>
      <c r="L94" t="s">
        <v>20</v>
      </c>
      <c r="M94" s="2">
        <v>842776102461</v>
      </c>
      <c r="N94">
        <v>1</v>
      </c>
      <c r="O94">
        <f>COUNTIFS($A$2:$A$1129,"="&amp;A94,$C$2:$C$1129,"="&amp;C94,$M$2:$M$1129,"="&amp;M94)</f>
        <v>3</v>
      </c>
      <c r="P94">
        <f>COUNTIFS($B$2:$B$1129,"="&amp;B94,$M$2:$M$1129,"="&amp;M94)</f>
        <v>1</v>
      </c>
      <c r="Q94">
        <f>SUMIFS($N$2:$N$1129,$B$2:$B$1129,"="&amp;B94,$M$2:$M$1129,"="&amp;M94)</f>
        <v>1</v>
      </c>
      <c r="R94">
        <f>VLOOKUP(A94&amp;C94&amp;M94,販売数計!$A$2:$E$174,5,FALSE)</f>
        <v>3</v>
      </c>
      <c r="S94">
        <f t="shared" si="2"/>
        <v>0</v>
      </c>
      <c r="T94">
        <f t="shared" si="3"/>
        <v>3</v>
      </c>
    </row>
    <row r="95" spans="1:20" x14ac:dyDescent="0.2">
      <c r="A95" s="1">
        <v>43289</v>
      </c>
      <c r="B95">
        <v>43802112</v>
      </c>
      <c r="C95">
        <v>842</v>
      </c>
      <c r="D95" t="s">
        <v>26</v>
      </c>
      <c r="E95">
        <v>21</v>
      </c>
      <c r="F95" t="s">
        <v>15</v>
      </c>
      <c r="G95">
        <v>181010</v>
      </c>
      <c r="H95" t="s">
        <v>16</v>
      </c>
      <c r="I95" t="s">
        <v>17</v>
      </c>
      <c r="J95" t="s">
        <v>18</v>
      </c>
      <c r="K95" t="s">
        <v>19</v>
      </c>
      <c r="L95" t="s">
        <v>20</v>
      </c>
      <c r="M95" s="2">
        <v>842776102461</v>
      </c>
      <c r="N95">
        <v>1</v>
      </c>
      <c r="O95">
        <f>COUNTIFS($A$2:$A$1129,"="&amp;A95,$C$2:$C$1129,"="&amp;C95,$M$2:$M$1129,"="&amp;M95)</f>
        <v>3</v>
      </c>
      <c r="P95">
        <f>COUNTIFS($B$2:$B$1129,"="&amp;B95,$M$2:$M$1129,"="&amp;M95)</f>
        <v>1</v>
      </c>
      <c r="Q95">
        <f>SUMIFS($N$2:$N$1129,$B$2:$B$1129,"="&amp;B95,$M$2:$M$1129,"="&amp;M95)</f>
        <v>1</v>
      </c>
      <c r="R95">
        <f>VLOOKUP(A95&amp;C95&amp;M95,販売数計!$A$2:$E$174,5,FALSE)</f>
        <v>3</v>
      </c>
      <c r="S95">
        <f t="shared" si="2"/>
        <v>0</v>
      </c>
      <c r="T95">
        <f t="shared" si="3"/>
        <v>3</v>
      </c>
    </row>
    <row r="96" spans="1:20" hidden="1" x14ac:dyDescent="0.2">
      <c r="A96" s="1">
        <v>43290</v>
      </c>
      <c r="B96">
        <v>43805243</v>
      </c>
      <c r="C96">
        <v>94</v>
      </c>
      <c r="D96" t="s">
        <v>14</v>
      </c>
      <c r="E96">
        <v>21</v>
      </c>
      <c r="F96" t="s">
        <v>15</v>
      </c>
      <c r="G96">
        <v>181010</v>
      </c>
      <c r="H96" t="s">
        <v>16</v>
      </c>
      <c r="I96" t="s">
        <v>17</v>
      </c>
      <c r="J96" t="s">
        <v>18</v>
      </c>
      <c r="K96" t="s">
        <v>19</v>
      </c>
      <c r="L96" t="s">
        <v>20</v>
      </c>
      <c r="M96" s="2">
        <v>842776102461</v>
      </c>
      <c r="N96">
        <v>1</v>
      </c>
      <c r="O96">
        <f>COUNTIFS($A$2:$A$1129,"="&amp;A96,$C$2:$C$1129,"="&amp;C96,$M$2:$M$1129,"="&amp;M96)</f>
        <v>2</v>
      </c>
      <c r="P96">
        <f>COUNTIFS($B$2:$B$1129,"="&amp;B96,$M$2:$M$1129,"="&amp;M96)</f>
        <v>1</v>
      </c>
      <c r="Q96">
        <f>SUMIFS($N$2:$N$1129,$B$2:$B$1129,"="&amp;B96,$M$2:$M$1129,"="&amp;M96)</f>
        <v>1</v>
      </c>
      <c r="R96">
        <f>VLOOKUP(A96&amp;C96&amp;M96,販売数計!$A$2:$E$174,5,FALSE)</f>
        <v>2</v>
      </c>
      <c r="S96">
        <f t="shared" si="2"/>
        <v>0</v>
      </c>
      <c r="T96">
        <f t="shared" si="3"/>
        <v>2</v>
      </c>
    </row>
    <row r="97" spans="1:20" hidden="1" x14ac:dyDescent="0.2">
      <c r="A97" s="1">
        <v>43290</v>
      </c>
      <c r="B97">
        <v>43807833</v>
      </c>
      <c r="C97">
        <v>94</v>
      </c>
      <c r="D97" t="s">
        <v>14</v>
      </c>
      <c r="E97">
        <v>21</v>
      </c>
      <c r="F97" t="s">
        <v>15</v>
      </c>
      <c r="G97">
        <v>181010</v>
      </c>
      <c r="H97" t="s">
        <v>16</v>
      </c>
      <c r="I97" t="s">
        <v>17</v>
      </c>
      <c r="J97" t="s">
        <v>18</v>
      </c>
      <c r="K97" t="s">
        <v>19</v>
      </c>
      <c r="L97" t="s">
        <v>20</v>
      </c>
      <c r="M97" s="2">
        <v>842776102461</v>
      </c>
      <c r="N97">
        <v>1</v>
      </c>
      <c r="O97">
        <f>COUNTIFS($A$2:$A$1129,"="&amp;A97,$C$2:$C$1129,"="&amp;C97,$M$2:$M$1129,"="&amp;M97)</f>
        <v>2</v>
      </c>
      <c r="P97">
        <f>COUNTIFS($B$2:$B$1129,"="&amp;B97,$M$2:$M$1129,"="&amp;M97)</f>
        <v>1</v>
      </c>
      <c r="Q97">
        <f>SUMIFS($N$2:$N$1129,$B$2:$B$1129,"="&amp;B97,$M$2:$M$1129,"="&amp;M97)</f>
        <v>1</v>
      </c>
      <c r="R97">
        <f>VLOOKUP(A97&amp;C97&amp;M97,販売数計!$A$2:$E$174,5,FALSE)</f>
        <v>2</v>
      </c>
      <c r="S97">
        <f t="shared" si="2"/>
        <v>0</v>
      </c>
      <c r="T97">
        <f t="shared" si="3"/>
        <v>2</v>
      </c>
    </row>
    <row r="98" spans="1:20" hidden="1" x14ac:dyDescent="0.2">
      <c r="A98" s="1">
        <v>43290</v>
      </c>
      <c r="B98">
        <v>43808691</v>
      </c>
      <c r="C98">
        <v>94</v>
      </c>
      <c r="D98" t="s">
        <v>14</v>
      </c>
      <c r="E98">
        <v>12</v>
      </c>
      <c r="F98" t="s">
        <v>27</v>
      </c>
      <c r="G98">
        <v>77120</v>
      </c>
      <c r="H98" t="s">
        <v>28</v>
      </c>
      <c r="I98" t="s">
        <v>29</v>
      </c>
      <c r="J98" t="s">
        <v>30</v>
      </c>
      <c r="L98" t="s">
        <v>31</v>
      </c>
      <c r="M98" s="2">
        <v>4549980046388</v>
      </c>
      <c r="N98">
        <v>1</v>
      </c>
      <c r="O98">
        <f>COUNTIFS($A$2:$A$1129,"="&amp;A98,$C$2:$C$1129,"="&amp;C98,$M$2:$M$1129,"="&amp;M98)</f>
        <v>1</v>
      </c>
      <c r="P98">
        <f>COUNTIFS($B$2:$B$1129,"="&amp;B98,$M$2:$M$1129,"="&amp;M98)</f>
        <v>1</v>
      </c>
      <c r="Q98">
        <f>SUMIFS($N$2:$N$1129,$B$2:$B$1129,"="&amp;B98,$M$2:$M$1129,"="&amp;M98)</f>
        <v>1</v>
      </c>
      <c r="R98">
        <f>VLOOKUP(A98&amp;C98&amp;M98,販売数計!$A$2:$E$174,5,FALSE)</f>
        <v>1</v>
      </c>
      <c r="S98">
        <f t="shared" si="2"/>
        <v>0</v>
      </c>
      <c r="T98">
        <f t="shared" si="3"/>
        <v>1</v>
      </c>
    </row>
    <row r="99" spans="1:20" hidden="1" x14ac:dyDescent="0.2">
      <c r="A99" s="1">
        <v>43290</v>
      </c>
      <c r="B99">
        <v>43812120</v>
      </c>
      <c r="C99">
        <v>94</v>
      </c>
      <c r="D99" t="s">
        <v>14</v>
      </c>
      <c r="E99">
        <v>44</v>
      </c>
      <c r="F99" t="s">
        <v>37</v>
      </c>
      <c r="G99">
        <v>393015</v>
      </c>
      <c r="H99" t="s">
        <v>38</v>
      </c>
      <c r="I99" t="s">
        <v>39</v>
      </c>
      <c r="J99" t="s">
        <v>40</v>
      </c>
      <c r="K99" t="s">
        <v>41</v>
      </c>
      <c r="L99" t="s">
        <v>42</v>
      </c>
      <c r="M99" s="2">
        <v>4514953727427</v>
      </c>
      <c r="N99">
        <v>1</v>
      </c>
      <c r="O99">
        <f>COUNTIFS($A$2:$A$1129,"="&amp;A99,$C$2:$C$1129,"="&amp;C99,$M$2:$M$1129,"="&amp;M99)</f>
        <v>1</v>
      </c>
      <c r="P99">
        <f>COUNTIFS($B$2:$B$1129,"="&amp;B99,$M$2:$M$1129,"="&amp;M99)</f>
        <v>1</v>
      </c>
      <c r="Q99">
        <f>SUMIFS($N$2:$N$1129,$B$2:$B$1129,"="&amp;B99,$M$2:$M$1129,"="&amp;M99)</f>
        <v>1</v>
      </c>
      <c r="R99">
        <f>VLOOKUP(A99&amp;C99&amp;M99,販売数計!$A$2:$E$174,5,FALSE)</f>
        <v>1</v>
      </c>
      <c r="S99">
        <f t="shared" si="2"/>
        <v>0</v>
      </c>
      <c r="T99">
        <f t="shared" si="3"/>
        <v>1</v>
      </c>
    </row>
    <row r="100" spans="1:20" hidden="1" x14ac:dyDescent="0.2">
      <c r="A100" s="1">
        <v>43290</v>
      </c>
      <c r="B100">
        <v>43812177</v>
      </c>
      <c r="C100">
        <v>94</v>
      </c>
      <c r="D100" t="s">
        <v>14</v>
      </c>
      <c r="E100">
        <v>32</v>
      </c>
      <c r="F100" t="s">
        <v>21</v>
      </c>
      <c r="G100">
        <v>253230</v>
      </c>
      <c r="H100" t="s">
        <v>22</v>
      </c>
      <c r="I100" t="s">
        <v>23</v>
      </c>
      <c r="J100" t="s">
        <v>24</v>
      </c>
      <c r="L100" t="s">
        <v>25</v>
      </c>
      <c r="M100" s="2">
        <v>4550084118970</v>
      </c>
      <c r="N100">
        <v>1</v>
      </c>
      <c r="O100">
        <f>COUNTIFS($A$2:$A$1129,"="&amp;A100,$C$2:$C$1129,"="&amp;C100,$M$2:$M$1129,"="&amp;M100)</f>
        <v>1</v>
      </c>
      <c r="P100">
        <f>COUNTIFS($B$2:$B$1129,"="&amp;B100,$M$2:$M$1129,"="&amp;M100)</f>
        <v>1</v>
      </c>
      <c r="Q100">
        <f>SUMIFS($N$2:$N$1129,$B$2:$B$1129,"="&amp;B100,$M$2:$M$1129,"="&amp;M100)</f>
        <v>1</v>
      </c>
      <c r="R100">
        <f>VLOOKUP(A100&amp;C100&amp;M100,販売数計!$A$2:$E$174,5,FALSE)</f>
        <v>1</v>
      </c>
      <c r="S100">
        <f t="shared" si="2"/>
        <v>0</v>
      </c>
      <c r="T100">
        <f t="shared" si="3"/>
        <v>1</v>
      </c>
    </row>
    <row r="101" spans="1:20" x14ac:dyDescent="0.2">
      <c r="A101" s="1">
        <v>43290</v>
      </c>
      <c r="B101">
        <v>43804062</v>
      </c>
      <c r="C101">
        <v>842</v>
      </c>
      <c r="D101" t="s">
        <v>26</v>
      </c>
      <c r="E101">
        <v>21</v>
      </c>
      <c r="F101" t="s">
        <v>15</v>
      </c>
      <c r="G101">
        <v>181010</v>
      </c>
      <c r="H101" t="s">
        <v>16</v>
      </c>
      <c r="I101" t="s">
        <v>17</v>
      </c>
      <c r="J101" t="s">
        <v>18</v>
      </c>
      <c r="K101" t="s">
        <v>19</v>
      </c>
      <c r="L101" t="s">
        <v>20</v>
      </c>
      <c r="M101" s="2">
        <v>842776102461</v>
      </c>
      <c r="N101">
        <v>1</v>
      </c>
      <c r="O101">
        <f>COUNTIFS($A$2:$A$1129,"="&amp;A101,$C$2:$C$1129,"="&amp;C101,$M$2:$M$1129,"="&amp;M101)</f>
        <v>2</v>
      </c>
      <c r="P101">
        <f>COUNTIFS($B$2:$B$1129,"="&amp;B101,$M$2:$M$1129,"="&amp;M101)</f>
        <v>1</v>
      </c>
      <c r="Q101">
        <f>SUMIFS($N$2:$N$1129,$B$2:$B$1129,"="&amp;B101,$M$2:$M$1129,"="&amp;M101)</f>
        <v>1</v>
      </c>
      <c r="R101">
        <f>VLOOKUP(A101&amp;C101&amp;M101,販売数計!$A$2:$E$174,5,FALSE)</f>
        <v>2</v>
      </c>
      <c r="S101">
        <f t="shared" si="2"/>
        <v>0</v>
      </c>
      <c r="T101">
        <f t="shared" si="3"/>
        <v>2</v>
      </c>
    </row>
    <row r="102" spans="1:20" x14ac:dyDescent="0.2">
      <c r="A102" s="1">
        <v>43290</v>
      </c>
      <c r="B102">
        <v>43807201</v>
      </c>
      <c r="C102">
        <v>842</v>
      </c>
      <c r="D102" t="s">
        <v>26</v>
      </c>
      <c r="E102">
        <v>32</v>
      </c>
      <c r="F102" t="s">
        <v>21</v>
      </c>
      <c r="G102">
        <v>253230</v>
      </c>
      <c r="H102" t="s">
        <v>22</v>
      </c>
      <c r="I102" t="s">
        <v>23</v>
      </c>
      <c r="J102" t="s">
        <v>24</v>
      </c>
      <c r="L102" t="s">
        <v>25</v>
      </c>
      <c r="M102" s="2">
        <v>4550084118970</v>
      </c>
      <c r="N102">
        <v>1</v>
      </c>
      <c r="O102">
        <f>COUNTIFS($A$2:$A$1129,"="&amp;A102,$C$2:$C$1129,"="&amp;C102,$M$2:$M$1129,"="&amp;M102)</f>
        <v>2</v>
      </c>
      <c r="P102">
        <f>COUNTIFS($B$2:$B$1129,"="&amp;B102,$M$2:$M$1129,"="&amp;M102)</f>
        <v>1</v>
      </c>
      <c r="Q102">
        <f>SUMIFS($N$2:$N$1129,$B$2:$B$1129,"="&amp;B102,$M$2:$M$1129,"="&amp;M102)</f>
        <v>1</v>
      </c>
      <c r="R102">
        <f>VLOOKUP(A102&amp;C102&amp;M102,販売数計!$A$2:$E$174,5,FALSE)</f>
        <v>2</v>
      </c>
      <c r="S102">
        <f t="shared" si="2"/>
        <v>0</v>
      </c>
      <c r="T102">
        <f t="shared" si="3"/>
        <v>2</v>
      </c>
    </row>
    <row r="103" spans="1:20" x14ac:dyDescent="0.2">
      <c r="A103" s="1">
        <v>43290</v>
      </c>
      <c r="B103">
        <v>43807516</v>
      </c>
      <c r="C103">
        <v>842</v>
      </c>
      <c r="D103" t="s">
        <v>26</v>
      </c>
      <c r="E103">
        <v>21</v>
      </c>
      <c r="F103" t="s">
        <v>15</v>
      </c>
      <c r="G103">
        <v>181010</v>
      </c>
      <c r="H103" t="s">
        <v>16</v>
      </c>
      <c r="I103" t="s">
        <v>17</v>
      </c>
      <c r="J103" t="s">
        <v>18</v>
      </c>
      <c r="K103" t="s">
        <v>19</v>
      </c>
      <c r="L103" t="s">
        <v>20</v>
      </c>
      <c r="M103" s="2">
        <v>842776102461</v>
      </c>
      <c r="N103">
        <v>1</v>
      </c>
      <c r="O103">
        <f>COUNTIFS($A$2:$A$1129,"="&amp;A103,$C$2:$C$1129,"="&amp;C103,$M$2:$M$1129,"="&amp;M103)</f>
        <v>2</v>
      </c>
      <c r="P103">
        <f>COUNTIFS($B$2:$B$1129,"="&amp;B103,$M$2:$M$1129,"="&amp;M103)</f>
        <v>1</v>
      </c>
      <c r="Q103">
        <f>SUMIFS($N$2:$N$1129,$B$2:$B$1129,"="&amp;B103,$M$2:$M$1129,"="&amp;M103)</f>
        <v>1</v>
      </c>
      <c r="R103">
        <f>VLOOKUP(A103&amp;C103&amp;M103,販売数計!$A$2:$E$174,5,FALSE)</f>
        <v>2</v>
      </c>
      <c r="S103">
        <f t="shared" si="2"/>
        <v>0</v>
      </c>
      <c r="T103">
        <f t="shared" si="3"/>
        <v>2</v>
      </c>
    </row>
    <row r="104" spans="1:20" x14ac:dyDescent="0.2">
      <c r="A104" s="1">
        <v>43290</v>
      </c>
      <c r="B104">
        <v>43811707</v>
      </c>
      <c r="C104">
        <v>842</v>
      </c>
      <c r="D104" t="s">
        <v>26</v>
      </c>
      <c r="E104">
        <v>32</v>
      </c>
      <c r="F104" t="s">
        <v>21</v>
      </c>
      <c r="G104">
        <v>253230</v>
      </c>
      <c r="H104" t="s">
        <v>22</v>
      </c>
      <c r="I104" t="s">
        <v>23</v>
      </c>
      <c r="J104" t="s">
        <v>24</v>
      </c>
      <c r="L104" t="s">
        <v>25</v>
      </c>
      <c r="M104" s="2">
        <v>4550084118970</v>
      </c>
      <c r="N104">
        <v>1</v>
      </c>
      <c r="O104">
        <f>COUNTIFS($A$2:$A$1129,"="&amp;A104,$C$2:$C$1129,"="&amp;C104,$M$2:$M$1129,"="&amp;M104)</f>
        <v>2</v>
      </c>
      <c r="P104">
        <f>COUNTIFS($B$2:$B$1129,"="&amp;B104,$M$2:$M$1129,"="&amp;M104)</f>
        <v>1</v>
      </c>
      <c r="Q104">
        <f>SUMIFS($N$2:$N$1129,$B$2:$B$1129,"="&amp;B104,$M$2:$M$1129,"="&amp;M104)</f>
        <v>1</v>
      </c>
      <c r="R104">
        <f>VLOOKUP(A104&amp;C104&amp;M104,販売数計!$A$2:$E$174,5,FALSE)</f>
        <v>2</v>
      </c>
      <c r="S104">
        <f t="shared" si="2"/>
        <v>0</v>
      </c>
      <c r="T104">
        <f t="shared" si="3"/>
        <v>2</v>
      </c>
    </row>
    <row r="105" spans="1:20" hidden="1" x14ac:dyDescent="0.2">
      <c r="A105" s="1">
        <v>43291</v>
      </c>
      <c r="B105">
        <v>43812475</v>
      </c>
      <c r="C105">
        <v>94</v>
      </c>
      <c r="D105" t="s">
        <v>14</v>
      </c>
      <c r="E105">
        <v>21</v>
      </c>
      <c r="F105" t="s">
        <v>15</v>
      </c>
      <c r="G105">
        <v>181010</v>
      </c>
      <c r="H105" t="s">
        <v>16</v>
      </c>
      <c r="I105" t="s">
        <v>17</v>
      </c>
      <c r="J105" t="s">
        <v>18</v>
      </c>
      <c r="K105" t="s">
        <v>19</v>
      </c>
      <c r="L105" t="s">
        <v>20</v>
      </c>
      <c r="M105" s="2">
        <v>842776102461</v>
      </c>
      <c r="N105">
        <v>1</v>
      </c>
      <c r="O105">
        <f>COUNTIFS($A$2:$A$1129,"="&amp;A105,$C$2:$C$1129,"="&amp;C105,$M$2:$M$1129,"="&amp;M105)</f>
        <v>6</v>
      </c>
      <c r="P105">
        <f>COUNTIFS($B$2:$B$1129,"="&amp;B105,$M$2:$M$1129,"="&amp;M105)</f>
        <v>1</v>
      </c>
      <c r="Q105">
        <f>SUMIFS($N$2:$N$1129,$B$2:$B$1129,"="&amp;B105,$M$2:$M$1129,"="&amp;M105)</f>
        <v>1</v>
      </c>
      <c r="R105">
        <f>VLOOKUP(A105&amp;C105&amp;M105,販売数計!$A$2:$E$174,5,FALSE)</f>
        <v>6</v>
      </c>
      <c r="S105">
        <f t="shared" si="2"/>
        <v>0</v>
      </c>
      <c r="T105">
        <f t="shared" si="3"/>
        <v>6</v>
      </c>
    </row>
    <row r="106" spans="1:20" hidden="1" x14ac:dyDescent="0.2">
      <c r="A106" s="1">
        <v>43291</v>
      </c>
      <c r="B106">
        <v>43813306</v>
      </c>
      <c r="C106">
        <v>94</v>
      </c>
      <c r="D106" t="s">
        <v>14</v>
      </c>
      <c r="E106">
        <v>21</v>
      </c>
      <c r="F106" t="s">
        <v>15</v>
      </c>
      <c r="G106">
        <v>181010</v>
      </c>
      <c r="H106" t="s">
        <v>16</v>
      </c>
      <c r="I106" t="s">
        <v>17</v>
      </c>
      <c r="J106" t="s">
        <v>18</v>
      </c>
      <c r="K106" t="s">
        <v>19</v>
      </c>
      <c r="L106" t="s">
        <v>20</v>
      </c>
      <c r="M106" s="2">
        <v>842776102461</v>
      </c>
      <c r="N106">
        <v>1</v>
      </c>
      <c r="O106">
        <f>COUNTIFS($A$2:$A$1129,"="&amp;A106,$C$2:$C$1129,"="&amp;C106,$M$2:$M$1129,"="&amp;M106)</f>
        <v>6</v>
      </c>
      <c r="P106">
        <f>COUNTIFS($B$2:$B$1129,"="&amp;B106,$M$2:$M$1129,"="&amp;M106)</f>
        <v>1</v>
      </c>
      <c r="Q106">
        <f>SUMIFS($N$2:$N$1129,$B$2:$B$1129,"="&amp;B106,$M$2:$M$1129,"="&amp;M106)</f>
        <v>1</v>
      </c>
      <c r="R106">
        <f>VLOOKUP(A106&amp;C106&amp;M106,販売数計!$A$2:$E$174,5,FALSE)</f>
        <v>6</v>
      </c>
      <c r="S106">
        <f t="shared" si="2"/>
        <v>0</v>
      </c>
      <c r="T106">
        <f t="shared" si="3"/>
        <v>6</v>
      </c>
    </row>
    <row r="107" spans="1:20" hidden="1" x14ac:dyDescent="0.2">
      <c r="A107" s="1">
        <v>43291</v>
      </c>
      <c r="B107">
        <v>43813393</v>
      </c>
      <c r="C107">
        <v>94</v>
      </c>
      <c r="D107" t="s">
        <v>14</v>
      </c>
      <c r="E107">
        <v>32</v>
      </c>
      <c r="F107" t="s">
        <v>21</v>
      </c>
      <c r="G107">
        <v>253230</v>
      </c>
      <c r="H107" t="s">
        <v>22</v>
      </c>
      <c r="I107" t="s">
        <v>23</v>
      </c>
      <c r="J107" t="s">
        <v>24</v>
      </c>
      <c r="L107" t="s">
        <v>25</v>
      </c>
      <c r="M107" s="2">
        <v>4550084118970</v>
      </c>
      <c r="N107">
        <v>1</v>
      </c>
      <c r="O107">
        <f>COUNTIFS($A$2:$A$1129,"="&amp;A107,$C$2:$C$1129,"="&amp;C107,$M$2:$M$1129,"="&amp;M107)</f>
        <v>3</v>
      </c>
      <c r="P107">
        <f>COUNTIFS($B$2:$B$1129,"="&amp;B107,$M$2:$M$1129,"="&amp;M107)</f>
        <v>1</v>
      </c>
      <c r="Q107">
        <f>SUMIFS($N$2:$N$1129,$B$2:$B$1129,"="&amp;B107,$M$2:$M$1129,"="&amp;M107)</f>
        <v>1</v>
      </c>
      <c r="R107">
        <f>VLOOKUP(A107&amp;C107&amp;M107,販売数計!$A$2:$E$174,5,FALSE)</f>
        <v>3</v>
      </c>
      <c r="S107">
        <f t="shared" si="2"/>
        <v>0</v>
      </c>
      <c r="T107">
        <f t="shared" si="3"/>
        <v>3</v>
      </c>
    </row>
    <row r="108" spans="1:20" hidden="1" x14ac:dyDescent="0.2">
      <c r="A108" s="1">
        <v>43291</v>
      </c>
      <c r="B108">
        <v>43813473</v>
      </c>
      <c r="C108">
        <v>94</v>
      </c>
      <c r="D108" t="s">
        <v>14</v>
      </c>
      <c r="E108">
        <v>12</v>
      </c>
      <c r="F108" t="s">
        <v>27</v>
      </c>
      <c r="G108">
        <v>77120</v>
      </c>
      <c r="H108" t="s">
        <v>28</v>
      </c>
      <c r="I108" t="s">
        <v>29</v>
      </c>
      <c r="J108" t="s">
        <v>30</v>
      </c>
      <c r="L108" t="s">
        <v>31</v>
      </c>
      <c r="M108" s="2">
        <v>4549980046388</v>
      </c>
      <c r="N108">
        <v>1</v>
      </c>
      <c r="O108">
        <f>COUNTIFS($A$2:$A$1129,"="&amp;A108,$C$2:$C$1129,"="&amp;C108,$M$2:$M$1129,"="&amp;M108)</f>
        <v>2</v>
      </c>
      <c r="P108">
        <f>COUNTIFS($B$2:$B$1129,"="&amp;B108,$M$2:$M$1129,"="&amp;M108)</f>
        <v>1</v>
      </c>
      <c r="Q108">
        <f>SUMIFS($N$2:$N$1129,$B$2:$B$1129,"="&amp;B108,$M$2:$M$1129,"="&amp;M108)</f>
        <v>1</v>
      </c>
      <c r="R108">
        <f>VLOOKUP(A108&amp;C108&amp;M108,販売数計!$A$2:$E$174,5,FALSE)</f>
        <v>2</v>
      </c>
      <c r="S108">
        <f t="shared" si="2"/>
        <v>0</v>
      </c>
      <c r="T108">
        <f t="shared" si="3"/>
        <v>2</v>
      </c>
    </row>
    <row r="109" spans="1:20" hidden="1" x14ac:dyDescent="0.2">
      <c r="A109" s="1">
        <v>43291</v>
      </c>
      <c r="B109">
        <v>43813514</v>
      </c>
      <c r="C109">
        <v>94</v>
      </c>
      <c r="D109" t="s">
        <v>14</v>
      </c>
      <c r="E109">
        <v>21</v>
      </c>
      <c r="F109" t="s">
        <v>15</v>
      </c>
      <c r="G109">
        <v>181010</v>
      </c>
      <c r="H109" t="s">
        <v>16</v>
      </c>
      <c r="I109" t="s">
        <v>17</v>
      </c>
      <c r="J109" t="s">
        <v>18</v>
      </c>
      <c r="K109" t="s">
        <v>19</v>
      </c>
      <c r="L109" t="s">
        <v>20</v>
      </c>
      <c r="M109" s="2">
        <v>842776102461</v>
      </c>
      <c r="N109">
        <v>1</v>
      </c>
      <c r="O109">
        <f>COUNTIFS($A$2:$A$1129,"="&amp;A109,$C$2:$C$1129,"="&amp;C109,$M$2:$M$1129,"="&amp;M109)</f>
        <v>6</v>
      </c>
      <c r="P109">
        <f>COUNTIFS($B$2:$B$1129,"="&amp;B109,$M$2:$M$1129,"="&amp;M109)</f>
        <v>1</v>
      </c>
      <c r="Q109">
        <f>SUMIFS($N$2:$N$1129,$B$2:$B$1129,"="&amp;B109,$M$2:$M$1129,"="&amp;M109)</f>
        <v>1</v>
      </c>
      <c r="R109">
        <f>VLOOKUP(A109&amp;C109&amp;M109,販売数計!$A$2:$E$174,5,FALSE)</f>
        <v>6</v>
      </c>
      <c r="S109">
        <f t="shared" si="2"/>
        <v>0</v>
      </c>
      <c r="T109">
        <f t="shared" si="3"/>
        <v>6</v>
      </c>
    </row>
    <row r="110" spans="1:20" hidden="1" x14ac:dyDescent="0.2">
      <c r="A110" s="1">
        <v>43291</v>
      </c>
      <c r="B110">
        <v>43814585</v>
      </c>
      <c r="C110">
        <v>94</v>
      </c>
      <c r="D110" t="s">
        <v>14</v>
      </c>
      <c r="E110">
        <v>21</v>
      </c>
      <c r="F110" t="s">
        <v>15</v>
      </c>
      <c r="G110">
        <v>181010</v>
      </c>
      <c r="H110" t="s">
        <v>16</v>
      </c>
      <c r="I110" t="s">
        <v>17</v>
      </c>
      <c r="J110" t="s">
        <v>18</v>
      </c>
      <c r="K110" t="s">
        <v>19</v>
      </c>
      <c r="L110" t="s">
        <v>20</v>
      </c>
      <c r="M110" s="2">
        <v>842776102461</v>
      </c>
      <c r="N110">
        <v>1</v>
      </c>
      <c r="O110">
        <f>COUNTIFS($A$2:$A$1129,"="&amp;A110,$C$2:$C$1129,"="&amp;C110,$M$2:$M$1129,"="&amp;M110)</f>
        <v>6</v>
      </c>
      <c r="P110">
        <f>COUNTIFS($B$2:$B$1129,"="&amp;B110,$M$2:$M$1129,"="&amp;M110)</f>
        <v>1</v>
      </c>
      <c r="Q110">
        <f>SUMIFS($N$2:$N$1129,$B$2:$B$1129,"="&amp;B110,$M$2:$M$1129,"="&amp;M110)</f>
        <v>1</v>
      </c>
      <c r="R110">
        <f>VLOOKUP(A110&amp;C110&amp;M110,販売数計!$A$2:$E$174,5,FALSE)</f>
        <v>6</v>
      </c>
      <c r="S110">
        <f t="shared" si="2"/>
        <v>0</v>
      </c>
      <c r="T110">
        <f t="shared" si="3"/>
        <v>6</v>
      </c>
    </row>
    <row r="111" spans="1:20" hidden="1" x14ac:dyDescent="0.2">
      <c r="A111" s="1">
        <v>43291</v>
      </c>
      <c r="B111">
        <v>43816244</v>
      </c>
      <c r="C111">
        <v>94</v>
      </c>
      <c r="D111" t="s">
        <v>14</v>
      </c>
      <c r="E111">
        <v>21</v>
      </c>
      <c r="F111" t="s">
        <v>15</v>
      </c>
      <c r="G111">
        <v>181010</v>
      </c>
      <c r="H111" t="s">
        <v>16</v>
      </c>
      <c r="I111" t="s">
        <v>17</v>
      </c>
      <c r="J111" t="s">
        <v>18</v>
      </c>
      <c r="K111" t="s">
        <v>19</v>
      </c>
      <c r="L111" t="s">
        <v>20</v>
      </c>
      <c r="M111" s="2">
        <v>842776102461</v>
      </c>
      <c r="N111">
        <v>1</v>
      </c>
      <c r="O111">
        <f>COUNTIFS($A$2:$A$1129,"="&amp;A111,$C$2:$C$1129,"="&amp;C111,$M$2:$M$1129,"="&amp;M111)</f>
        <v>6</v>
      </c>
      <c r="P111">
        <f>COUNTIFS($B$2:$B$1129,"="&amp;B111,$M$2:$M$1129,"="&amp;M111)</f>
        <v>1</v>
      </c>
      <c r="Q111">
        <f>SUMIFS($N$2:$N$1129,$B$2:$B$1129,"="&amp;B111,$M$2:$M$1129,"="&amp;M111)</f>
        <v>1</v>
      </c>
      <c r="R111">
        <f>VLOOKUP(A111&amp;C111&amp;M111,販売数計!$A$2:$E$174,5,FALSE)</f>
        <v>6</v>
      </c>
      <c r="S111">
        <f t="shared" si="2"/>
        <v>0</v>
      </c>
      <c r="T111">
        <f t="shared" si="3"/>
        <v>6</v>
      </c>
    </row>
    <row r="112" spans="1:20" hidden="1" x14ac:dyDescent="0.2">
      <c r="A112" s="1">
        <v>43291</v>
      </c>
      <c r="B112">
        <v>43816859</v>
      </c>
      <c r="C112">
        <v>94</v>
      </c>
      <c r="D112" t="s">
        <v>14</v>
      </c>
      <c r="E112">
        <v>32</v>
      </c>
      <c r="F112" t="s">
        <v>21</v>
      </c>
      <c r="G112">
        <v>253230</v>
      </c>
      <c r="H112" t="s">
        <v>22</v>
      </c>
      <c r="I112" t="s">
        <v>23</v>
      </c>
      <c r="J112" t="s">
        <v>24</v>
      </c>
      <c r="L112" t="s">
        <v>25</v>
      </c>
      <c r="M112" s="2">
        <v>4550084118970</v>
      </c>
      <c r="N112">
        <v>1</v>
      </c>
      <c r="O112">
        <f>COUNTIFS($A$2:$A$1129,"="&amp;A112,$C$2:$C$1129,"="&amp;C112,$M$2:$M$1129,"="&amp;M112)</f>
        <v>3</v>
      </c>
      <c r="P112">
        <f>COUNTIFS($B$2:$B$1129,"="&amp;B112,$M$2:$M$1129,"="&amp;M112)</f>
        <v>1</v>
      </c>
      <c r="Q112">
        <f>SUMIFS($N$2:$N$1129,$B$2:$B$1129,"="&amp;B112,$M$2:$M$1129,"="&amp;M112)</f>
        <v>1</v>
      </c>
      <c r="R112">
        <f>VLOOKUP(A112&amp;C112&amp;M112,販売数計!$A$2:$E$174,5,FALSE)</f>
        <v>3</v>
      </c>
      <c r="S112">
        <f t="shared" si="2"/>
        <v>0</v>
      </c>
      <c r="T112">
        <f t="shared" si="3"/>
        <v>3</v>
      </c>
    </row>
    <row r="113" spans="1:20" hidden="1" x14ac:dyDescent="0.2">
      <c r="A113" s="1">
        <v>43291</v>
      </c>
      <c r="B113">
        <v>43818534</v>
      </c>
      <c r="C113">
        <v>94</v>
      </c>
      <c r="D113" t="s">
        <v>14</v>
      </c>
      <c r="E113">
        <v>32</v>
      </c>
      <c r="F113" t="s">
        <v>21</v>
      </c>
      <c r="G113">
        <v>253230</v>
      </c>
      <c r="H113" t="s">
        <v>22</v>
      </c>
      <c r="I113" t="s">
        <v>23</v>
      </c>
      <c r="J113" t="s">
        <v>24</v>
      </c>
      <c r="L113" t="s">
        <v>25</v>
      </c>
      <c r="M113" s="2">
        <v>4550084118970</v>
      </c>
      <c r="N113">
        <v>1</v>
      </c>
      <c r="O113">
        <f>COUNTIFS($A$2:$A$1129,"="&amp;A113,$C$2:$C$1129,"="&amp;C113,$M$2:$M$1129,"="&amp;M113)</f>
        <v>3</v>
      </c>
      <c r="P113">
        <f>COUNTIFS($B$2:$B$1129,"="&amp;B113,$M$2:$M$1129,"="&amp;M113)</f>
        <v>1</v>
      </c>
      <c r="Q113">
        <f>SUMIFS($N$2:$N$1129,$B$2:$B$1129,"="&amp;B113,$M$2:$M$1129,"="&amp;M113)</f>
        <v>1</v>
      </c>
      <c r="R113">
        <f>VLOOKUP(A113&amp;C113&amp;M113,販売数計!$A$2:$E$174,5,FALSE)</f>
        <v>3</v>
      </c>
      <c r="S113">
        <f t="shared" si="2"/>
        <v>0</v>
      </c>
      <c r="T113">
        <f t="shared" si="3"/>
        <v>3</v>
      </c>
    </row>
    <row r="114" spans="1:20" hidden="1" x14ac:dyDescent="0.2">
      <c r="A114" s="1">
        <v>43291</v>
      </c>
      <c r="B114">
        <v>43819760</v>
      </c>
      <c r="C114">
        <v>94</v>
      </c>
      <c r="D114" t="s">
        <v>14</v>
      </c>
      <c r="E114">
        <v>12</v>
      </c>
      <c r="F114" t="s">
        <v>27</v>
      </c>
      <c r="G114">
        <v>77120</v>
      </c>
      <c r="H114" t="s">
        <v>28</v>
      </c>
      <c r="I114" t="s">
        <v>29</v>
      </c>
      <c r="J114" t="s">
        <v>30</v>
      </c>
      <c r="L114" t="s">
        <v>31</v>
      </c>
      <c r="M114" s="2">
        <v>4549980046388</v>
      </c>
      <c r="N114">
        <v>1</v>
      </c>
      <c r="O114">
        <f>COUNTIFS($A$2:$A$1129,"="&amp;A114,$C$2:$C$1129,"="&amp;C114,$M$2:$M$1129,"="&amp;M114)</f>
        <v>2</v>
      </c>
      <c r="P114">
        <f>COUNTIFS($B$2:$B$1129,"="&amp;B114,$M$2:$M$1129,"="&amp;M114)</f>
        <v>1</v>
      </c>
      <c r="Q114">
        <f>SUMIFS($N$2:$N$1129,$B$2:$B$1129,"="&amp;B114,$M$2:$M$1129,"="&amp;M114)</f>
        <v>1</v>
      </c>
      <c r="R114">
        <f>VLOOKUP(A114&amp;C114&amp;M114,販売数計!$A$2:$E$174,5,FALSE)</f>
        <v>2</v>
      </c>
      <c r="S114">
        <f t="shared" si="2"/>
        <v>0</v>
      </c>
      <c r="T114">
        <f t="shared" si="3"/>
        <v>2</v>
      </c>
    </row>
    <row r="115" spans="1:20" hidden="1" x14ac:dyDescent="0.2">
      <c r="A115" s="1">
        <v>43291</v>
      </c>
      <c r="B115">
        <v>43823374</v>
      </c>
      <c r="C115">
        <v>94</v>
      </c>
      <c r="D115" t="s">
        <v>14</v>
      </c>
      <c r="E115">
        <v>21</v>
      </c>
      <c r="F115" t="s">
        <v>15</v>
      </c>
      <c r="G115">
        <v>181010</v>
      </c>
      <c r="H115" t="s">
        <v>16</v>
      </c>
      <c r="I115" t="s">
        <v>17</v>
      </c>
      <c r="J115" t="s">
        <v>18</v>
      </c>
      <c r="K115" t="s">
        <v>19</v>
      </c>
      <c r="L115" t="s">
        <v>20</v>
      </c>
      <c r="M115" s="2">
        <v>842776102461</v>
      </c>
      <c r="N115">
        <v>1</v>
      </c>
      <c r="O115">
        <f>COUNTIFS($A$2:$A$1129,"="&amp;A115,$C$2:$C$1129,"="&amp;C115,$M$2:$M$1129,"="&amp;M115)</f>
        <v>6</v>
      </c>
      <c r="P115">
        <f>COUNTIFS($B$2:$B$1129,"="&amp;B115,$M$2:$M$1129,"="&amp;M115)</f>
        <v>1</v>
      </c>
      <c r="Q115">
        <f>SUMIFS($N$2:$N$1129,$B$2:$B$1129,"="&amp;B115,$M$2:$M$1129,"="&amp;M115)</f>
        <v>1</v>
      </c>
      <c r="R115">
        <f>VLOOKUP(A115&amp;C115&amp;M115,販売数計!$A$2:$E$174,5,FALSE)</f>
        <v>6</v>
      </c>
      <c r="S115">
        <f t="shared" si="2"/>
        <v>0</v>
      </c>
      <c r="T115">
        <f t="shared" si="3"/>
        <v>6</v>
      </c>
    </row>
    <row r="116" spans="1:20" x14ac:dyDescent="0.2">
      <c r="A116" s="1">
        <v>43291</v>
      </c>
      <c r="B116">
        <v>43813143</v>
      </c>
      <c r="C116">
        <v>842</v>
      </c>
      <c r="D116" t="s">
        <v>26</v>
      </c>
      <c r="E116">
        <v>32</v>
      </c>
      <c r="F116" t="s">
        <v>21</v>
      </c>
      <c r="G116">
        <v>253230</v>
      </c>
      <c r="H116" t="s">
        <v>22</v>
      </c>
      <c r="I116" t="s">
        <v>23</v>
      </c>
      <c r="J116" t="s">
        <v>24</v>
      </c>
      <c r="L116" t="s">
        <v>25</v>
      </c>
      <c r="M116" s="2">
        <v>4550084118970</v>
      </c>
      <c r="N116">
        <v>1</v>
      </c>
      <c r="O116">
        <f>COUNTIFS($A$2:$A$1129,"="&amp;A116,$C$2:$C$1129,"="&amp;C116,$M$2:$M$1129,"="&amp;M116)</f>
        <v>3</v>
      </c>
      <c r="P116">
        <f>COUNTIFS($B$2:$B$1129,"="&amp;B116,$M$2:$M$1129,"="&amp;M116)</f>
        <v>1</v>
      </c>
      <c r="Q116">
        <f>SUMIFS($N$2:$N$1129,$B$2:$B$1129,"="&amp;B116,$M$2:$M$1129,"="&amp;M116)</f>
        <v>1</v>
      </c>
      <c r="R116">
        <f>VLOOKUP(A116&amp;C116&amp;M116,販売数計!$A$2:$E$174,5,FALSE)</f>
        <v>3</v>
      </c>
      <c r="S116">
        <f t="shared" si="2"/>
        <v>0</v>
      </c>
      <c r="T116">
        <f t="shared" si="3"/>
        <v>3</v>
      </c>
    </row>
    <row r="117" spans="1:20" x14ac:dyDescent="0.2">
      <c r="A117" s="1">
        <v>43291</v>
      </c>
      <c r="B117">
        <v>43814649</v>
      </c>
      <c r="C117">
        <v>842</v>
      </c>
      <c r="D117" t="s">
        <v>26</v>
      </c>
      <c r="E117">
        <v>32</v>
      </c>
      <c r="F117" t="s">
        <v>21</v>
      </c>
      <c r="G117">
        <v>253230</v>
      </c>
      <c r="H117" t="s">
        <v>22</v>
      </c>
      <c r="I117" t="s">
        <v>23</v>
      </c>
      <c r="J117" t="s">
        <v>24</v>
      </c>
      <c r="L117" t="s">
        <v>25</v>
      </c>
      <c r="M117" s="2">
        <v>4550084118970</v>
      </c>
      <c r="N117">
        <v>1</v>
      </c>
      <c r="O117">
        <f>COUNTIFS($A$2:$A$1129,"="&amp;A117,$C$2:$C$1129,"="&amp;C117,$M$2:$M$1129,"="&amp;M117)</f>
        <v>3</v>
      </c>
      <c r="P117">
        <f>COUNTIFS($B$2:$B$1129,"="&amp;B117,$M$2:$M$1129,"="&amp;M117)</f>
        <v>1</v>
      </c>
      <c r="Q117">
        <f>SUMIFS($N$2:$N$1129,$B$2:$B$1129,"="&amp;B117,$M$2:$M$1129,"="&amp;M117)</f>
        <v>1</v>
      </c>
      <c r="R117">
        <f>VLOOKUP(A117&amp;C117&amp;M117,販売数計!$A$2:$E$174,5,FALSE)</f>
        <v>3</v>
      </c>
      <c r="S117">
        <f t="shared" si="2"/>
        <v>0</v>
      </c>
      <c r="T117">
        <f t="shared" si="3"/>
        <v>3</v>
      </c>
    </row>
    <row r="118" spans="1:20" x14ac:dyDescent="0.2">
      <c r="A118" s="1">
        <v>43291</v>
      </c>
      <c r="B118">
        <v>43822013</v>
      </c>
      <c r="C118">
        <v>842</v>
      </c>
      <c r="D118" t="s">
        <v>26</v>
      </c>
      <c r="E118">
        <v>32</v>
      </c>
      <c r="F118" t="s">
        <v>21</v>
      </c>
      <c r="G118">
        <v>253230</v>
      </c>
      <c r="H118" t="s">
        <v>22</v>
      </c>
      <c r="I118" t="s">
        <v>23</v>
      </c>
      <c r="J118" t="s">
        <v>24</v>
      </c>
      <c r="L118" t="s">
        <v>25</v>
      </c>
      <c r="M118" s="2">
        <v>4550084118970</v>
      </c>
      <c r="N118">
        <v>1</v>
      </c>
      <c r="O118">
        <f>COUNTIFS($A$2:$A$1129,"="&amp;A118,$C$2:$C$1129,"="&amp;C118,$M$2:$M$1129,"="&amp;M118)</f>
        <v>3</v>
      </c>
      <c r="P118">
        <f>COUNTIFS($B$2:$B$1129,"="&amp;B118,$M$2:$M$1129,"="&amp;M118)</f>
        <v>1</v>
      </c>
      <c r="Q118">
        <f>SUMIFS($N$2:$N$1129,$B$2:$B$1129,"="&amp;B118,$M$2:$M$1129,"="&amp;M118)</f>
        <v>1</v>
      </c>
      <c r="R118">
        <f>VLOOKUP(A118&amp;C118&amp;M118,販売数計!$A$2:$E$174,5,FALSE)</f>
        <v>3</v>
      </c>
      <c r="S118">
        <f t="shared" si="2"/>
        <v>0</v>
      </c>
      <c r="T118">
        <f t="shared" si="3"/>
        <v>3</v>
      </c>
    </row>
    <row r="119" spans="1:20" hidden="1" x14ac:dyDescent="0.2">
      <c r="A119" s="1">
        <v>43292</v>
      </c>
      <c r="B119">
        <v>43825926</v>
      </c>
      <c r="C119">
        <v>94</v>
      </c>
      <c r="D119" t="s">
        <v>14</v>
      </c>
      <c r="E119">
        <v>21</v>
      </c>
      <c r="F119" t="s">
        <v>15</v>
      </c>
      <c r="G119">
        <v>181010</v>
      </c>
      <c r="H119" t="s">
        <v>16</v>
      </c>
      <c r="I119" t="s">
        <v>17</v>
      </c>
      <c r="J119" t="s">
        <v>18</v>
      </c>
      <c r="K119" t="s">
        <v>19</v>
      </c>
      <c r="L119" t="s">
        <v>20</v>
      </c>
      <c r="M119" s="2">
        <v>842776102461</v>
      </c>
      <c r="N119">
        <v>1</v>
      </c>
      <c r="O119">
        <f>COUNTIFS($A$2:$A$1129,"="&amp;A119,$C$2:$C$1129,"="&amp;C119,$M$2:$M$1129,"="&amp;M119)</f>
        <v>2</v>
      </c>
      <c r="P119">
        <f>COUNTIFS($B$2:$B$1129,"="&amp;B119,$M$2:$M$1129,"="&amp;M119)</f>
        <v>1</v>
      </c>
      <c r="Q119">
        <f>SUMIFS($N$2:$N$1129,$B$2:$B$1129,"="&amp;B119,$M$2:$M$1129,"="&amp;M119)</f>
        <v>1</v>
      </c>
      <c r="R119">
        <f>VLOOKUP(A119&amp;C119&amp;M119,販売数計!$A$2:$E$174,5,FALSE)</f>
        <v>2</v>
      </c>
      <c r="S119">
        <f t="shared" si="2"/>
        <v>0</v>
      </c>
      <c r="T119">
        <f t="shared" si="3"/>
        <v>2</v>
      </c>
    </row>
    <row r="120" spans="1:20" hidden="1" x14ac:dyDescent="0.2">
      <c r="A120" s="1">
        <v>43292</v>
      </c>
      <c r="B120">
        <v>43832987</v>
      </c>
      <c r="C120">
        <v>94</v>
      </c>
      <c r="D120" t="s">
        <v>14</v>
      </c>
      <c r="E120">
        <v>21</v>
      </c>
      <c r="F120" t="s">
        <v>15</v>
      </c>
      <c r="G120">
        <v>181010</v>
      </c>
      <c r="H120" t="s">
        <v>16</v>
      </c>
      <c r="I120" t="s">
        <v>17</v>
      </c>
      <c r="J120" t="s">
        <v>18</v>
      </c>
      <c r="K120" t="s">
        <v>19</v>
      </c>
      <c r="L120" t="s">
        <v>20</v>
      </c>
      <c r="M120" s="2">
        <v>842776102461</v>
      </c>
      <c r="N120">
        <v>1</v>
      </c>
      <c r="O120">
        <f>COUNTIFS($A$2:$A$1129,"="&amp;A120,$C$2:$C$1129,"="&amp;C120,$M$2:$M$1129,"="&amp;M120)</f>
        <v>2</v>
      </c>
      <c r="P120">
        <f>COUNTIFS($B$2:$B$1129,"="&amp;B120,$M$2:$M$1129,"="&amp;M120)</f>
        <v>1</v>
      </c>
      <c r="Q120">
        <f>SUMIFS($N$2:$N$1129,$B$2:$B$1129,"="&amp;B120,$M$2:$M$1129,"="&amp;M120)</f>
        <v>1</v>
      </c>
      <c r="R120">
        <f>VLOOKUP(A120&amp;C120&amp;M120,販売数計!$A$2:$E$174,5,FALSE)</f>
        <v>2</v>
      </c>
      <c r="S120">
        <f t="shared" ref="S120:S177" si="4">IF(P120&gt;=2,1,IF(N120&lt;0,1,0))</f>
        <v>0</v>
      </c>
      <c r="T120">
        <f t="shared" si="3"/>
        <v>2</v>
      </c>
    </row>
    <row r="121" spans="1:20" x14ac:dyDescent="0.2">
      <c r="A121" s="1">
        <v>43292</v>
      </c>
      <c r="B121">
        <v>43823268</v>
      </c>
      <c r="C121">
        <v>842</v>
      </c>
      <c r="D121" t="s">
        <v>26</v>
      </c>
      <c r="E121">
        <v>21</v>
      </c>
      <c r="F121" t="s">
        <v>15</v>
      </c>
      <c r="G121">
        <v>181010</v>
      </c>
      <c r="H121" t="s">
        <v>16</v>
      </c>
      <c r="I121" t="s">
        <v>17</v>
      </c>
      <c r="J121" t="s">
        <v>18</v>
      </c>
      <c r="K121" t="s">
        <v>19</v>
      </c>
      <c r="L121" t="s">
        <v>20</v>
      </c>
      <c r="M121" s="2">
        <v>842776102461</v>
      </c>
      <c r="N121">
        <v>1</v>
      </c>
      <c r="O121">
        <f>COUNTIFS($A$2:$A$1129,"="&amp;A121,$C$2:$C$1129,"="&amp;C121,$M$2:$M$1129,"="&amp;M121)</f>
        <v>4</v>
      </c>
      <c r="P121">
        <f>COUNTIFS($B$2:$B$1129,"="&amp;B121,$M$2:$M$1129,"="&amp;M121)</f>
        <v>1</v>
      </c>
      <c r="Q121">
        <f>SUMIFS($N$2:$N$1129,$B$2:$B$1129,"="&amp;B121,$M$2:$M$1129,"="&amp;M121)</f>
        <v>1</v>
      </c>
      <c r="R121">
        <f>VLOOKUP(A121&amp;C121&amp;M121,販売数計!$A$2:$E$174,5,FALSE)</f>
        <v>3</v>
      </c>
      <c r="S121">
        <f t="shared" si="4"/>
        <v>0</v>
      </c>
      <c r="T121">
        <f t="shared" si="3"/>
        <v>4</v>
      </c>
    </row>
    <row r="122" spans="1:20" x14ac:dyDescent="0.2">
      <c r="A122" s="1">
        <v>43292</v>
      </c>
      <c r="B122">
        <v>43825526</v>
      </c>
      <c r="C122">
        <v>842</v>
      </c>
      <c r="D122" t="s">
        <v>26</v>
      </c>
      <c r="E122">
        <v>21</v>
      </c>
      <c r="F122" t="s">
        <v>15</v>
      </c>
      <c r="G122">
        <v>181010</v>
      </c>
      <c r="H122" t="s">
        <v>16</v>
      </c>
      <c r="I122" t="s">
        <v>17</v>
      </c>
      <c r="J122" t="s">
        <v>18</v>
      </c>
      <c r="K122" t="s">
        <v>19</v>
      </c>
      <c r="L122" t="s">
        <v>20</v>
      </c>
      <c r="M122" s="2">
        <v>842776102461</v>
      </c>
      <c r="N122">
        <v>1</v>
      </c>
      <c r="O122">
        <f>COUNTIFS($A$2:$A$1129,"="&amp;A122,$C$2:$C$1129,"="&amp;C122,$M$2:$M$1129,"="&amp;M122)</f>
        <v>4</v>
      </c>
      <c r="P122">
        <f>COUNTIFS($B$2:$B$1129,"="&amp;B122,$M$2:$M$1129,"="&amp;M122)</f>
        <v>1</v>
      </c>
      <c r="Q122">
        <f>SUMIFS($N$2:$N$1129,$B$2:$B$1129,"="&amp;B122,$M$2:$M$1129,"="&amp;M122)</f>
        <v>1</v>
      </c>
      <c r="R122">
        <f>VLOOKUP(A122&amp;C122&amp;M122,販売数計!$A$2:$E$174,5,FALSE)</f>
        <v>3</v>
      </c>
      <c r="S122">
        <f t="shared" si="4"/>
        <v>0</v>
      </c>
      <c r="T122">
        <f t="shared" si="3"/>
        <v>4</v>
      </c>
    </row>
    <row r="123" spans="1:20" x14ac:dyDescent="0.2">
      <c r="A123" s="1">
        <v>43292</v>
      </c>
      <c r="B123">
        <v>43825861</v>
      </c>
      <c r="C123">
        <v>842</v>
      </c>
      <c r="D123" t="s">
        <v>26</v>
      </c>
      <c r="E123">
        <v>21</v>
      </c>
      <c r="F123" t="s">
        <v>15</v>
      </c>
      <c r="G123">
        <v>181010</v>
      </c>
      <c r="H123" t="s">
        <v>16</v>
      </c>
      <c r="I123" t="s">
        <v>17</v>
      </c>
      <c r="J123" t="s">
        <v>18</v>
      </c>
      <c r="K123" t="s">
        <v>19</v>
      </c>
      <c r="L123" t="s">
        <v>20</v>
      </c>
      <c r="M123" s="2">
        <v>842776102461</v>
      </c>
      <c r="N123">
        <v>1</v>
      </c>
      <c r="O123">
        <f>COUNTIFS($A$2:$A$1129,"="&amp;A123,$C$2:$C$1129,"="&amp;C123,$M$2:$M$1129,"="&amp;M123)</f>
        <v>4</v>
      </c>
      <c r="P123">
        <f>COUNTIFS($B$2:$B$1129,"="&amp;B123,$M$2:$M$1129,"="&amp;M123)</f>
        <v>1</v>
      </c>
      <c r="Q123">
        <f>SUMIFS($N$2:$N$1129,$B$2:$B$1129,"="&amp;B123,$M$2:$M$1129,"="&amp;M123)</f>
        <v>1</v>
      </c>
      <c r="R123">
        <f>VLOOKUP(A123&amp;C123&amp;M123,販売数計!$A$2:$E$174,5,FALSE)</f>
        <v>3</v>
      </c>
      <c r="S123">
        <f t="shared" si="4"/>
        <v>0</v>
      </c>
      <c r="T123">
        <f t="shared" si="3"/>
        <v>4</v>
      </c>
    </row>
    <row r="124" spans="1:20" x14ac:dyDescent="0.2">
      <c r="A124" s="1">
        <v>43292</v>
      </c>
      <c r="B124">
        <v>43827276</v>
      </c>
      <c r="C124">
        <v>842</v>
      </c>
      <c r="D124" t="s">
        <v>26</v>
      </c>
      <c r="E124">
        <v>12</v>
      </c>
      <c r="F124" t="s">
        <v>27</v>
      </c>
      <c r="G124">
        <v>77120</v>
      </c>
      <c r="H124" t="s">
        <v>28</v>
      </c>
      <c r="I124" t="s">
        <v>29</v>
      </c>
      <c r="J124" t="s">
        <v>30</v>
      </c>
      <c r="L124" t="s">
        <v>31</v>
      </c>
      <c r="M124" s="2">
        <v>4549980046388</v>
      </c>
      <c r="N124">
        <v>1</v>
      </c>
      <c r="O124">
        <f>COUNTIFS($A$2:$A$1129,"="&amp;A124,$C$2:$C$1129,"="&amp;C124,$M$2:$M$1129,"="&amp;M124)</f>
        <v>1</v>
      </c>
      <c r="P124">
        <f>COUNTIFS($B$2:$B$1129,"="&amp;B124,$M$2:$M$1129,"="&amp;M124)</f>
        <v>1</v>
      </c>
      <c r="Q124">
        <f>SUMIFS($N$2:$N$1129,$B$2:$B$1129,"="&amp;B124,$M$2:$M$1129,"="&amp;M124)</f>
        <v>1</v>
      </c>
      <c r="R124">
        <f>VLOOKUP(A124&amp;C124&amp;M124,販売数計!$A$2:$E$174,5,FALSE)</f>
        <v>1</v>
      </c>
      <c r="S124">
        <f t="shared" si="4"/>
        <v>0</v>
      </c>
      <c r="T124">
        <f t="shared" si="3"/>
        <v>1</v>
      </c>
    </row>
    <row r="125" spans="1:20" x14ac:dyDescent="0.2">
      <c r="A125" s="1">
        <v>43292</v>
      </c>
      <c r="B125">
        <v>43828134</v>
      </c>
      <c r="C125">
        <v>842</v>
      </c>
      <c r="D125" t="s">
        <v>26</v>
      </c>
      <c r="E125">
        <v>21</v>
      </c>
      <c r="F125" t="s">
        <v>15</v>
      </c>
      <c r="G125">
        <v>181010</v>
      </c>
      <c r="H125" t="s">
        <v>16</v>
      </c>
      <c r="I125" t="s">
        <v>17</v>
      </c>
      <c r="J125" t="s">
        <v>18</v>
      </c>
      <c r="K125" t="s">
        <v>19</v>
      </c>
      <c r="L125" t="s">
        <v>20</v>
      </c>
      <c r="M125" s="2">
        <v>842776102461</v>
      </c>
      <c r="N125">
        <v>1</v>
      </c>
      <c r="O125">
        <f>COUNTIFS($A$2:$A$1129,"="&amp;A125,$C$2:$C$1129,"="&amp;C125,$M$2:$M$1129,"="&amp;M125)</f>
        <v>4</v>
      </c>
      <c r="P125">
        <f>COUNTIFS($B$2:$B$1129,"="&amp;B125,$M$2:$M$1129,"="&amp;M125)</f>
        <v>1</v>
      </c>
      <c r="Q125">
        <f>SUMIFS($N$2:$N$1129,$B$2:$B$1129,"="&amp;B125,$M$2:$M$1129,"="&amp;M125)</f>
        <v>1</v>
      </c>
      <c r="R125">
        <f>VLOOKUP(A125&amp;C125&amp;M125,販売数計!$A$2:$E$174,5,FALSE)</f>
        <v>3</v>
      </c>
      <c r="S125">
        <f t="shared" si="4"/>
        <v>0</v>
      </c>
      <c r="T125">
        <f t="shared" si="3"/>
        <v>4</v>
      </c>
    </row>
    <row r="126" spans="1:20" hidden="1" x14ac:dyDescent="0.2">
      <c r="A126" s="1">
        <v>43293</v>
      </c>
      <c r="B126">
        <v>43835064</v>
      </c>
      <c r="C126">
        <v>94</v>
      </c>
      <c r="D126" t="s">
        <v>14</v>
      </c>
      <c r="E126">
        <v>1</v>
      </c>
      <c r="F126" t="s">
        <v>32</v>
      </c>
      <c r="G126">
        <v>32010</v>
      </c>
      <c r="H126" t="s">
        <v>33</v>
      </c>
      <c r="I126" t="s">
        <v>34</v>
      </c>
      <c r="J126" t="s">
        <v>35</v>
      </c>
      <c r="L126" t="s">
        <v>36</v>
      </c>
      <c r="M126" s="2">
        <v>4549292037708</v>
      </c>
      <c r="N126">
        <v>1</v>
      </c>
      <c r="O126">
        <f>COUNTIFS($A$2:$A$1129,"="&amp;A126,$C$2:$C$1129,"="&amp;C126,$M$2:$M$1129,"="&amp;M126)</f>
        <v>1</v>
      </c>
      <c r="P126">
        <f>COUNTIFS($B$2:$B$1129,"="&amp;B126,$M$2:$M$1129,"="&amp;M126)</f>
        <v>1</v>
      </c>
      <c r="Q126">
        <f>SUMIFS($N$2:$N$1129,$B$2:$B$1129,"="&amp;B126,$M$2:$M$1129,"="&amp;M126)</f>
        <v>1</v>
      </c>
      <c r="R126">
        <f>VLOOKUP(A126&amp;C126&amp;M126,販売数計!$A$2:$E$174,5,FALSE)</f>
        <v>1</v>
      </c>
      <c r="S126">
        <f t="shared" si="4"/>
        <v>0</v>
      </c>
      <c r="T126">
        <f t="shared" si="3"/>
        <v>1</v>
      </c>
    </row>
    <row r="127" spans="1:20" hidden="1" x14ac:dyDescent="0.2">
      <c r="A127" s="1">
        <v>43293</v>
      </c>
      <c r="B127">
        <v>43837627</v>
      </c>
      <c r="C127">
        <v>94</v>
      </c>
      <c r="D127" t="s">
        <v>14</v>
      </c>
      <c r="E127">
        <v>21</v>
      </c>
      <c r="F127" t="s">
        <v>15</v>
      </c>
      <c r="G127">
        <v>181010</v>
      </c>
      <c r="H127" t="s">
        <v>16</v>
      </c>
      <c r="I127" t="s">
        <v>17</v>
      </c>
      <c r="J127" t="s">
        <v>18</v>
      </c>
      <c r="K127" t="s">
        <v>19</v>
      </c>
      <c r="L127" t="s">
        <v>20</v>
      </c>
      <c r="M127" s="2">
        <v>842776102461</v>
      </c>
      <c r="N127">
        <v>1</v>
      </c>
      <c r="O127">
        <f>COUNTIFS($A$2:$A$1129,"="&amp;A127,$C$2:$C$1129,"="&amp;C127,$M$2:$M$1129,"="&amp;M127)</f>
        <v>3</v>
      </c>
      <c r="P127">
        <f>COUNTIFS($B$2:$B$1129,"="&amp;B127,$M$2:$M$1129,"="&amp;M127)</f>
        <v>1</v>
      </c>
      <c r="Q127">
        <f>SUMIFS($N$2:$N$1129,$B$2:$B$1129,"="&amp;B127,$M$2:$M$1129,"="&amp;M127)</f>
        <v>1</v>
      </c>
      <c r="R127">
        <f>VLOOKUP(A127&amp;C127&amp;M127,販売数計!$A$2:$E$174,5,FALSE)</f>
        <v>2</v>
      </c>
      <c r="S127">
        <f t="shared" si="4"/>
        <v>0</v>
      </c>
      <c r="T127">
        <f t="shared" si="3"/>
        <v>3</v>
      </c>
    </row>
    <row r="128" spans="1:20" hidden="1" x14ac:dyDescent="0.2">
      <c r="A128" s="1">
        <v>43293</v>
      </c>
      <c r="B128">
        <v>43838790</v>
      </c>
      <c r="C128">
        <v>94</v>
      </c>
      <c r="D128" t="s">
        <v>14</v>
      </c>
      <c r="E128">
        <v>12</v>
      </c>
      <c r="F128" t="s">
        <v>27</v>
      </c>
      <c r="G128">
        <v>77120</v>
      </c>
      <c r="H128" t="s">
        <v>28</v>
      </c>
      <c r="I128" t="s">
        <v>29</v>
      </c>
      <c r="J128" t="s">
        <v>30</v>
      </c>
      <c r="L128" t="s">
        <v>31</v>
      </c>
      <c r="M128" s="2">
        <v>4549980046388</v>
      </c>
      <c r="N128">
        <v>1</v>
      </c>
      <c r="O128">
        <f>COUNTIFS($A$2:$A$1129,"="&amp;A128,$C$2:$C$1129,"="&amp;C128,$M$2:$M$1129,"="&amp;M128)</f>
        <v>1</v>
      </c>
      <c r="P128">
        <f>COUNTIFS($B$2:$B$1129,"="&amp;B128,$M$2:$M$1129,"="&amp;M128)</f>
        <v>1</v>
      </c>
      <c r="Q128">
        <f>SUMIFS($N$2:$N$1129,$B$2:$B$1129,"="&amp;B128,$M$2:$M$1129,"="&amp;M128)</f>
        <v>1</v>
      </c>
      <c r="R128">
        <f>VLOOKUP(A128&amp;C128&amp;M128,販売数計!$A$2:$E$174,5,FALSE)</f>
        <v>1</v>
      </c>
      <c r="S128">
        <f t="shared" si="4"/>
        <v>0</v>
      </c>
      <c r="T128">
        <f t="shared" si="3"/>
        <v>1</v>
      </c>
    </row>
    <row r="129" spans="1:20" hidden="1" x14ac:dyDescent="0.2">
      <c r="A129" s="1">
        <v>43293</v>
      </c>
      <c r="B129">
        <v>43839687</v>
      </c>
      <c r="C129">
        <v>94</v>
      </c>
      <c r="D129" t="s">
        <v>14</v>
      </c>
      <c r="E129">
        <v>21</v>
      </c>
      <c r="F129" t="s">
        <v>15</v>
      </c>
      <c r="G129">
        <v>181010</v>
      </c>
      <c r="H129" t="s">
        <v>16</v>
      </c>
      <c r="I129" t="s">
        <v>17</v>
      </c>
      <c r="J129" t="s">
        <v>18</v>
      </c>
      <c r="K129" t="s">
        <v>19</v>
      </c>
      <c r="L129" t="s">
        <v>20</v>
      </c>
      <c r="M129" s="2">
        <v>842776102461</v>
      </c>
      <c r="N129">
        <v>1</v>
      </c>
      <c r="O129">
        <f>COUNTIFS($A$2:$A$1129,"="&amp;A129,$C$2:$C$1129,"="&amp;C129,$M$2:$M$1129,"="&amp;M129)</f>
        <v>3</v>
      </c>
      <c r="P129">
        <f>COUNTIFS($B$2:$B$1129,"="&amp;B129,$M$2:$M$1129,"="&amp;M129)</f>
        <v>1</v>
      </c>
      <c r="Q129">
        <f>SUMIFS($N$2:$N$1129,$B$2:$B$1129,"="&amp;B129,$M$2:$M$1129,"="&amp;M129)</f>
        <v>1</v>
      </c>
      <c r="R129">
        <f>VLOOKUP(A129&amp;C129&amp;M129,販売数計!$A$2:$E$174,5,FALSE)</f>
        <v>2</v>
      </c>
      <c r="S129">
        <f t="shared" si="4"/>
        <v>0</v>
      </c>
      <c r="T129">
        <f t="shared" si="3"/>
        <v>3</v>
      </c>
    </row>
    <row r="130" spans="1:20" hidden="1" x14ac:dyDescent="0.2">
      <c r="A130" s="1">
        <v>43293</v>
      </c>
      <c r="B130">
        <v>43839812</v>
      </c>
      <c r="C130">
        <v>94</v>
      </c>
      <c r="D130" t="s">
        <v>14</v>
      </c>
      <c r="E130">
        <v>32</v>
      </c>
      <c r="F130" t="s">
        <v>21</v>
      </c>
      <c r="G130">
        <v>253230</v>
      </c>
      <c r="H130" t="s">
        <v>22</v>
      </c>
      <c r="I130" t="s">
        <v>23</v>
      </c>
      <c r="J130" t="s">
        <v>24</v>
      </c>
      <c r="L130" t="s">
        <v>25</v>
      </c>
      <c r="M130" s="2">
        <v>4550084118970</v>
      </c>
      <c r="N130">
        <v>1</v>
      </c>
      <c r="O130">
        <f>COUNTIFS($A$2:$A$1129,"="&amp;A130,$C$2:$C$1129,"="&amp;C130,$M$2:$M$1129,"="&amp;M130)</f>
        <v>1</v>
      </c>
      <c r="P130">
        <f>COUNTIFS($B$2:$B$1129,"="&amp;B130,$M$2:$M$1129,"="&amp;M130)</f>
        <v>1</v>
      </c>
      <c r="Q130">
        <f>SUMIFS($N$2:$N$1129,$B$2:$B$1129,"="&amp;B130,$M$2:$M$1129,"="&amp;M130)</f>
        <v>1</v>
      </c>
      <c r="R130">
        <f>VLOOKUP(A130&amp;C130&amp;M130,販売数計!$A$2:$E$174,5,FALSE)</f>
        <v>1</v>
      </c>
      <c r="S130">
        <f t="shared" si="4"/>
        <v>0</v>
      </c>
      <c r="T130">
        <f t="shared" si="3"/>
        <v>1</v>
      </c>
    </row>
    <row r="131" spans="1:20" hidden="1" x14ac:dyDescent="0.2">
      <c r="A131" s="1">
        <v>43293</v>
      </c>
      <c r="B131">
        <v>43840049</v>
      </c>
      <c r="C131">
        <v>94</v>
      </c>
      <c r="D131" t="s">
        <v>14</v>
      </c>
      <c r="E131">
        <v>21</v>
      </c>
      <c r="F131" t="s">
        <v>15</v>
      </c>
      <c r="G131">
        <v>181010</v>
      </c>
      <c r="H131" t="s">
        <v>16</v>
      </c>
      <c r="I131" t="s">
        <v>17</v>
      </c>
      <c r="J131" t="s">
        <v>18</v>
      </c>
      <c r="K131" t="s">
        <v>19</v>
      </c>
      <c r="L131" t="s">
        <v>20</v>
      </c>
      <c r="M131" s="2">
        <v>842776102461</v>
      </c>
      <c r="N131">
        <v>1</v>
      </c>
      <c r="O131">
        <f>COUNTIFS($A$2:$A$1129,"="&amp;A131,$C$2:$C$1129,"="&amp;C131,$M$2:$M$1129,"="&amp;M131)</f>
        <v>3</v>
      </c>
      <c r="P131">
        <f>COUNTIFS($B$2:$B$1129,"="&amp;B131,$M$2:$M$1129,"="&amp;M131)</f>
        <v>1</v>
      </c>
      <c r="Q131">
        <f>SUMIFS($N$2:$N$1129,$B$2:$B$1129,"="&amp;B131,$M$2:$M$1129,"="&amp;M131)</f>
        <v>1</v>
      </c>
      <c r="R131">
        <f>VLOOKUP(A131&amp;C131&amp;M131,販売数計!$A$2:$E$174,5,FALSE)</f>
        <v>2</v>
      </c>
      <c r="S131">
        <f t="shared" si="4"/>
        <v>0</v>
      </c>
      <c r="T131">
        <f t="shared" ref="T131:T194" si="5">SUMIFS($N$2:$N$1129,$A$2:$A$1129,"="&amp;A131,$C$2:$C$1129,"="&amp;C131,$M$2:$M$1129,"="&amp;M131)</f>
        <v>3</v>
      </c>
    </row>
    <row r="132" spans="1:20" x14ac:dyDescent="0.2">
      <c r="A132" s="1">
        <v>43293</v>
      </c>
      <c r="B132">
        <v>43783236</v>
      </c>
      <c r="C132">
        <v>842</v>
      </c>
      <c r="D132" t="s">
        <v>26</v>
      </c>
      <c r="E132">
        <v>21</v>
      </c>
      <c r="F132" t="s">
        <v>15</v>
      </c>
      <c r="G132">
        <v>181010</v>
      </c>
      <c r="H132" t="s">
        <v>16</v>
      </c>
      <c r="I132" t="s">
        <v>17</v>
      </c>
      <c r="J132" t="s">
        <v>18</v>
      </c>
      <c r="K132" t="s">
        <v>19</v>
      </c>
      <c r="L132" t="s">
        <v>20</v>
      </c>
      <c r="M132" s="2">
        <v>842776102461</v>
      </c>
      <c r="N132">
        <v>1</v>
      </c>
      <c r="O132">
        <f>COUNTIFS($A$2:$A$1129,"="&amp;A132,$C$2:$C$1129,"="&amp;C132,$M$2:$M$1129,"="&amp;M132)</f>
        <v>5</v>
      </c>
      <c r="P132">
        <f>COUNTIFS($B$2:$B$1129,"="&amp;B132,$M$2:$M$1129,"="&amp;M132)</f>
        <v>1</v>
      </c>
      <c r="Q132">
        <f>SUMIFS($N$2:$N$1129,$B$2:$B$1129,"="&amp;B132,$M$2:$M$1129,"="&amp;M132)</f>
        <v>1</v>
      </c>
      <c r="R132">
        <f>VLOOKUP(A132&amp;C132&amp;M132,販売数計!$A$2:$E$174,5,FALSE)</f>
        <v>5</v>
      </c>
      <c r="S132">
        <f t="shared" si="4"/>
        <v>0</v>
      </c>
      <c r="T132">
        <f t="shared" si="5"/>
        <v>5</v>
      </c>
    </row>
    <row r="133" spans="1:20" x14ac:dyDescent="0.2">
      <c r="A133" s="1">
        <v>43293</v>
      </c>
      <c r="B133">
        <v>43833156</v>
      </c>
      <c r="C133">
        <v>842</v>
      </c>
      <c r="D133" t="s">
        <v>26</v>
      </c>
      <c r="E133">
        <v>21</v>
      </c>
      <c r="F133" t="s">
        <v>15</v>
      </c>
      <c r="G133">
        <v>181010</v>
      </c>
      <c r="H133" t="s">
        <v>16</v>
      </c>
      <c r="I133" t="s">
        <v>17</v>
      </c>
      <c r="J133" t="s">
        <v>18</v>
      </c>
      <c r="K133" t="s">
        <v>19</v>
      </c>
      <c r="L133" t="s">
        <v>20</v>
      </c>
      <c r="M133" s="2">
        <v>842776102461</v>
      </c>
      <c r="N133">
        <v>1</v>
      </c>
      <c r="O133">
        <f>COUNTIFS($A$2:$A$1129,"="&amp;A133,$C$2:$C$1129,"="&amp;C133,$M$2:$M$1129,"="&amp;M133)</f>
        <v>5</v>
      </c>
      <c r="P133">
        <f>COUNTIFS($B$2:$B$1129,"="&amp;B133,$M$2:$M$1129,"="&amp;M133)</f>
        <v>1</v>
      </c>
      <c r="Q133">
        <f>SUMIFS($N$2:$N$1129,$B$2:$B$1129,"="&amp;B133,$M$2:$M$1129,"="&amp;M133)</f>
        <v>1</v>
      </c>
      <c r="R133">
        <f>VLOOKUP(A133&amp;C133&amp;M133,販売数計!$A$2:$E$174,5,FALSE)</f>
        <v>5</v>
      </c>
      <c r="S133">
        <f t="shared" si="4"/>
        <v>0</v>
      </c>
      <c r="T133">
        <f t="shared" si="5"/>
        <v>5</v>
      </c>
    </row>
    <row r="134" spans="1:20" x14ac:dyDescent="0.2">
      <c r="A134" s="1">
        <v>43293</v>
      </c>
      <c r="B134">
        <v>43833424</v>
      </c>
      <c r="C134">
        <v>842</v>
      </c>
      <c r="D134" t="s">
        <v>26</v>
      </c>
      <c r="E134">
        <v>21</v>
      </c>
      <c r="F134" t="s">
        <v>15</v>
      </c>
      <c r="G134">
        <v>181010</v>
      </c>
      <c r="H134" t="s">
        <v>16</v>
      </c>
      <c r="I134" t="s">
        <v>17</v>
      </c>
      <c r="J134" t="s">
        <v>18</v>
      </c>
      <c r="K134" t="s">
        <v>19</v>
      </c>
      <c r="L134" t="s">
        <v>20</v>
      </c>
      <c r="M134" s="2">
        <v>842776102461</v>
      </c>
      <c r="N134">
        <v>1</v>
      </c>
      <c r="O134">
        <f>COUNTIFS($A$2:$A$1129,"="&amp;A134,$C$2:$C$1129,"="&amp;C134,$M$2:$M$1129,"="&amp;M134)</f>
        <v>5</v>
      </c>
      <c r="P134">
        <f>COUNTIFS($B$2:$B$1129,"="&amp;B134,$M$2:$M$1129,"="&amp;M134)</f>
        <v>1</v>
      </c>
      <c r="Q134">
        <f>SUMIFS($N$2:$N$1129,$B$2:$B$1129,"="&amp;B134,$M$2:$M$1129,"="&amp;M134)</f>
        <v>1</v>
      </c>
      <c r="R134">
        <f>VLOOKUP(A134&amp;C134&amp;M134,販売数計!$A$2:$E$174,5,FALSE)</f>
        <v>5</v>
      </c>
      <c r="S134">
        <f t="shared" si="4"/>
        <v>0</v>
      </c>
      <c r="T134">
        <f t="shared" si="5"/>
        <v>5</v>
      </c>
    </row>
    <row r="135" spans="1:20" x14ac:dyDescent="0.2">
      <c r="A135" s="1">
        <v>43293</v>
      </c>
      <c r="B135">
        <v>43833504</v>
      </c>
      <c r="C135">
        <v>842</v>
      </c>
      <c r="D135" t="s">
        <v>26</v>
      </c>
      <c r="E135">
        <v>21</v>
      </c>
      <c r="F135" t="s">
        <v>15</v>
      </c>
      <c r="G135">
        <v>181010</v>
      </c>
      <c r="H135" t="s">
        <v>16</v>
      </c>
      <c r="I135" t="s">
        <v>17</v>
      </c>
      <c r="J135" t="s">
        <v>18</v>
      </c>
      <c r="K135" t="s">
        <v>19</v>
      </c>
      <c r="L135" t="s">
        <v>20</v>
      </c>
      <c r="M135" s="2">
        <v>842776102461</v>
      </c>
      <c r="N135">
        <v>1</v>
      </c>
      <c r="O135">
        <f>COUNTIFS($A$2:$A$1129,"="&amp;A135,$C$2:$C$1129,"="&amp;C135,$M$2:$M$1129,"="&amp;M135)</f>
        <v>5</v>
      </c>
      <c r="P135">
        <f>COUNTIFS($B$2:$B$1129,"="&amp;B135,$M$2:$M$1129,"="&amp;M135)</f>
        <v>1</v>
      </c>
      <c r="Q135">
        <f>SUMIFS($N$2:$N$1129,$B$2:$B$1129,"="&amp;B135,$M$2:$M$1129,"="&amp;M135)</f>
        <v>1</v>
      </c>
      <c r="R135">
        <f>VLOOKUP(A135&amp;C135&amp;M135,販売数計!$A$2:$E$174,5,FALSE)</f>
        <v>5</v>
      </c>
      <c r="S135">
        <f t="shared" si="4"/>
        <v>0</v>
      </c>
      <c r="T135">
        <f t="shared" si="5"/>
        <v>5</v>
      </c>
    </row>
    <row r="136" spans="1:20" x14ac:dyDescent="0.2">
      <c r="A136" s="1">
        <v>43293</v>
      </c>
      <c r="B136">
        <v>43841095</v>
      </c>
      <c r="C136">
        <v>842</v>
      </c>
      <c r="D136" t="s">
        <v>26</v>
      </c>
      <c r="E136">
        <v>21</v>
      </c>
      <c r="F136" t="s">
        <v>15</v>
      </c>
      <c r="G136">
        <v>181010</v>
      </c>
      <c r="H136" t="s">
        <v>16</v>
      </c>
      <c r="I136" t="s">
        <v>17</v>
      </c>
      <c r="J136" t="s">
        <v>18</v>
      </c>
      <c r="K136" t="s">
        <v>19</v>
      </c>
      <c r="L136" t="s">
        <v>20</v>
      </c>
      <c r="M136" s="2">
        <v>842776102461</v>
      </c>
      <c r="N136">
        <v>1</v>
      </c>
      <c r="O136">
        <f>COUNTIFS($A$2:$A$1129,"="&amp;A136,$C$2:$C$1129,"="&amp;C136,$M$2:$M$1129,"="&amp;M136)</f>
        <v>5</v>
      </c>
      <c r="P136">
        <f>COUNTIFS($B$2:$B$1129,"="&amp;B136,$M$2:$M$1129,"="&amp;M136)</f>
        <v>1</v>
      </c>
      <c r="Q136">
        <f>SUMIFS($N$2:$N$1129,$B$2:$B$1129,"="&amp;B136,$M$2:$M$1129,"="&amp;M136)</f>
        <v>1</v>
      </c>
      <c r="R136">
        <f>VLOOKUP(A136&amp;C136&amp;M136,販売数計!$A$2:$E$174,5,FALSE)</f>
        <v>5</v>
      </c>
      <c r="S136">
        <f t="shared" si="4"/>
        <v>0</v>
      </c>
      <c r="T136">
        <f t="shared" si="5"/>
        <v>5</v>
      </c>
    </row>
    <row r="137" spans="1:20" x14ac:dyDescent="0.2">
      <c r="A137" s="1">
        <v>43293</v>
      </c>
      <c r="B137">
        <v>43841483</v>
      </c>
      <c r="C137">
        <v>842</v>
      </c>
      <c r="D137" t="s">
        <v>26</v>
      </c>
      <c r="E137">
        <v>12</v>
      </c>
      <c r="F137" t="s">
        <v>27</v>
      </c>
      <c r="G137">
        <v>77120</v>
      </c>
      <c r="H137" t="s">
        <v>28</v>
      </c>
      <c r="I137" t="s">
        <v>29</v>
      </c>
      <c r="J137" t="s">
        <v>30</v>
      </c>
      <c r="L137" t="s">
        <v>31</v>
      </c>
      <c r="M137" s="2">
        <v>4549980046388</v>
      </c>
      <c r="N137">
        <v>1</v>
      </c>
      <c r="O137">
        <f>COUNTIFS($A$2:$A$1129,"="&amp;A137,$C$2:$C$1129,"="&amp;C137,$M$2:$M$1129,"="&amp;M137)</f>
        <v>1</v>
      </c>
      <c r="P137">
        <f>COUNTIFS($B$2:$B$1129,"="&amp;B137,$M$2:$M$1129,"="&amp;M137)</f>
        <v>1</v>
      </c>
      <c r="Q137">
        <f>SUMIFS($N$2:$N$1129,$B$2:$B$1129,"="&amp;B137,$M$2:$M$1129,"="&amp;M137)</f>
        <v>1</v>
      </c>
      <c r="R137">
        <f>VLOOKUP(A137&amp;C137&amp;M137,販売数計!$A$2:$E$174,5,FALSE)</f>
        <v>1</v>
      </c>
      <c r="S137">
        <f t="shared" si="4"/>
        <v>0</v>
      </c>
      <c r="T137">
        <f t="shared" si="5"/>
        <v>1</v>
      </c>
    </row>
    <row r="138" spans="1:20" hidden="1" x14ac:dyDescent="0.2">
      <c r="A138" s="1">
        <v>43294</v>
      </c>
      <c r="B138">
        <v>43824970</v>
      </c>
      <c r="C138">
        <v>94</v>
      </c>
      <c r="D138" t="s">
        <v>14</v>
      </c>
      <c r="E138">
        <v>21</v>
      </c>
      <c r="F138" t="s">
        <v>15</v>
      </c>
      <c r="G138">
        <v>181010</v>
      </c>
      <c r="H138" t="s">
        <v>16</v>
      </c>
      <c r="I138" t="s">
        <v>17</v>
      </c>
      <c r="J138" t="s">
        <v>18</v>
      </c>
      <c r="K138" t="s">
        <v>19</v>
      </c>
      <c r="L138" t="s">
        <v>20</v>
      </c>
      <c r="M138" s="2">
        <v>842776102461</v>
      </c>
      <c r="N138">
        <v>1</v>
      </c>
      <c r="O138">
        <f>COUNTIFS($A$2:$A$1129,"="&amp;A138,$C$2:$C$1129,"="&amp;C138,$M$2:$M$1129,"="&amp;M138)</f>
        <v>5</v>
      </c>
      <c r="P138">
        <f>COUNTIFS($B$2:$B$1129,"="&amp;B138,$M$2:$M$1129,"="&amp;M138)</f>
        <v>1</v>
      </c>
      <c r="Q138">
        <f>SUMIFS($N$2:$N$1129,$B$2:$B$1129,"="&amp;B138,$M$2:$M$1129,"="&amp;M138)</f>
        <v>1</v>
      </c>
      <c r="R138">
        <f>VLOOKUP(A138&amp;C138&amp;M138,販売数計!$A$2:$E$174,5,FALSE)</f>
        <v>5</v>
      </c>
      <c r="S138">
        <f t="shared" si="4"/>
        <v>0</v>
      </c>
      <c r="T138">
        <f t="shared" si="5"/>
        <v>5</v>
      </c>
    </row>
    <row r="139" spans="1:20" hidden="1" x14ac:dyDescent="0.2">
      <c r="A139" s="1">
        <v>43294</v>
      </c>
      <c r="B139">
        <v>43842424</v>
      </c>
      <c r="C139">
        <v>94</v>
      </c>
      <c r="D139" t="s">
        <v>14</v>
      </c>
      <c r="E139">
        <v>21</v>
      </c>
      <c r="F139" t="s">
        <v>15</v>
      </c>
      <c r="G139">
        <v>181010</v>
      </c>
      <c r="H139" t="s">
        <v>16</v>
      </c>
      <c r="I139" t="s">
        <v>17</v>
      </c>
      <c r="J139" t="s">
        <v>18</v>
      </c>
      <c r="K139" t="s">
        <v>19</v>
      </c>
      <c r="L139" t="s">
        <v>20</v>
      </c>
      <c r="M139" s="2">
        <v>842776102461</v>
      </c>
      <c r="N139">
        <v>1</v>
      </c>
      <c r="O139">
        <f>COUNTIFS($A$2:$A$1129,"="&amp;A139,$C$2:$C$1129,"="&amp;C139,$M$2:$M$1129,"="&amp;M139)</f>
        <v>5</v>
      </c>
      <c r="P139">
        <f>COUNTIFS($B$2:$B$1129,"="&amp;B139,$M$2:$M$1129,"="&amp;M139)</f>
        <v>1</v>
      </c>
      <c r="Q139">
        <f>SUMIFS($N$2:$N$1129,$B$2:$B$1129,"="&amp;B139,$M$2:$M$1129,"="&amp;M139)</f>
        <v>1</v>
      </c>
      <c r="R139">
        <f>VLOOKUP(A139&amp;C139&amp;M139,販売数計!$A$2:$E$174,5,FALSE)</f>
        <v>5</v>
      </c>
      <c r="S139">
        <f t="shared" si="4"/>
        <v>0</v>
      </c>
      <c r="T139">
        <f t="shared" si="5"/>
        <v>5</v>
      </c>
    </row>
    <row r="140" spans="1:20" hidden="1" x14ac:dyDescent="0.2">
      <c r="A140" s="1">
        <v>43294</v>
      </c>
      <c r="B140">
        <v>43844290</v>
      </c>
      <c r="C140">
        <v>94</v>
      </c>
      <c r="D140" t="s">
        <v>14</v>
      </c>
      <c r="E140">
        <v>21</v>
      </c>
      <c r="F140" t="s">
        <v>15</v>
      </c>
      <c r="G140">
        <v>181010</v>
      </c>
      <c r="H140" t="s">
        <v>16</v>
      </c>
      <c r="I140" t="s">
        <v>17</v>
      </c>
      <c r="J140" t="s">
        <v>18</v>
      </c>
      <c r="K140" t="s">
        <v>19</v>
      </c>
      <c r="L140" t="s">
        <v>20</v>
      </c>
      <c r="M140" s="2">
        <v>842776102461</v>
      </c>
      <c r="N140">
        <v>1</v>
      </c>
      <c r="O140">
        <f>COUNTIFS($A$2:$A$1129,"="&amp;A140,$C$2:$C$1129,"="&amp;C140,$M$2:$M$1129,"="&amp;M140)</f>
        <v>5</v>
      </c>
      <c r="P140">
        <f>COUNTIFS($B$2:$B$1129,"="&amp;B140,$M$2:$M$1129,"="&amp;M140)</f>
        <v>1</v>
      </c>
      <c r="Q140">
        <f>SUMIFS($N$2:$N$1129,$B$2:$B$1129,"="&amp;B140,$M$2:$M$1129,"="&amp;M140)</f>
        <v>1</v>
      </c>
      <c r="R140">
        <f>VLOOKUP(A140&amp;C140&amp;M140,販売数計!$A$2:$E$174,5,FALSE)</f>
        <v>5</v>
      </c>
      <c r="S140">
        <f t="shared" si="4"/>
        <v>0</v>
      </c>
      <c r="T140">
        <f t="shared" si="5"/>
        <v>5</v>
      </c>
    </row>
    <row r="141" spans="1:20" hidden="1" x14ac:dyDescent="0.2">
      <c r="A141" s="1">
        <v>43294</v>
      </c>
      <c r="B141">
        <v>43844290</v>
      </c>
      <c r="C141">
        <v>94</v>
      </c>
      <c r="D141" t="s">
        <v>14</v>
      </c>
      <c r="E141">
        <v>32</v>
      </c>
      <c r="F141" t="s">
        <v>21</v>
      </c>
      <c r="G141">
        <v>253230</v>
      </c>
      <c r="H141" t="s">
        <v>22</v>
      </c>
      <c r="I141" t="s">
        <v>23</v>
      </c>
      <c r="J141" t="s">
        <v>24</v>
      </c>
      <c r="L141" t="s">
        <v>25</v>
      </c>
      <c r="M141" s="2">
        <v>4550084118970</v>
      </c>
      <c r="N141">
        <v>1</v>
      </c>
      <c r="O141">
        <f>COUNTIFS($A$2:$A$1129,"="&amp;A141,$C$2:$C$1129,"="&amp;C141,$M$2:$M$1129,"="&amp;M141)</f>
        <v>1</v>
      </c>
      <c r="P141">
        <f>COUNTIFS($B$2:$B$1129,"="&amp;B141,$M$2:$M$1129,"="&amp;M141)</f>
        <v>1</v>
      </c>
      <c r="Q141">
        <f>SUMIFS($N$2:$N$1129,$B$2:$B$1129,"="&amp;B141,$M$2:$M$1129,"="&amp;M141)</f>
        <v>1</v>
      </c>
      <c r="R141">
        <f>VLOOKUP(A141&amp;C141&amp;M141,販売数計!$A$2:$E$174,5,FALSE)</f>
        <v>1</v>
      </c>
      <c r="S141">
        <f t="shared" si="4"/>
        <v>0</v>
      </c>
      <c r="T141">
        <f t="shared" si="5"/>
        <v>1</v>
      </c>
    </row>
    <row r="142" spans="1:20" hidden="1" x14ac:dyDescent="0.2">
      <c r="A142" s="1">
        <v>43294</v>
      </c>
      <c r="B142">
        <v>43847059</v>
      </c>
      <c r="C142">
        <v>94</v>
      </c>
      <c r="D142" t="s">
        <v>14</v>
      </c>
      <c r="E142">
        <v>12</v>
      </c>
      <c r="F142" t="s">
        <v>27</v>
      </c>
      <c r="G142">
        <v>77120</v>
      </c>
      <c r="H142" t="s">
        <v>28</v>
      </c>
      <c r="I142" t="s">
        <v>29</v>
      </c>
      <c r="J142" t="s">
        <v>30</v>
      </c>
      <c r="L142" t="s">
        <v>31</v>
      </c>
      <c r="M142" s="2">
        <v>4549980046388</v>
      </c>
      <c r="N142">
        <v>1</v>
      </c>
      <c r="O142">
        <f>COUNTIFS($A$2:$A$1129,"="&amp;A142,$C$2:$C$1129,"="&amp;C142,$M$2:$M$1129,"="&amp;M142)</f>
        <v>1</v>
      </c>
      <c r="P142">
        <f>COUNTIFS($B$2:$B$1129,"="&amp;B142,$M$2:$M$1129,"="&amp;M142)</f>
        <v>1</v>
      </c>
      <c r="Q142">
        <f>SUMIFS($N$2:$N$1129,$B$2:$B$1129,"="&amp;B142,$M$2:$M$1129,"="&amp;M142)</f>
        <v>1</v>
      </c>
      <c r="R142">
        <f>VLOOKUP(A142&amp;C142&amp;M142,販売数計!$A$2:$E$174,5,FALSE)</f>
        <v>1</v>
      </c>
      <c r="S142">
        <f t="shared" si="4"/>
        <v>0</v>
      </c>
      <c r="T142">
        <f t="shared" si="5"/>
        <v>1</v>
      </c>
    </row>
    <row r="143" spans="1:20" hidden="1" x14ac:dyDescent="0.2">
      <c r="A143" s="1">
        <v>43294</v>
      </c>
      <c r="B143">
        <v>43847845</v>
      </c>
      <c r="C143">
        <v>94</v>
      </c>
      <c r="D143" t="s">
        <v>14</v>
      </c>
      <c r="E143">
        <v>21</v>
      </c>
      <c r="F143" t="s">
        <v>15</v>
      </c>
      <c r="G143">
        <v>181010</v>
      </c>
      <c r="H143" t="s">
        <v>16</v>
      </c>
      <c r="I143" t="s">
        <v>17</v>
      </c>
      <c r="J143" t="s">
        <v>18</v>
      </c>
      <c r="K143" t="s">
        <v>19</v>
      </c>
      <c r="L143" t="s">
        <v>20</v>
      </c>
      <c r="M143" s="2">
        <v>842776102461</v>
      </c>
      <c r="N143">
        <v>1</v>
      </c>
      <c r="O143">
        <f>COUNTIFS($A$2:$A$1129,"="&amp;A143,$C$2:$C$1129,"="&amp;C143,$M$2:$M$1129,"="&amp;M143)</f>
        <v>5</v>
      </c>
      <c r="P143">
        <f>COUNTIFS($B$2:$B$1129,"="&amp;B143,$M$2:$M$1129,"="&amp;M143)</f>
        <v>1</v>
      </c>
      <c r="Q143">
        <f>SUMIFS($N$2:$N$1129,$B$2:$B$1129,"="&amp;B143,$M$2:$M$1129,"="&amp;M143)</f>
        <v>1</v>
      </c>
      <c r="R143">
        <f>VLOOKUP(A143&amp;C143&amp;M143,販売数計!$A$2:$E$174,5,FALSE)</f>
        <v>5</v>
      </c>
      <c r="S143">
        <f t="shared" si="4"/>
        <v>0</v>
      </c>
      <c r="T143">
        <f t="shared" si="5"/>
        <v>5</v>
      </c>
    </row>
    <row r="144" spans="1:20" hidden="1" x14ac:dyDescent="0.2">
      <c r="A144" s="1">
        <v>43294</v>
      </c>
      <c r="B144">
        <v>43848229</v>
      </c>
      <c r="C144">
        <v>94</v>
      </c>
      <c r="D144" t="s">
        <v>14</v>
      </c>
      <c r="E144">
        <v>21</v>
      </c>
      <c r="F144" t="s">
        <v>15</v>
      </c>
      <c r="G144">
        <v>181010</v>
      </c>
      <c r="H144" t="s">
        <v>16</v>
      </c>
      <c r="I144" t="s">
        <v>17</v>
      </c>
      <c r="J144" t="s">
        <v>18</v>
      </c>
      <c r="K144" t="s">
        <v>19</v>
      </c>
      <c r="L144" t="s">
        <v>20</v>
      </c>
      <c r="M144" s="2">
        <v>842776102461</v>
      </c>
      <c r="N144">
        <v>1</v>
      </c>
      <c r="O144">
        <f>COUNTIFS($A$2:$A$1129,"="&amp;A144,$C$2:$C$1129,"="&amp;C144,$M$2:$M$1129,"="&amp;M144)</f>
        <v>5</v>
      </c>
      <c r="P144">
        <f>COUNTIFS($B$2:$B$1129,"="&amp;B144,$M$2:$M$1129,"="&amp;M144)</f>
        <v>1</v>
      </c>
      <c r="Q144">
        <f>SUMIFS($N$2:$N$1129,$B$2:$B$1129,"="&amp;B144,$M$2:$M$1129,"="&amp;M144)</f>
        <v>1</v>
      </c>
      <c r="R144">
        <f>VLOOKUP(A144&amp;C144&amp;M144,販売数計!$A$2:$E$174,5,FALSE)</f>
        <v>5</v>
      </c>
      <c r="S144">
        <f t="shared" si="4"/>
        <v>0</v>
      </c>
      <c r="T144">
        <f t="shared" si="5"/>
        <v>5</v>
      </c>
    </row>
    <row r="145" spans="1:20" x14ac:dyDescent="0.2">
      <c r="A145" s="1">
        <v>43294</v>
      </c>
      <c r="B145">
        <v>43841873</v>
      </c>
      <c r="C145">
        <v>842</v>
      </c>
      <c r="D145" t="s">
        <v>26</v>
      </c>
      <c r="E145">
        <v>21</v>
      </c>
      <c r="F145" t="s">
        <v>15</v>
      </c>
      <c r="G145">
        <v>181010</v>
      </c>
      <c r="H145" t="s">
        <v>16</v>
      </c>
      <c r="I145" t="s">
        <v>17</v>
      </c>
      <c r="J145" t="s">
        <v>18</v>
      </c>
      <c r="K145" t="s">
        <v>19</v>
      </c>
      <c r="L145" t="s">
        <v>20</v>
      </c>
      <c r="M145" s="2">
        <v>842776102461</v>
      </c>
      <c r="N145">
        <v>1</v>
      </c>
      <c r="O145">
        <f>COUNTIFS($A$2:$A$1129,"="&amp;A145,$C$2:$C$1129,"="&amp;C145,$M$2:$M$1129,"="&amp;M145)</f>
        <v>3</v>
      </c>
      <c r="P145">
        <f>COUNTIFS($B$2:$B$1129,"="&amp;B145,$M$2:$M$1129,"="&amp;M145)</f>
        <v>1</v>
      </c>
      <c r="Q145">
        <f>SUMIFS($N$2:$N$1129,$B$2:$B$1129,"="&amp;B145,$M$2:$M$1129,"="&amp;M145)</f>
        <v>1</v>
      </c>
      <c r="R145">
        <f>VLOOKUP(A145&amp;C145&amp;M145,販売数計!$A$2:$E$174,5,FALSE)</f>
        <v>3</v>
      </c>
      <c r="S145">
        <f t="shared" si="4"/>
        <v>0</v>
      </c>
      <c r="T145">
        <f t="shared" si="5"/>
        <v>3</v>
      </c>
    </row>
    <row r="146" spans="1:20" x14ac:dyDescent="0.2">
      <c r="A146" s="1">
        <v>43294</v>
      </c>
      <c r="B146">
        <v>43841995</v>
      </c>
      <c r="C146">
        <v>842</v>
      </c>
      <c r="D146" t="s">
        <v>26</v>
      </c>
      <c r="E146">
        <v>44</v>
      </c>
      <c r="F146" t="s">
        <v>37</v>
      </c>
      <c r="G146">
        <v>393015</v>
      </c>
      <c r="H146" t="s">
        <v>38</v>
      </c>
      <c r="I146" t="s">
        <v>39</v>
      </c>
      <c r="J146" t="s">
        <v>40</v>
      </c>
      <c r="K146" t="s">
        <v>41</v>
      </c>
      <c r="L146" t="s">
        <v>42</v>
      </c>
      <c r="M146" s="2">
        <v>4514953727427</v>
      </c>
      <c r="N146">
        <v>1</v>
      </c>
      <c r="O146">
        <f>COUNTIFS($A$2:$A$1129,"="&amp;A146,$C$2:$C$1129,"="&amp;C146,$M$2:$M$1129,"="&amp;M146)</f>
        <v>1</v>
      </c>
      <c r="P146">
        <f>COUNTIFS($B$2:$B$1129,"="&amp;B146,$M$2:$M$1129,"="&amp;M146)</f>
        <v>1</v>
      </c>
      <c r="Q146">
        <f>SUMIFS($N$2:$N$1129,$B$2:$B$1129,"="&amp;B146,$M$2:$M$1129,"="&amp;M146)</f>
        <v>1</v>
      </c>
      <c r="R146">
        <f>VLOOKUP(A146&amp;C146&amp;M146,販売数計!$A$2:$E$174,5,FALSE)</f>
        <v>1</v>
      </c>
      <c r="S146">
        <f t="shared" si="4"/>
        <v>0</v>
      </c>
      <c r="T146">
        <f t="shared" si="5"/>
        <v>1</v>
      </c>
    </row>
    <row r="147" spans="1:20" x14ac:dyDescent="0.2">
      <c r="A147" s="1">
        <v>43294</v>
      </c>
      <c r="B147">
        <v>43842031</v>
      </c>
      <c r="C147">
        <v>842</v>
      </c>
      <c r="D147" t="s">
        <v>26</v>
      </c>
      <c r="E147">
        <v>21</v>
      </c>
      <c r="F147" t="s">
        <v>15</v>
      </c>
      <c r="G147">
        <v>181010</v>
      </c>
      <c r="H147" t="s">
        <v>16</v>
      </c>
      <c r="I147" t="s">
        <v>17</v>
      </c>
      <c r="J147" t="s">
        <v>18</v>
      </c>
      <c r="K147" t="s">
        <v>19</v>
      </c>
      <c r="L147" t="s">
        <v>20</v>
      </c>
      <c r="M147" s="2">
        <v>842776102461</v>
      </c>
      <c r="N147">
        <v>1</v>
      </c>
      <c r="O147">
        <f>COUNTIFS($A$2:$A$1129,"="&amp;A147,$C$2:$C$1129,"="&amp;C147,$M$2:$M$1129,"="&amp;M147)</f>
        <v>3</v>
      </c>
      <c r="P147">
        <f>COUNTIFS($B$2:$B$1129,"="&amp;B147,$M$2:$M$1129,"="&amp;M147)</f>
        <v>1</v>
      </c>
      <c r="Q147">
        <f>SUMIFS($N$2:$N$1129,$B$2:$B$1129,"="&amp;B147,$M$2:$M$1129,"="&amp;M147)</f>
        <v>1</v>
      </c>
      <c r="R147">
        <f>VLOOKUP(A147&amp;C147&amp;M147,販売数計!$A$2:$E$174,5,FALSE)</f>
        <v>3</v>
      </c>
      <c r="S147">
        <f t="shared" si="4"/>
        <v>0</v>
      </c>
      <c r="T147">
        <f t="shared" si="5"/>
        <v>3</v>
      </c>
    </row>
    <row r="148" spans="1:20" x14ac:dyDescent="0.2">
      <c r="A148" s="1">
        <v>43294</v>
      </c>
      <c r="B148">
        <v>43847938</v>
      </c>
      <c r="C148">
        <v>842</v>
      </c>
      <c r="D148" t="s">
        <v>26</v>
      </c>
      <c r="E148">
        <v>32</v>
      </c>
      <c r="F148" t="s">
        <v>21</v>
      </c>
      <c r="G148">
        <v>253230</v>
      </c>
      <c r="H148" t="s">
        <v>22</v>
      </c>
      <c r="I148" t="s">
        <v>23</v>
      </c>
      <c r="J148" t="s">
        <v>24</v>
      </c>
      <c r="L148" t="s">
        <v>25</v>
      </c>
      <c r="M148" s="2">
        <v>4550084118970</v>
      </c>
      <c r="N148">
        <v>1</v>
      </c>
      <c r="O148">
        <f>COUNTIFS($A$2:$A$1129,"="&amp;A148,$C$2:$C$1129,"="&amp;C148,$M$2:$M$1129,"="&amp;M148)</f>
        <v>1</v>
      </c>
      <c r="P148">
        <f>COUNTIFS($B$2:$B$1129,"="&amp;B148,$M$2:$M$1129,"="&amp;M148)</f>
        <v>1</v>
      </c>
      <c r="Q148">
        <f>SUMIFS($N$2:$N$1129,$B$2:$B$1129,"="&amp;B148,$M$2:$M$1129,"="&amp;M148)</f>
        <v>1</v>
      </c>
      <c r="R148">
        <f>VLOOKUP(A148&amp;C148&amp;M148,販売数計!$A$2:$E$174,5,FALSE)</f>
        <v>1</v>
      </c>
      <c r="S148">
        <f t="shared" si="4"/>
        <v>0</v>
      </c>
      <c r="T148">
        <f t="shared" si="5"/>
        <v>1</v>
      </c>
    </row>
    <row r="149" spans="1:20" x14ac:dyDescent="0.2">
      <c r="A149" s="1">
        <v>43294</v>
      </c>
      <c r="B149">
        <v>43847958</v>
      </c>
      <c r="C149">
        <v>842</v>
      </c>
      <c r="D149" t="s">
        <v>26</v>
      </c>
      <c r="E149">
        <v>21</v>
      </c>
      <c r="F149" t="s">
        <v>15</v>
      </c>
      <c r="G149">
        <v>181010</v>
      </c>
      <c r="H149" t="s">
        <v>16</v>
      </c>
      <c r="I149" t="s">
        <v>17</v>
      </c>
      <c r="J149" t="s">
        <v>18</v>
      </c>
      <c r="K149" t="s">
        <v>19</v>
      </c>
      <c r="L149" t="s">
        <v>20</v>
      </c>
      <c r="M149" s="2">
        <v>842776102461</v>
      </c>
      <c r="N149">
        <v>1</v>
      </c>
      <c r="O149">
        <f>COUNTIFS($A$2:$A$1129,"="&amp;A149,$C$2:$C$1129,"="&amp;C149,$M$2:$M$1129,"="&amp;M149)</f>
        <v>3</v>
      </c>
      <c r="P149">
        <f>COUNTIFS($B$2:$B$1129,"="&amp;B149,$M$2:$M$1129,"="&amp;M149)</f>
        <v>1</v>
      </c>
      <c r="Q149">
        <f>SUMIFS($N$2:$N$1129,$B$2:$B$1129,"="&amp;B149,$M$2:$M$1129,"="&amp;M149)</f>
        <v>1</v>
      </c>
      <c r="R149">
        <f>VLOOKUP(A149&amp;C149&amp;M149,販売数計!$A$2:$E$174,5,FALSE)</f>
        <v>3</v>
      </c>
      <c r="S149">
        <f t="shared" si="4"/>
        <v>0</v>
      </c>
      <c r="T149">
        <f t="shared" si="5"/>
        <v>3</v>
      </c>
    </row>
    <row r="150" spans="1:20" hidden="1" x14ac:dyDescent="0.2">
      <c r="A150" s="1">
        <v>43295</v>
      </c>
      <c r="B150">
        <v>43850051</v>
      </c>
      <c r="C150">
        <v>94</v>
      </c>
      <c r="D150" t="s">
        <v>14</v>
      </c>
      <c r="E150">
        <v>21</v>
      </c>
      <c r="F150" t="s">
        <v>15</v>
      </c>
      <c r="G150">
        <v>181010</v>
      </c>
      <c r="H150" t="s">
        <v>16</v>
      </c>
      <c r="I150" t="s">
        <v>17</v>
      </c>
      <c r="J150" t="s">
        <v>18</v>
      </c>
      <c r="K150" t="s">
        <v>19</v>
      </c>
      <c r="L150" t="s">
        <v>20</v>
      </c>
      <c r="M150" s="2">
        <v>842776102461</v>
      </c>
      <c r="N150">
        <v>1</v>
      </c>
      <c r="O150">
        <f>COUNTIFS($A$2:$A$1129,"="&amp;A150,$C$2:$C$1129,"="&amp;C150,$M$2:$M$1129,"="&amp;M150)</f>
        <v>55</v>
      </c>
      <c r="P150">
        <f>COUNTIFS($B$2:$B$1129,"="&amp;B150,$M$2:$M$1129,"="&amp;M150)</f>
        <v>1</v>
      </c>
      <c r="Q150">
        <f>SUMIFS($N$2:$N$1129,$B$2:$B$1129,"="&amp;B150,$M$2:$M$1129,"="&amp;M150)</f>
        <v>1</v>
      </c>
      <c r="R150">
        <f>VLOOKUP(A150&amp;C150&amp;M150,販売数計!$A$2:$E$174,5,FALSE)</f>
        <v>56</v>
      </c>
      <c r="S150">
        <f t="shared" si="4"/>
        <v>0</v>
      </c>
      <c r="T150">
        <f t="shared" si="5"/>
        <v>56</v>
      </c>
    </row>
    <row r="151" spans="1:20" hidden="1" x14ac:dyDescent="0.2">
      <c r="A151" s="1">
        <v>43295</v>
      </c>
      <c r="B151">
        <v>43850630</v>
      </c>
      <c r="C151">
        <v>94</v>
      </c>
      <c r="D151" t="s">
        <v>14</v>
      </c>
      <c r="E151">
        <v>21</v>
      </c>
      <c r="F151" t="s">
        <v>15</v>
      </c>
      <c r="G151">
        <v>181010</v>
      </c>
      <c r="H151" t="s">
        <v>16</v>
      </c>
      <c r="I151" t="s">
        <v>17</v>
      </c>
      <c r="J151" t="s">
        <v>18</v>
      </c>
      <c r="K151" t="s">
        <v>19</v>
      </c>
      <c r="L151" t="s">
        <v>20</v>
      </c>
      <c r="M151" s="2">
        <v>842776102461</v>
      </c>
      <c r="N151">
        <v>1</v>
      </c>
      <c r="O151">
        <f>COUNTIFS($A$2:$A$1129,"="&amp;A151,$C$2:$C$1129,"="&amp;C151,$M$2:$M$1129,"="&amp;M151)</f>
        <v>55</v>
      </c>
      <c r="P151">
        <f>COUNTIFS($B$2:$B$1129,"="&amp;B151,$M$2:$M$1129,"="&amp;M151)</f>
        <v>1</v>
      </c>
      <c r="Q151">
        <f>SUMIFS($N$2:$N$1129,$B$2:$B$1129,"="&amp;B151,$M$2:$M$1129,"="&amp;M151)</f>
        <v>1</v>
      </c>
      <c r="R151">
        <f>VLOOKUP(A151&amp;C151&amp;M151,販売数計!$A$2:$E$174,5,FALSE)</f>
        <v>56</v>
      </c>
      <c r="S151">
        <f t="shared" si="4"/>
        <v>0</v>
      </c>
      <c r="T151">
        <f t="shared" si="5"/>
        <v>56</v>
      </c>
    </row>
    <row r="152" spans="1:20" hidden="1" x14ac:dyDescent="0.2">
      <c r="A152" s="1">
        <v>43295</v>
      </c>
      <c r="B152">
        <v>43850742</v>
      </c>
      <c r="C152">
        <v>94</v>
      </c>
      <c r="D152" t="s">
        <v>14</v>
      </c>
      <c r="E152">
        <v>21</v>
      </c>
      <c r="F152" t="s">
        <v>15</v>
      </c>
      <c r="G152">
        <v>181010</v>
      </c>
      <c r="H152" t="s">
        <v>16</v>
      </c>
      <c r="I152" t="s">
        <v>17</v>
      </c>
      <c r="J152" t="s">
        <v>18</v>
      </c>
      <c r="K152" t="s">
        <v>19</v>
      </c>
      <c r="L152" t="s">
        <v>20</v>
      </c>
      <c r="M152" s="2">
        <v>842776102461</v>
      </c>
      <c r="N152">
        <v>1</v>
      </c>
      <c r="O152">
        <f>COUNTIFS($A$2:$A$1129,"="&amp;A152,$C$2:$C$1129,"="&amp;C152,$M$2:$M$1129,"="&amp;M152)</f>
        <v>55</v>
      </c>
      <c r="P152">
        <f>COUNTIFS($B$2:$B$1129,"="&amp;B152,$M$2:$M$1129,"="&amp;M152)</f>
        <v>1</v>
      </c>
      <c r="Q152">
        <f>SUMIFS($N$2:$N$1129,$B$2:$B$1129,"="&amp;B152,$M$2:$M$1129,"="&amp;M152)</f>
        <v>1</v>
      </c>
      <c r="R152">
        <f>VLOOKUP(A152&amp;C152&amp;M152,販売数計!$A$2:$E$174,5,FALSE)</f>
        <v>56</v>
      </c>
      <c r="S152">
        <f t="shared" si="4"/>
        <v>0</v>
      </c>
      <c r="T152">
        <f t="shared" si="5"/>
        <v>56</v>
      </c>
    </row>
    <row r="153" spans="1:20" hidden="1" x14ac:dyDescent="0.2">
      <c r="A153" s="1">
        <v>43295</v>
      </c>
      <c r="B153">
        <v>43851384</v>
      </c>
      <c r="C153">
        <v>94</v>
      </c>
      <c r="D153" t="s">
        <v>14</v>
      </c>
      <c r="E153">
        <v>21</v>
      </c>
      <c r="F153" t="s">
        <v>15</v>
      </c>
      <c r="G153">
        <v>181010</v>
      </c>
      <c r="H153" t="s">
        <v>16</v>
      </c>
      <c r="I153" t="s">
        <v>17</v>
      </c>
      <c r="J153" t="s">
        <v>18</v>
      </c>
      <c r="K153" t="s">
        <v>19</v>
      </c>
      <c r="L153" t="s">
        <v>20</v>
      </c>
      <c r="M153" s="2">
        <v>842776102461</v>
      </c>
      <c r="N153">
        <v>1</v>
      </c>
      <c r="O153">
        <f>COUNTIFS($A$2:$A$1129,"="&amp;A153,$C$2:$C$1129,"="&amp;C153,$M$2:$M$1129,"="&amp;M153)</f>
        <v>55</v>
      </c>
      <c r="P153">
        <f>COUNTIFS($B$2:$B$1129,"="&amp;B153,$M$2:$M$1129,"="&amp;M153)</f>
        <v>1</v>
      </c>
      <c r="Q153">
        <f>SUMIFS($N$2:$N$1129,$B$2:$B$1129,"="&amp;B153,$M$2:$M$1129,"="&amp;M153)</f>
        <v>1</v>
      </c>
      <c r="R153">
        <f>VLOOKUP(A153&amp;C153&amp;M153,販売数計!$A$2:$E$174,5,FALSE)</f>
        <v>56</v>
      </c>
      <c r="S153">
        <f t="shared" si="4"/>
        <v>0</v>
      </c>
      <c r="T153">
        <f t="shared" si="5"/>
        <v>56</v>
      </c>
    </row>
    <row r="154" spans="1:20" hidden="1" x14ac:dyDescent="0.2">
      <c r="A154" s="1">
        <v>43295</v>
      </c>
      <c r="B154">
        <v>43851508</v>
      </c>
      <c r="C154">
        <v>94</v>
      </c>
      <c r="D154" t="s">
        <v>14</v>
      </c>
      <c r="E154">
        <v>21</v>
      </c>
      <c r="F154" t="s">
        <v>15</v>
      </c>
      <c r="G154">
        <v>181010</v>
      </c>
      <c r="H154" t="s">
        <v>16</v>
      </c>
      <c r="I154" t="s">
        <v>17</v>
      </c>
      <c r="J154" t="s">
        <v>18</v>
      </c>
      <c r="K154" t="s">
        <v>19</v>
      </c>
      <c r="L154" t="s">
        <v>20</v>
      </c>
      <c r="M154" s="2">
        <v>842776102461</v>
      </c>
      <c r="N154">
        <v>1</v>
      </c>
      <c r="O154">
        <f>COUNTIFS($A$2:$A$1129,"="&amp;A154,$C$2:$C$1129,"="&amp;C154,$M$2:$M$1129,"="&amp;M154)</f>
        <v>55</v>
      </c>
      <c r="P154">
        <f>COUNTIFS($B$2:$B$1129,"="&amp;B154,$M$2:$M$1129,"="&amp;M154)</f>
        <v>1</v>
      </c>
      <c r="Q154">
        <f>SUMIFS($N$2:$N$1129,$B$2:$B$1129,"="&amp;B154,$M$2:$M$1129,"="&amp;M154)</f>
        <v>1</v>
      </c>
      <c r="R154">
        <f>VLOOKUP(A154&amp;C154&amp;M154,販売数計!$A$2:$E$174,5,FALSE)</f>
        <v>56</v>
      </c>
      <c r="S154">
        <f t="shared" si="4"/>
        <v>0</v>
      </c>
      <c r="T154">
        <f t="shared" si="5"/>
        <v>56</v>
      </c>
    </row>
    <row r="155" spans="1:20" hidden="1" x14ac:dyDescent="0.2">
      <c r="A155" s="1">
        <v>43295</v>
      </c>
      <c r="B155">
        <v>43851707</v>
      </c>
      <c r="C155">
        <v>94</v>
      </c>
      <c r="D155" t="s">
        <v>14</v>
      </c>
      <c r="E155">
        <v>21</v>
      </c>
      <c r="F155" t="s">
        <v>15</v>
      </c>
      <c r="G155">
        <v>181010</v>
      </c>
      <c r="H155" t="s">
        <v>16</v>
      </c>
      <c r="I155" t="s">
        <v>17</v>
      </c>
      <c r="J155" t="s">
        <v>18</v>
      </c>
      <c r="K155" t="s">
        <v>19</v>
      </c>
      <c r="L155" t="s">
        <v>20</v>
      </c>
      <c r="M155" s="2">
        <v>842776102461</v>
      </c>
      <c r="N155">
        <v>1</v>
      </c>
      <c r="O155">
        <f>COUNTIFS($A$2:$A$1129,"="&amp;A155,$C$2:$C$1129,"="&amp;C155,$M$2:$M$1129,"="&amp;M155)</f>
        <v>55</v>
      </c>
      <c r="P155">
        <f>COUNTIFS($B$2:$B$1129,"="&amp;B155,$M$2:$M$1129,"="&amp;M155)</f>
        <v>1</v>
      </c>
      <c r="Q155">
        <f>SUMIFS($N$2:$N$1129,$B$2:$B$1129,"="&amp;B155,$M$2:$M$1129,"="&amp;M155)</f>
        <v>1</v>
      </c>
      <c r="R155">
        <f>VLOOKUP(A155&amp;C155&amp;M155,販売数計!$A$2:$E$174,5,FALSE)</f>
        <v>56</v>
      </c>
      <c r="S155">
        <f t="shared" si="4"/>
        <v>0</v>
      </c>
      <c r="T155">
        <f t="shared" si="5"/>
        <v>56</v>
      </c>
    </row>
    <row r="156" spans="1:20" hidden="1" x14ac:dyDescent="0.2">
      <c r="A156" s="1">
        <v>43295</v>
      </c>
      <c r="B156">
        <v>43851861</v>
      </c>
      <c r="C156">
        <v>94</v>
      </c>
      <c r="D156" t="s">
        <v>14</v>
      </c>
      <c r="E156">
        <v>21</v>
      </c>
      <c r="F156" t="s">
        <v>15</v>
      </c>
      <c r="G156">
        <v>181010</v>
      </c>
      <c r="H156" t="s">
        <v>16</v>
      </c>
      <c r="I156" t="s">
        <v>17</v>
      </c>
      <c r="J156" t="s">
        <v>18</v>
      </c>
      <c r="K156" t="s">
        <v>19</v>
      </c>
      <c r="L156" t="s">
        <v>20</v>
      </c>
      <c r="M156" s="2">
        <v>842776102461</v>
      </c>
      <c r="N156">
        <v>1</v>
      </c>
      <c r="O156">
        <f>COUNTIFS($A$2:$A$1129,"="&amp;A156,$C$2:$C$1129,"="&amp;C156,$M$2:$M$1129,"="&amp;M156)</f>
        <v>55</v>
      </c>
      <c r="P156">
        <f>COUNTIFS($B$2:$B$1129,"="&amp;B156,$M$2:$M$1129,"="&amp;M156)</f>
        <v>1</v>
      </c>
      <c r="Q156">
        <f>SUMIFS($N$2:$N$1129,$B$2:$B$1129,"="&amp;B156,$M$2:$M$1129,"="&amp;M156)</f>
        <v>1</v>
      </c>
      <c r="R156">
        <f>VLOOKUP(A156&amp;C156&amp;M156,販売数計!$A$2:$E$174,5,FALSE)</f>
        <v>56</v>
      </c>
      <c r="S156">
        <f t="shared" si="4"/>
        <v>0</v>
      </c>
      <c r="T156">
        <f t="shared" si="5"/>
        <v>56</v>
      </c>
    </row>
    <row r="157" spans="1:20" hidden="1" x14ac:dyDescent="0.2">
      <c r="A157" s="1">
        <v>43295</v>
      </c>
      <c r="B157">
        <v>43851951</v>
      </c>
      <c r="C157">
        <v>94</v>
      </c>
      <c r="D157" t="s">
        <v>14</v>
      </c>
      <c r="E157">
        <v>21</v>
      </c>
      <c r="F157" t="s">
        <v>15</v>
      </c>
      <c r="G157">
        <v>181010</v>
      </c>
      <c r="H157" t="s">
        <v>16</v>
      </c>
      <c r="I157" t="s">
        <v>17</v>
      </c>
      <c r="J157" t="s">
        <v>18</v>
      </c>
      <c r="K157" t="s">
        <v>19</v>
      </c>
      <c r="L157" t="s">
        <v>20</v>
      </c>
      <c r="M157" s="2">
        <v>842776102461</v>
      </c>
      <c r="N157">
        <v>1</v>
      </c>
      <c r="O157">
        <f>COUNTIFS($A$2:$A$1129,"="&amp;A157,$C$2:$C$1129,"="&amp;C157,$M$2:$M$1129,"="&amp;M157)</f>
        <v>55</v>
      </c>
      <c r="P157">
        <f>COUNTIFS($B$2:$B$1129,"="&amp;B157,$M$2:$M$1129,"="&amp;M157)</f>
        <v>1</v>
      </c>
      <c r="Q157">
        <f>SUMIFS($N$2:$N$1129,$B$2:$B$1129,"="&amp;B157,$M$2:$M$1129,"="&amp;M157)</f>
        <v>1</v>
      </c>
      <c r="R157">
        <f>VLOOKUP(A157&amp;C157&amp;M157,販売数計!$A$2:$E$174,5,FALSE)</f>
        <v>56</v>
      </c>
      <c r="S157">
        <f t="shared" si="4"/>
        <v>0</v>
      </c>
      <c r="T157">
        <f t="shared" si="5"/>
        <v>56</v>
      </c>
    </row>
    <row r="158" spans="1:20" hidden="1" x14ac:dyDescent="0.2">
      <c r="A158" s="1">
        <v>43295</v>
      </c>
      <c r="B158">
        <v>43852102</v>
      </c>
      <c r="C158">
        <v>94</v>
      </c>
      <c r="D158" t="s">
        <v>14</v>
      </c>
      <c r="E158">
        <v>21</v>
      </c>
      <c r="F158" t="s">
        <v>15</v>
      </c>
      <c r="G158">
        <v>181010</v>
      </c>
      <c r="H158" t="s">
        <v>16</v>
      </c>
      <c r="I158" t="s">
        <v>17</v>
      </c>
      <c r="J158" t="s">
        <v>18</v>
      </c>
      <c r="K158" t="s">
        <v>19</v>
      </c>
      <c r="L158" t="s">
        <v>20</v>
      </c>
      <c r="M158" s="2">
        <v>842776102461</v>
      </c>
      <c r="N158">
        <v>2</v>
      </c>
      <c r="O158">
        <f>COUNTIFS($A$2:$A$1129,"="&amp;A158,$C$2:$C$1129,"="&amp;C158,$M$2:$M$1129,"="&amp;M158)</f>
        <v>55</v>
      </c>
      <c r="P158">
        <f>COUNTIFS($B$2:$B$1129,"="&amp;B158,$M$2:$M$1129,"="&amp;M158)</f>
        <v>1</v>
      </c>
      <c r="Q158">
        <f>SUMIFS($N$2:$N$1129,$B$2:$B$1129,"="&amp;B158,$M$2:$M$1129,"="&amp;M158)</f>
        <v>2</v>
      </c>
      <c r="R158">
        <f>VLOOKUP(A158&amp;C158&amp;M158,販売数計!$A$2:$E$174,5,FALSE)</f>
        <v>56</v>
      </c>
      <c r="S158">
        <f t="shared" si="4"/>
        <v>0</v>
      </c>
      <c r="T158">
        <f t="shared" si="5"/>
        <v>56</v>
      </c>
    </row>
    <row r="159" spans="1:20" hidden="1" x14ac:dyDescent="0.2">
      <c r="A159" s="1">
        <v>43295</v>
      </c>
      <c r="B159">
        <v>43852141</v>
      </c>
      <c r="C159">
        <v>94</v>
      </c>
      <c r="D159" t="s">
        <v>14</v>
      </c>
      <c r="E159">
        <v>21</v>
      </c>
      <c r="F159" t="s">
        <v>15</v>
      </c>
      <c r="G159">
        <v>181010</v>
      </c>
      <c r="H159" t="s">
        <v>16</v>
      </c>
      <c r="I159" t="s">
        <v>17</v>
      </c>
      <c r="J159" t="s">
        <v>18</v>
      </c>
      <c r="K159" t="s">
        <v>19</v>
      </c>
      <c r="L159" t="s">
        <v>20</v>
      </c>
      <c r="M159" s="2">
        <v>842776102461</v>
      </c>
      <c r="N159">
        <v>1</v>
      </c>
      <c r="O159">
        <f>COUNTIFS($A$2:$A$1129,"="&amp;A159,$C$2:$C$1129,"="&amp;C159,$M$2:$M$1129,"="&amp;M159)</f>
        <v>55</v>
      </c>
      <c r="P159">
        <f>COUNTIFS($B$2:$B$1129,"="&amp;B159,$M$2:$M$1129,"="&amp;M159)</f>
        <v>1</v>
      </c>
      <c r="Q159">
        <f>SUMIFS($N$2:$N$1129,$B$2:$B$1129,"="&amp;B159,$M$2:$M$1129,"="&amp;M159)</f>
        <v>1</v>
      </c>
      <c r="R159">
        <f>VLOOKUP(A159&amp;C159&amp;M159,販売数計!$A$2:$E$174,5,FALSE)</f>
        <v>56</v>
      </c>
      <c r="S159">
        <f t="shared" si="4"/>
        <v>0</v>
      </c>
      <c r="T159">
        <f t="shared" si="5"/>
        <v>56</v>
      </c>
    </row>
    <row r="160" spans="1:20" hidden="1" x14ac:dyDescent="0.2">
      <c r="A160" s="1">
        <v>43295</v>
      </c>
      <c r="B160">
        <v>43852254</v>
      </c>
      <c r="C160">
        <v>94</v>
      </c>
      <c r="D160" t="s">
        <v>14</v>
      </c>
      <c r="E160">
        <v>21</v>
      </c>
      <c r="F160" t="s">
        <v>15</v>
      </c>
      <c r="G160">
        <v>181010</v>
      </c>
      <c r="H160" t="s">
        <v>16</v>
      </c>
      <c r="I160" t="s">
        <v>17</v>
      </c>
      <c r="J160" t="s">
        <v>18</v>
      </c>
      <c r="K160" t="s">
        <v>19</v>
      </c>
      <c r="L160" t="s">
        <v>20</v>
      </c>
      <c r="M160" s="2">
        <v>842776102461</v>
      </c>
      <c r="N160">
        <v>1</v>
      </c>
      <c r="O160">
        <f>COUNTIFS($A$2:$A$1129,"="&amp;A160,$C$2:$C$1129,"="&amp;C160,$M$2:$M$1129,"="&amp;M160)</f>
        <v>55</v>
      </c>
      <c r="P160">
        <f>COUNTIFS($B$2:$B$1129,"="&amp;B160,$M$2:$M$1129,"="&amp;M160)</f>
        <v>1</v>
      </c>
      <c r="Q160">
        <f>SUMIFS($N$2:$N$1129,$B$2:$B$1129,"="&amp;B160,$M$2:$M$1129,"="&amp;M160)</f>
        <v>1</v>
      </c>
      <c r="R160">
        <f>VLOOKUP(A160&amp;C160&amp;M160,販売数計!$A$2:$E$174,5,FALSE)</f>
        <v>56</v>
      </c>
      <c r="S160">
        <f t="shared" si="4"/>
        <v>0</v>
      </c>
      <c r="T160">
        <f t="shared" si="5"/>
        <v>56</v>
      </c>
    </row>
    <row r="161" spans="1:20" hidden="1" x14ac:dyDescent="0.2">
      <c r="A161" s="1">
        <v>43295</v>
      </c>
      <c r="B161">
        <v>43852304</v>
      </c>
      <c r="C161">
        <v>94</v>
      </c>
      <c r="D161" t="s">
        <v>14</v>
      </c>
      <c r="E161">
        <v>21</v>
      </c>
      <c r="F161" t="s">
        <v>15</v>
      </c>
      <c r="G161">
        <v>181010</v>
      </c>
      <c r="H161" t="s">
        <v>16</v>
      </c>
      <c r="I161" t="s">
        <v>17</v>
      </c>
      <c r="J161" t="s">
        <v>18</v>
      </c>
      <c r="K161" t="s">
        <v>19</v>
      </c>
      <c r="L161" t="s">
        <v>20</v>
      </c>
      <c r="M161" s="2">
        <v>842776102461</v>
      </c>
      <c r="N161">
        <v>1</v>
      </c>
      <c r="O161">
        <f>COUNTIFS($A$2:$A$1129,"="&amp;A161,$C$2:$C$1129,"="&amp;C161,$M$2:$M$1129,"="&amp;M161)</f>
        <v>55</v>
      </c>
      <c r="P161">
        <f>COUNTIFS($B$2:$B$1129,"="&amp;B161,$M$2:$M$1129,"="&amp;M161)</f>
        <v>1</v>
      </c>
      <c r="Q161">
        <f>SUMIFS($N$2:$N$1129,$B$2:$B$1129,"="&amp;B161,$M$2:$M$1129,"="&amp;M161)</f>
        <v>1</v>
      </c>
      <c r="R161">
        <f>VLOOKUP(A161&amp;C161&amp;M161,販売数計!$A$2:$E$174,5,FALSE)</f>
        <v>56</v>
      </c>
      <c r="S161">
        <f t="shared" si="4"/>
        <v>0</v>
      </c>
      <c r="T161">
        <f t="shared" si="5"/>
        <v>56</v>
      </c>
    </row>
    <row r="162" spans="1:20" hidden="1" x14ac:dyDescent="0.2">
      <c r="A162" s="1">
        <v>43295</v>
      </c>
      <c r="B162">
        <v>43852377</v>
      </c>
      <c r="C162">
        <v>94</v>
      </c>
      <c r="D162" t="s">
        <v>14</v>
      </c>
      <c r="E162">
        <v>21</v>
      </c>
      <c r="F162" t="s">
        <v>15</v>
      </c>
      <c r="G162">
        <v>181010</v>
      </c>
      <c r="H162" t="s">
        <v>16</v>
      </c>
      <c r="I162" t="s">
        <v>17</v>
      </c>
      <c r="J162" t="s">
        <v>18</v>
      </c>
      <c r="K162" t="s">
        <v>19</v>
      </c>
      <c r="L162" t="s">
        <v>20</v>
      </c>
      <c r="M162" s="2">
        <v>842776102461</v>
      </c>
      <c r="N162">
        <v>1</v>
      </c>
      <c r="O162">
        <f>COUNTIFS($A$2:$A$1129,"="&amp;A162,$C$2:$C$1129,"="&amp;C162,$M$2:$M$1129,"="&amp;M162)</f>
        <v>55</v>
      </c>
      <c r="P162">
        <f>COUNTIFS($B$2:$B$1129,"="&amp;B162,$M$2:$M$1129,"="&amp;M162)</f>
        <v>1</v>
      </c>
      <c r="Q162">
        <f>SUMIFS($N$2:$N$1129,$B$2:$B$1129,"="&amp;B162,$M$2:$M$1129,"="&amp;M162)</f>
        <v>1</v>
      </c>
      <c r="R162">
        <f>VLOOKUP(A162&amp;C162&amp;M162,販売数計!$A$2:$E$174,5,FALSE)</f>
        <v>56</v>
      </c>
      <c r="S162">
        <f t="shared" si="4"/>
        <v>0</v>
      </c>
      <c r="T162">
        <f t="shared" si="5"/>
        <v>56</v>
      </c>
    </row>
    <row r="163" spans="1:20" hidden="1" x14ac:dyDescent="0.2">
      <c r="A163" s="1">
        <v>43295</v>
      </c>
      <c r="B163">
        <v>43852601</v>
      </c>
      <c r="C163">
        <v>94</v>
      </c>
      <c r="D163" t="s">
        <v>14</v>
      </c>
      <c r="E163">
        <v>21</v>
      </c>
      <c r="F163" t="s">
        <v>15</v>
      </c>
      <c r="G163">
        <v>181010</v>
      </c>
      <c r="H163" t="s">
        <v>16</v>
      </c>
      <c r="I163" t="s">
        <v>17</v>
      </c>
      <c r="J163" t="s">
        <v>18</v>
      </c>
      <c r="K163" t="s">
        <v>19</v>
      </c>
      <c r="L163" t="s">
        <v>20</v>
      </c>
      <c r="M163" s="2">
        <v>842776102461</v>
      </c>
      <c r="N163">
        <v>1</v>
      </c>
      <c r="O163">
        <f>COUNTIFS($A$2:$A$1129,"="&amp;A163,$C$2:$C$1129,"="&amp;C163,$M$2:$M$1129,"="&amp;M163)</f>
        <v>55</v>
      </c>
      <c r="P163">
        <f>COUNTIFS($B$2:$B$1129,"="&amp;B163,$M$2:$M$1129,"="&amp;M163)</f>
        <v>1</v>
      </c>
      <c r="Q163">
        <f>SUMIFS($N$2:$N$1129,$B$2:$B$1129,"="&amp;B163,$M$2:$M$1129,"="&amp;M163)</f>
        <v>1</v>
      </c>
      <c r="R163">
        <f>VLOOKUP(A163&amp;C163&amp;M163,販売数計!$A$2:$E$174,5,FALSE)</f>
        <v>56</v>
      </c>
      <c r="S163">
        <f t="shared" si="4"/>
        <v>0</v>
      </c>
      <c r="T163">
        <f t="shared" si="5"/>
        <v>56</v>
      </c>
    </row>
    <row r="164" spans="1:20" hidden="1" x14ac:dyDescent="0.2">
      <c r="A164" s="1">
        <v>43295</v>
      </c>
      <c r="B164">
        <v>43852983</v>
      </c>
      <c r="C164">
        <v>94</v>
      </c>
      <c r="D164" t="s">
        <v>14</v>
      </c>
      <c r="E164">
        <v>21</v>
      </c>
      <c r="F164" t="s">
        <v>15</v>
      </c>
      <c r="G164">
        <v>181010</v>
      </c>
      <c r="H164" t="s">
        <v>16</v>
      </c>
      <c r="I164" t="s">
        <v>17</v>
      </c>
      <c r="J164" t="s">
        <v>18</v>
      </c>
      <c r="K164" t="s">
        <v>19</v>
      </c>
      <c r="L164" t="s">
        <v>20</v>
      </c>
      <c r="M164" s="2">
        <v>842776102461</v>
      </c>
      <c r="N164">
        <v>1</v>
      </c>
      <c r="O164">
        <f>COUNTIFS($A$2:$A$1129,"="&amp;A164,$C$2:$C$1129,"="&amp;C164,$M$2:$M$1129,"="&amp;M164)</f>
        <v>55</v>
      </c>
      <c r="P164">
        <f>COUNTIFS($B$2:$B$1129,"="&amp;B164,$M$2:$M$1129,"="&amp;M164)</f>
        <v>1</v>
      </c>
      <c r="Q164">
        <f>SUMIFS($N$2:$N$1129,$B$2:$B$1129,"="&amp;B164,$M$2:$M$1129,"="&amp;M164)</f>
        <v>1</v>
      </c>
      <c r="R164">
        <f>VLOOKUP(A164&amp;C164&amp;M164,販売数計!$A$2:$E$174,5,FALSE)</f>
        <v>56</v>
      </c>
      <c r="S164">
        <f t="shared" si="4"/>
        <v>0</v>
      </c>
      <c r="T164">
        <f t="shared" si="5"/>
        <v>56</v>
      </c>
    </row>
    <row r="165" spans="1:20" hidden="1" x14ac:dyDescent="0.2">
      <c r="A165" s="1">
        <v>43295</v>
      </c>
      <c r="B165">
        <v>43853042</v>
      </c>
      <c r="C165">
        <v>94</v>
      </c>
      <c r="D165" t="s">
        <v>14</v>
      </c>
      <c r="E165">
        <v>21</v>
      </c>
      <c r="F165" t="s">
        <v>15</v>
      </c>
      <c r="G165">
        <v>181010</v>
      </c>
      <c r="H165" t="s">
        <v>16</v>
      </c>
      <c r="I165" t="s">
        <v>17</v>
      </c>
      <c r="J165" t="s">
        <v>18</v>
      </c>
      <c r="K165" t="s">
        <v>19</v>
      </c>
      <c r="L165" t="s">
        <v>20</v>
      </c>
      <c r="M165" s="2">
        <v>842776102461</v>
      </c>
      <c r="N165">
        <v>1</v>
      </c>
      <c r="O165">
        <f>COUNTIFS($A$2:$A$1129,"="&amp;A165,$C$2:$C$1129,"="&amp;C165,$M$2:$M$1129,"="&amp;M165)</f>
        <v>55</v>
      </c>
      <c r="P165">
        <f>COUNTIFS($B$2:$B$1129,"="&amp;B165,$M$2:$M$1129,"="&amp;M165)</f>
        <v>1</v>
      </c>
      <c r="Q165">
        <f>SUMIFS($N$2:$N$1129,$B$2:$B$1129,"="&amp;B165,$M$2:$M$1129,"="&amp;M165)</f>
        <v>1</v>
      </c>
      <c r="R165">
        <f>VLOOKUP(A165&amp;C165&amp;M165,販売数計!$A$2:$E$174,5,FALSE)</f>
        <v>56</v>
      </c>
      <c r="S165">
        <f t="shared" si="4"/>
        <v>0</v>
      </c>
      <c r="T165">
        <f t="shared" si="5"/>
        <v>56</v>
      </c>
    </row>
    <row r="166" spans="1:20" hidden="1" x14ac:dyDescent="0.2">
      <c r="A166" s="1">
        <v>43295</v>
      </c>
      <c r="B166">
        <v>43853228</v>
      </c>
      <c r="C166">
        <v>94</v>
      </c>
      <c r="D166" t="s">
        <v>14</v>
      </c>
      <c r="E166">
        <v>21</v>
      </c>
      <c r="F166" t="s">
        <v>15</v>
      </c>
      <c r="G166">
        <v>181010</v>
      </c>
      <c r="H166" t="s">
        <v>16</v>
      </c>
      <c r="I166" t="s">
        <v>17</v>
      </c>
      <c r="J166" t="s">
        <v>18</v>
      </c>
      <c r="K166" t="s">
        <v>19</v>
      </c>
      <c r="L166" t="s">
        <v>20</v>
      </c>
      <c r="M166" s="2">
        <v>842776102461</v>
      </c>
      <c r="N166">
        <v>1</v>
      </c>
      <c r="O166">
        <f>COUNTIFS($A$2:$A$1129,"="&amp;A166,$C$2:$C$1129,"="&amp;C166,$M$2:$M$1129,"="&amp;M166)</f>
        <v>55</v>
      </c>
      <c r="P166">
        <f>COUNTIFS($B$2:$B$1129,"="&amp;B166,$M$2:$M$1129,"="&amp;M166)</f>
        <v>1</v>
      </c>
      <c r="Q166">
        <f>SUMIFS($N$2:$N$1129,$B$2:$B$1129,"="&amp;B166,$M$2:$M$1129,"="&amp;M166)</f>
        <v>1</v>
      </c>
      <c r="R166">
        <f>VLOOKUP(A166&amp;C166&amp;M166,販売数計!$A$2:$E$174,5,FALSE)</f>
        <v>56</v>
      </c>
      <c r="S166">
        <f t="shared" si="4"/>
        <v>0</v>
      </c>
      <c r="T166">
        <f t="shared" si="5"/>
        <v>56</v>
      </c>
    </row>
    <row r="167" spans="1:20" hidden="1" x14ac:dyDescent="0.2">
      <c r="A167" s="1">
        <v>43295</v>
      </c>
      <c r="B167">
        <v>43854716</v>
      </c>
      <c r="C167">
        <v>94</v>
      </c>
      <c r="D167" t="s">
        <v>14</v>
      </c>
      <c r="E167">
        <v>21</v>
      </c>
      <c r="F167" t="s">
        <v>15</v>
      </c>
      <c r="G167">
        <v>181010</v>
      </c>
      <c r="H167" t="s">
        <v>16</v>
      </c>
      <c r="I167" t="s">
        <v>17</v>
      </c>
      <c r="J167" t="s">
        <v>18</v>
      </c>
      <c r="K167" t="s">
        <v>19</v>
      </c>
      <c r="L167" t="s">
        <v>20</v>
      </c>
      <c r="M167" s="2">
        <v>842776102461</v>
      </c>
      <c r="N167">
        <v>1</v>
      </c>
      <c r="O167">
        <f>COUNTIFS($A$2:$A$1129,"="&amp;A167,$C$2:$C$1129,"="&amp;C167,$M$2:$M$1129,"="&amp;M167)</f>
        <v>55</v>
      </c>
      <c r="P167">
        <f>COUNTIFS($B$2:$B$1129,"="&amp;B167,$M$2:$M$1129,"="&amp;M167)</f>
        <v>1</v>
      </c>
      <c r="Q167">
        <f>SUMIFS($N$2:$N$1129,$B$2:$B$1129,"="&amp;B167,$M$2:$M$1129,"="&amp;M167)</f>
        <v>1</v>
      </c>
      <c r="R167">
        <f>VLOOKUP(A167&amp;C167&amp;M167,販売数計!$A$2:$E$174,5,FALSE)</f>
        <v>56</v>
      </c>
      <c r="S167">
        <f t="shared" si="4"/>
        <v>0</v>
      </c>
      <c r="T167">
        <f t="shared" si="5"/>
        <v>56</v>
      </c>
    </row>
    <row r="168" spans="1:20" hidden="1" x14ac:dyDescent="0.2">
      <c r="A168" s="1">
        <v>43295</v>
      </c>
      <c r="B168">
        <v>43854742</v>
      </c>
      <c r="C168">
        <v>94</v>
      </c>
      <c r="D168" t="s">
        <v>14</v>
      </c>
      <c r="E168">
        <v>21</v>
      </c>
      <c r="F168" t="s">
        <v>15</v>
      </c>
      <c r="G168">
        <v>181010</v>
      </c>
      <c r="H168" t="s">
        <v>16</v>
      </c>
      <c r="I168" t="s">
        <v>17</v>
      </c>
      <c r="J168" t="s">
        <v>18</v>
      </c>
      <c r="K168" t="s">
        <v>19</v>
      </c>
      <c r="L168" t="s">
        <v>20</v>
      </c>
      <c r="M168" s="2">
        <v>842776102461</v>
      </c>
      <c r="N168">
        <v>1</v>
      </c>
      <c r="O168">
        <f>COUNTIFS($A$2:$A$1129,"="&amp;A168,$C$2:$C$1129,"="&amp;C168,$M$2:$M$1129,"="&amp;M168)</f>
        <v>55</v>
      </c>
      <c r="P168">
        <f>COUNTIFS($B$2:$B$1129,"="&amp;B168,$M$2:$M$1129,"="&amp;M168)</f>
        <v>1</v>
      </c>
      <c r="Q168">
        <f>SUMIFS($N$2:$N$1129,$B$2:$B$1129,"="&amp;B168,$M$2:$M$1129,"="&amp;M168)</f>
        <v>1</v>
      </c>
      <c r="R168">
        <f>VLOOKUP(A168&amp;C168&amp;M168,販売数計!$A$2:$E$174,5,FALSE)</f>
        <v>56</v>
      </c>
      <c r="S168">
        <f t="shared" si="4"/>
        <v>0</v>
      </c>
      <c r="T168">
        <f t="shared" si="5"/>
        <v>56</v>
      </c>
    </row>
    <row r="169" spans="1:20" hidden="1" x14ac:dyDescent="0.2">
      <c r="A169" s="1">
        <v>43295</v>
      </c>
      <c r="B169">
        <v>43855081</v>
      </c>
      <c r="C169">
        <v>94</v>
      </c>
      <c r="D169" t="s">
        <v>14</v>
      </c>
      <c r="E169">
        <v>21</v>
      </c>
      <c r="F169" t="s">
        <v>15</v>
      </c>
      <c r="G169">
        <v>181010</v>
      </c>
      <c r="H169" t="s">
        <v>16</v>
      </c>
      <c r="I169" t="s">
        <v>17</v>
      </c>
      <c r="J169" t="s">
        <v>18</v>
      </c>
      <c r="K169" t="s">
        <v>19</v>
      </c>
      <c r="L169" t="s">
        <v>20</v>
      </c>
      <c r="M169" s="2">
        <v>842776102461</v>
      </c>
      <c r="N169">
        <v>1</v>
      </c>
      <c r="O169">
        <f>COUNTIFS($A$2:$A$1129,"="&amp;A169,$C$2:$C$1129,"="&amp;C169,$M$2:$M$1129,"="&amp;M169)</f>
        <v>55</v>
      </c>
      <c r="P169">
        <f>COUNTIFS($B$2:$B$1129,"="&amp;B169,$M$2:$M$1129,"="&amp;M169)</f>
        <v>1</v>
      </c>
      <c r="Q169">
        <f>SUMIFS($N$2:$N$1129,$B$2:$B$1129,"="&amp;B169,$M$2:$M$1129,"="&amp;M169)</f>
        <v>1</v>
      </c>
      <c r="R169">
        <f>VLOOKUP(A169&amp;C169&amp;M169,販売数計!$A$2:$E$174,5,FALSE)</f>
        <v>56</v>
      </c>
      <c r="S169">
        <f t="shared" si="4"/>
        <v>0</v>
      </c>
      <c r="T169">
        <f t="shared" si="5"/>
        <v>56</v>
      </c>
    </row>
    <row r="170" spans="1:20" hidden="1" x14ac:dyDescent="0.2">
      <c r="A170" s="1">
        <v>43295</v>
      </c>
      <c r="B170">
        <v>43855886</v>
      </c>
      <c r="C170">
        <v>94</v>
      </c>
      <c r="D170" t="s">
        <v>14</v>
      </c>
      <c r="E170">
        <v>21</v>
      </c>
      <c r="F170" t="s">
        <v>15</v>
      </c>
      <c r="G170">
        <v>181010</v>
      </c>
      <c r="H170" t="s">
        <v>16</v>
      </c>
      <c r="I170" t="s">
        <v>17</v>
      </c>
      <c r="J170" t="s">
        <v>18</v>
      </c>
      <c r="K170" t="s">
        <v>19</v>
      </c>
      <c r="L170" t="s">
        <v>20</v>
      </c>
      <c r="M170" s="2">
        <v>842776102461</v>
      </c>
      <c r="N170">
        <v>1</v>
      </c>
      <c r="O170">
        <f>COUNTIFS($A$2:$A$1129,"="&amp;A170,$C$2:$C$1129,"="&amp;C170,$M$2:$M$1129,"="&amp;M170)</f>
        <v>55</v>
      </c>
      <c r="P170">
        <f>COUNTIFS($B$2:$B$1129,"="&amp;B170,$M$2:$M$1129,"="&amp;M170)</f>
        <v>1</v>
      </c>
      <c r="Q170">
        <f>SUMIFS($N$2:$N$1129,$B$2:$B$1129,"="&amp;B170,$M$2:$M$1129,"="&amp;M170)</f>
        <v>1</v>
      </c>
      <c r="R170">
        <f>VLOOKUP(A170&amp;C170&amp;M170,販売数計!$A$2:$E$174,5,FALSE)</f>
        <v>56</v>
      </c>
      <c r="S170">
        <f t="shared" si="4"/>
        <v>0</v>
      </c>
      <c r="T170">
        <f t="shared" si="5"/>
        <v>56</v>
      </c>
    </row>
    <row r="171" spans="1:20" hidden="1" x14ac:dyDescent="0.2">
      <c r="A171" s="1">
        <v>43295</v>
      </c>
      <c r="B171">
        <v>43855934</v>
      </c>
      <c r="C171">
        <v>94</v>
      </c>
      <c r="D171" t="s">
        <v>14</v>
      </c>
      <c r="E171">
        <v>21</v>
      </c>
      <c r="F171" t="s">
        <v>15</v>
      </c>
      <c r="G171">
        <v>181010</v>
      </c>
      <c r="H171" t="s">
        <v>16</v>
      </c>
      <c r="I171" t="s">
        <v>17</v>
      </c>
      <c r="J171" t="s">
        <v>18</v>
      </c>
      <c r="K171" t="s">
        <v>19</v>
      </c>
      <c r="L171" t="s">
        <v>20</v>
      </c>
      <c r="M171" s="2">
        <v>842776102461</v>
      </c>
      <c r="N171">
        <v>1</v>
      </c>
      <c r="O171">
        <f>COUNTIFS($A$2:$A$1129,"="&amp;A171,$C$2:$C$1129,"="&amp;C171,$M$2:$M$1129,"="&amp;M171)</f>
        <v>55</v>
      </c>
      <c r="P171">
        <f>COUNTIFS($B$2:$B$1129,"="&amp;B171,$M$2:$M$1129,"="&amp;M171)</f>
        <v>1</v>
      </c>
      <c r="Q171">
        <f>SUMIFS($N$2:$N$1129,$B$2:$B$1129,"="&amp;B171,$M$2:$M$1129,"="&amp;M171)</f>
        <v>1</v>
      </c>
      <c r="R171">
        <f>VLOOKUP(A171&amp;C171&amp;M171,販売数計!$A$2:$E$174,5,FALSE)</f>
        <v>56</v>
      </c>
      <c r="S171">
        <f t="shared" si="4"/>
        <v>0</v>
      </c>
      <c r="T171">
        <f t="shared" si="5"/>
        <v>56</v>
      </c>
    </row>
    <row r="172" spans="1:20" hidden="1" x14ac:dyDescent="0.2">
      <c r="A172" s="1">
        <v>43295</v>
      </c>
      <c r="B172">
        <v>43855968</v>
      </c>
      <c r="C172">
        <v>94</v>
      </c>
      <c r="D172" t="s">
        <v>14</v>
      </c>
      <c r="E172">
        <v>21</v>
      </c>
      <c r="F172" t="s">
        <v>15</v>
      </c>
      <c r="G172">
        <v>181010</v>
      </c>
      <c r="H172" t="s">
        <v>16</v>
      </c>
      <c r="I172" t="s">
        <v>17</v>
      </c>
      <c r="J172" t="s">
        <v>18</v>
      </c>
      <c r="K172" t="s">
        <v>19</v>
      </c>
      <c r="L172" t="s">
        <v>20</v>
      </c>
      <c r="M172" s="2">
        <v>842776102461</v>
      </c>
      <c r="N172">
        <v>1</v>
      </c>
      <c r="O172">
        <f>COUNTIFS($A$2:$A$1129,"="&amp;A172,$C$2:$C$1129,"="&amp;C172,$M$2:$M$1129,"="&amp;M172)</f>
        <v>55</v>
      </c>
      <c r="P172">
        <f>COUNTIFS($B$2:$B$1129,"="&amp;B172,$M$2:$M$1129,"="&amp;M172)</f>
        <v>1</v>
      </c>
      <c r="Q172">
        <f>SUMIFS($N$2:$N$1129,$B$2:$B$1129,"="&amp;B172,$M$2:$M$1129,"="&amp;M172)</f>
        <v>1</v>
      </c>
      <c r="R172">
        <f>VLOOKUP(A172&amp;C172&amp;M172,販売数計!$A$2:$E$174,5,FALSE)</f>
        <v>56</v>
      </c>
      <c r="S172">
        <f t="shared" si="4"/>
        <v>0</v>
      </c>
      <c r="T172">
        <f t="shared" si="5"/>
        <v>56</v>
      </c>
    </row>
    <row r="173" spans="1:20" hidden="1" x14ac:dyDescent="0.2">
      <c r="A173" s="1">
        <v>43295</v>
      </c>
      <c r="B173">
        <v>43856388</v>
      </c>
      <c r="C173">
        <v>94</v>
      </c>
      <c r="D173" t="s">
        <v>14</v>
      </c>
      <c r="E173">
        <v>21</v>
      </c>
      <c r="F173" t="s">
        <v>15</v>
      </c>
      <c r="G173">
        <v>181010</v>
      </c>
      <c r="H173" t="s">
        <v>16</v>
      </c>
      <c r="I173" t="s">
        <v>17</v>
      </c>
      <c r="J173" t="s">
        <v>18</v>
      </c>
      <c r="K173" t="s">
        <v>19</v>
      </c>
      <c r="L173" t="s">
        <v>20</v>
      </c>
      <c r="M173" s="2">
        <v>842776102461</v>
      </c>
      <c r="N173">
        <v>1</v>
      </c>
      <c r="O173">
        <f>COUNTIFS($A$2:$A$1129,"="&amp;A173,$C$2:$C$1129,"="&amp;C173,$M$2:$M$1129,"="&amp;M173)</f>
        <v>55</v>
      </c>
      <c r="P173">
        <f>COUNTIFS($B$2:$B$1129,"="&amp;B173,$M$2:$M$1129,"="&amp;M173)</f>
        <v>1</v>
      </c>
      <c r="Q173">
        <f>SUMIFS($N$2:$N$1129,$B$2:$B$1129,"="&amp;B173,$M$2:$M$1129,"="&amp;M173)</f>
        <v>1</v>
      </c>
      <c r="R173">
        <f>VLOOKUP(A173&amp;C173&amp;M173,販売数計!$A$2:$E$174,5,FALSE)</f>
        <v>56</v>
      </c>
      <c r="S173">
        <f t="shared" si="4"/>
        <v>0</v>
      </c>
      <c r="T173">
        <f t="shared" si="5"/>
        <v>56</v>
      </c>
    </row>
    <row r="174" spans="1:20" hidden="1" x14ac:dyDescent="0.2">
      <c r="A174" s="1">
        <v>43295</v>
      </c>
      <c r="B174">
        <v>43856418</v>
      </c>
      <c r="C174">
        <v>94</v>
      </c>
      <c r="D174" t="s">
        <v>14</v>
      </c>
      <c r="E174">
        <v>21</v>
      </c>
      <c r="F174" t="s">
        <v>15</v>
      </c>
      <c r="G174">
        <v>181010</v>
      </c>
      <c r="H174" t="s">
        <v>16</v>
      </c>
      <c r="I174" t="s">
        <v>17</v>
      </c>
      <c r="J174" t="s">
        <v>18</v>
      </c>
      <c r="K174" t="s">
        <v>19</v>
      </c>
      <c r="L174" t="s">
        <v>20</v>
      </c>
      <c r="M174" s="2">
        <v>842776102461</v>
      </c>
      <c r="N174">
        <v>1</v>
      </c>
      <c r="O174">
        <f>COUNTIFS($A$2:$A$1129,"="&amp;A174,$C$2:$C$1129,"="&amp;C174,$M$2:$M$1129,"="&amp;M174)</f>
        <v>55</v>
      </c>
      <c r="P174">
        <f>COUNTIFS($B$2:$B$1129,"="&amp;B174,$M$2:$M$1129,"="&amp;M174)</f>
        <v>1</v>
      </c>
      <c r="Q174">
        <f>SUMIFS($N$2:$N$1129,$B$2:$B$1129,"="&amp;B174,$M$2:$M$1129,"="&amp;M174)</f>
        <v>1</v>
      </c>
      <c r="R174">
        <f>VLOOKUP(A174&amp;C174&amp;M174,販売数計!$A$2:$E$174,5,FALSE)</f>
        <v>56</v>
      </c>
      <c r="S174">
        <f t="shared" si="4"/>
        <v>0</v>
      </c>
      <c r="T174">
        <f t="shared" si="5"/>
        <v>56</v>
      </c>
    </row>
    <row r="175" spans="1:20" hidden="1" x14ac:dyDescent="0.2">
      <c r="A175" s="1">
        <v>43295</v>
      </c>
      <c r="B175">
        <v>43856569</v>
      </c>
      <c r="C175">
        <v>94</v>
      </c>
      <c r="D175" t="s">
        <v>14</v>
      </c>
      <c r="E175">
        <v>21</v>
      </c>
      <c r="F175" t="s">
        <v>15</v>
      </c>
      <c r="G175">
        <v>181010</v>
      </c>
      <c r="H175" t="s">
        <v>16</v>
      </c>
      <c r="I175" t="s">
        <v>17</v>
      </c>
      <c r="J175" t="s">
        <v>18</v>
      </c>
      <c r="K175" t="s">
        <v>19</v>
      </c>
      <c r="L175" t="s">
        <v>20</v>
      </c>
      <c r="M175" s="2">
        <v>842776102461</v>
      </c>
      <c r="N175">
        <v>1</v>
      </c>
      <c r="O175">
        <f>COUNTIFS($A$2:$A$1129,"="&amp;A175,$C$2:$C$1129,"="&amp;C175,$M$2:$M$1129,"="&amp;M175)</f>
        <v>55</v>
      </c>
      <c r="P175">
        <f>COUNTIFS($B$2:$B$1129,"="&amp;B175,$M$2:$M$1129,"="&amp;M175)</f>
        <v>1</v>
      </c>
      <c r="Q175">
        <f>SUMIFS($N$2:$N$1129,$B$2:$B$1129,"="&amp;B175,$M$2:$M$1129,"="&amp;M175)</f>
        <v>1</v>
      </c>
      <c r="R175">
        <f>VLOOKUP(A175&amp;C175&amp;M175,販売数計!$A$2:$E$174,5,FALSE)</f>
        <v>56</v>
      </c>
      <c r="S175">
        <f t="shared" si="4"/>
        <v>0</v>
      </c>
      <c r="T175">
        <f t="shared" si="5"/>
        <v>56</v>
      </c>
    </row>
    <row r="176" spans="1:20" hidden="1" x14ac:dyDescent="0.2">
      <c r="A176" s="1">
        <v>43295</v>
      </c>
      <c r="B176">
        <v>43856602</v>
      </c>
      <c r="C176">
        <v>94</v>
      </c>
      <c r="D176" t="s">
        <v>14</v>
      </c>
      <c r="E176">
        <v>21</v>
      </c>
      <c r="F176" t="s">
        <v>15</v>
      </c>
      <c r="G176">
        <v>181010</v>
      </c>
      <c r="H176" t="s">
        <v>16</v>
      </c>
      <c r="I176" t="s">
        <v>17</v>
      </c>
      <c r="J176" t="s">
        <v>18</v>
      </c>
      <c r="K176" t="s">
        <v>19</v>
      </c>
      <c r="L176" t="s">
        <v>20</v>
      </c>
      <c r="M176" s="2">
        <v>842776102461</v>
      </c>
      <c r="N176">
        <v>1</v>
      </c>
      <c r="O176">
        <f>COUNTIFS($A$2:$A$1129,"="&amp;A176,$C$2:$C$1129,"="&amp;C176,$M$2:$M$1129,"="&amp;M176)</f>
        <v>55</v>
      </c>
      <c r="P176">
        <f>COUNTIFS($B$2:$B$1129,"="&amp;B176,$M$2:$M$1129,"="&amp;M176)</f>
        <v>1</v>
      </c>
      <c r="Q176">
        <f>SUMIFS($N$2:$N$1129,$B$2:$B$1129,"="&amp;B176,$M$2:$M$1129,"="&amp;M176)</f>
        <v>1</v>
      </c>
      <c r="R176">
        <f>VLOOKUP(A176&amp;C176&amp;M176,販売数計!$A$2:$E$174,5,FALSE)</f>
        <v>56</v>
      </c>
      <c r="S176">
        <f t="shared" si="4"/>
        <v>0</v>
      </c>
      <c r="T176">
        <f t="shared" si="5"/>
        <v>56</v>
      </c>
    </row>
    <row r="177" spans="1:20" hidden="1" x14ac:dyDescent="0.2">
      <c r="A177" s="1">
        <v>43295</v>
      </c>
      <c r="B177">
        <v>43856650</v>
      </c>
      <c r="C177">
        <v>94</v>
      </c>
      <c r="D177" t="s">
        <v>14</v>
      </c>
      <c r="E177">
        <v>21</v>
      </c>
      <c r="F177" t="s">
        <v>15</v>
      </c>
      <c r="G177">
        <v>181010</v>
      </c>
      <c r="H177" t="s">
        <v>16</v>
      </c>
      <c r="I177" t="s">
        <v>17</v>
      </c>
      <c r="J177" t="s">
        <v>18</v>
      </c>
      <c r="K177" t="s">
        <v>19</v>
      </c>
      <c r="L177" t="s">
        <v>20</v>
      </c>
      <c r="M177" s="2">
        <v>842776102461</v>
      </c>
      <c r="N177">
        <v>1</v>
      </c>
      <c r="O177">
        <f>COUNTIFS($A$2:$A$1129,"="&amp;A177,$C$2:$C$1129,"="&amp;C177,$M$2:$M$1129,"="&amp;M177)</f>
        <v>55</v>
      </c>
      <c r="P177">
        <f>COUNTIFS($B$2:$B$1129,"="&amp;B177,$M$2:$M$1129,"="&amp;M177)</f>
        <v>1</v>
      </c>
      <c r="Q177">
        <f>SUMIFS($N$2:$N$1129,$B$2:$B$1129,"="&amp;B177,$M$2:$M$1129,"="&amp;M177)</f>
        <v>1</v>
      </c>
      <c r="R177">
        <f>VLOOKUP(A177&amp;C177&amp;M177,販売数計!$A$2:$E$174,5,FALSE)</f>
        <v>56</v>
      </c>
      <c r="S177">
        <f t="shared" si="4"/>
        <v>0</v>
      </c>
      <c r="T177">
        <f t="shared" si="5"/>
        <v>56</v>
      </c>
    </row>
    <row r="178" spans="1:20" hidden="1" x14ac:dyDescent="0.2">
      <c r="A178" s="1">
        <v>43295</v>
      </c>
      <c r="B178">
        <v>43856668</v>
      </c>
      <c r="C178">
        <v>94</v>
      </c>
      <c r="D178" t="s">
        <v>14</v>
      </c>
      <c r="E178">
        <v>21</v>
      </c>
      <c r="F178" t="s">
        <v>15</v>
      </c>
      <c r="G178">
        <v>181010</v>
      </c>
      <c r="H178" t="s">
        <v>16</v>
      </c>
      <c r="I178" t="s">
        <v>17</v>
      </c>
      <c r="J178" t="s">
        <v>18</v>
      </c>
      <c r="K178" t="s">
        <v>19</v>
      </c>
      <c r="L178" t="s">
        <v>20</v>
      </c>
      <c r="M178" s="2">
        <v>842776102461</v>
      </c>
      <c r="N178">
        <v>1</v>
      </c>
      <c r="O178">
        <f>COUNTIFS($A$2:$A$1129,"="&amp;A178,$C$2:$C$1129,"="&amp;C178,$M$2:$M$1129,"="&amp;M178)</f>
        <v>55</v>
      </c>
      <c r="P178">
        <f>COUNTIFS($B$2:$B$1129,"="&amp;B178,$M$2:$M$1129,"="&amp;M178)</f>
        <v>1</v>
      </c>
      <c r="Q178">
        <f>SUMIFS($N$2:$N$1129,$B$2:$B$1129,"="&amp;B178,$M$2:$M$1129,"="&amp;M178)</f>
        <v>1</v>
      </c>
      <c r="R178">
        <f>VLOOKUP(A178&amp;C178&amp;M178,販売数計!$A$2:$E$174,5,FALSE)</f>
        <v>56</v>
      </c>
      <c r="S178">
        <f t="shared" ref="S178:S241" si="6">IF(P178&gt;=2,1,IF(N178&lt;0,1,0))</f>
        <v>0</v>
      </c>
      <c r="T178">
        <f t="shared" si="5"/>
        <v>56</v>
      </c>
    </row>
    <row r="179" spans="1:20" hidden="1" x14ac:dyDescent="0.2">
      <c r="A179" s="1">
        <v>43295</v>
      </c>
      <c r="B179">
        <v>43856988</v>
      </c>
      <c r="C179">
        <v>94</v>
      </c>
      <c r="D179" t="s">
        <v>14</v>
      </c>
      <c r="E179">
        <v>21</v>
      </c>
      <c r="F179" t="s">
        <v>15</v>
      </c>
      <c r="G179">
        <v>181010</v>
      </c>
      <c r="H179" t="s">
        <v>16</v>
      </c>
      <c r="I179" t="s">
        <v>17</v>
      </c>
      <c r="J179" t="s">
        <v>18</v>
      </c>
      <c r="K179" t="s">
        <v>19</v>
      </c>
      <c r="L179" t="s">
        <v>20</v>
      </c>
      <c r="M179" s="2">
        <v>842776102461</v>
      </c>
      <c r="N179">
        <v>1</v>
      </c>
      <c r="O179">
        <f>COUNTIFS($A$2:$A$1129,"="&amp;A179,$C$2:$C$1129,"="&amp;C179,$M$2:$M$1129,"="&amp;M179)</f>
        <v>55</v>
      </c>
      <c r="P179">
        <f>COUNTIFS($B$2:$B$1129,"="&amp;B179,$M$2:$M$1129,"="&amp;M179)</f>
        <v>1</v>
      </c>
      <c r="Q179">
        <f>SUMIFS($N$2:$N$1129,$B$2:$B$1129,"="&amp;B179,$M$2:$M$1129,"="&amp;M179)</f>
        <v>1</v>
      </c>
      <c r="R179">
        <f>VLOOKUP(A179&amp;C179&amp;M179,販売数計!$A$2:$E$174,5,FALSE)</f>
        <v>56</v>
      </c>
      <c r="S179">
        <f t="shared" si="6"/>
        <v>0</v>
      </c>
      <c r="T179">
        <f t="shared" si="5"/>
        <v>56</v>
      </c>
    </row>
    <row r="180" spans="1:20" hidden="1" x14ac:dyDescent="0.2">
      <c r="A180" s="1">
        <v>43295</v>
      </c>
      <c r="B180">
        <v>43856996</v>
      </c>
      <c r="C180">
        <v>94</v>
      </c>
      <c r="D180" t="s">
        <v>14</v>
      </c>
      <c r="E180">
        <v>21</v>
      </c>
      <c r="F180" t="s">
        <v>15</v>
      </c>
      <c r="G180">
        <v>181010</v>
      </c>
      <c r="H180" t="s">
        <v>16</v>
      </c>
      <c r="I180" t="s">
        <v>17</v>
      </c>
      <c r="J180" t="s">
        <v>18</v>
      </c>
      <c r="K180" t="s">
        <v>19</v>
      </c>
      <c r="L180" t="s">
        <v>20</v>
      </c>
      <c r="M180" s="2">
        <v>842776102461</v>
      </c>
      <c r="N180">
        <v>1</v>
      </c>
      <c r="O180">
        <f>COUNTIFS($A$2:$A$1129,"="&amp;A180,$C$2:$C$1129,"="&amp;C180,$M$2:$M$1129,"="&amp;M180)</f>
        <v>55</v>
      </c>
      <c r="P180">
        <f>COUNTIFS($B$2:$B$1129,"="&amp;B180,$M$2:$M$1129,"="&amp;M180)</f>
        <v>1</v>
      </c>
      <c r="Q180">
        <f>SUMIFS($N$2:$N$1129,$B$2:$B$1129,"="&amp;B180,$M$2:$M$1129,"="&amp;M180)</f>
        <v>1</v>
      </c>
      <c r="R180">
        <f>VLOOKUP(A180&amp;C180&amp;M180,販売数計!$A$2:$E$174,5,FALSE)</f>
        <v>56</v>
      </c>
      <c r="S180">
        <f t="shared" si="6"/>
        <v>0</v>
      </c>
      <c r="T180">
        <f t="shared" si="5"/>
        <v>56</v>
      </c>
    </row>
    <row r="181" spans="1:20" hidden="1" x14ac:dyDescent="0.2">
      <c r="A181" s="1">
        <v>43295</v>
      </c>
      <c r="B181">
        <v>43857067</v>
      </c>
      <c r="C181">
        <v>94</v>
      </c>
      <c r="D181" t="s">
        <v>14</v>
      </c>
      <c r="E181">
        <v>21</v>
      </c>
      <c r="F181" t="s">
        <v>15</v>
      </c>
      <c r="G181">
        <v>181010</v>
      </c>
      <c r="H181" t="s">
        <v>16</v>
      </c>
      <c r="I181" t="s">
        <v>17</v>
      </c>
      <c r="J181" t="s">
        <v>18</v>
      </c>
      <c r="K181" t="s">
        <v>19</v>
      </c>
      <c r="L181" t="s">
        <v>20</v>
      </c>
      <c r="M181" s="2">
        <v>842776102461</v>
      </c>
      <c r="N181">
        <v>1</v>
      </c>
      <c r="O181">
        <f>COUNTIFS($A$2:$A$1129,"="&amp;A181,$C$2:$C$1129,"="&amp;C181,$M$2:$M$1129,"="&amp;M181)</f>
        <v>55</v>
      </c>
      <c r="P181">
        <f>COUNTIFS($B$2:$B$1129,"="&amp;B181,$M$2:$M$1129,"="&amp;M181)</f>
        <v>1</v>
      </c>
      <c r="Q181">
        <f>SUMIFS($N$2:$N$1129,$B$2:$B$1129,"="&amp;B181,$M$2:$M$1129,"="&amp;M181)</f>
        <v>1</v>
      </c>
      <c r="R181">
        <f>VLOOKUP(A181&amp;C181&amp;M181,販売数計!$A$2:$E$174,5,FALSE)</f>
        <v>56</v>
      </c>
      <c r="S181">
        <f t="shared" si="6"/>
        <v>0</v>
      </c>
      <c r="T181">
        <f t="shared" si="5"/>
        <v>56</v>
      </c>
    </row>
    <row r="182" spans="1:20" hidden="1" x14ac:dyDescent="0.2">
      <c r="A182" s="1">
        <v>43295</v>
      </c>
      <c r="B182">
        <v>43857201</v>
      </c>
      <c r="C182">
        <v>94</v>
      </c>
      <c r="D182" t="s">
        <v>14</v>
      </c>
      <c r="E182">
        <v>21</v>
      </c>
      <c r="F182" t="s">
        <v>15</v>
      </c>
      <c r="G182">
        <v>181010</v>
      </c>
      <c r="H182" t="s">
        <v>16</v>
      </c>
      <c r="I182" t="s">
        <v>17</v>
      </c>
      <c r="J182" t="s">
        <v>18</v>
      </c>
      <c r="K182" t="s">
        <v>19</v>
      </c>
      <c r="L182" t="s">
        <v>20</v>
      </c>
      <c r="M182" s="2">
        <v>842776102461</v>
      </c>
      <c r="N182">
        <v>1</v>
      </c>
      <c r="O182">
        <f>COUNTIFS($A$2:$A$1129,"="&amp;A182,$C$2:$C$1129,"="&amp;C182,$M$2:$M$1129,"="&amp;M182)</f>
        <v>55</v>
      </c>
      <c r="P182">
        <f>COUNTIFS($B$2:$B$1129,"="&amp;B182,$M$2:$M$1129,"="&amp;M182)</f>
        <v>1</v>
      </c>
      <c r="Q182">
        <f>SUMIFS($N$2:$N$1129,$B$2:$B$1129,"="&amp;B182,$M$2:$M$1129,"="&amp;M182)</f>
        <v>1</v>
      </c>
      <c r="R182">
        <f>VLOOKUP(A182&amp;C182&amp;M182,販売数計!$A$2:$E$174,5,FALSE)</f>
        <v>56</v>
      </c>
      <c r="S182">
        <f t="shared" si="6"/>
        <v>0</v>
      </c>
      <c r="T182">
        <f t="shared" si="5"/>
        <v>56</v>
      </c>
    </row>
    <row r="183" spans="1:20" hidden="1" x14ac:dyDescent="0.2">
      <c r="A183" s="1">
        <v>43295</v>
      </c>
      <c r="B183">
        <v>43857203</v>
      </c>
      <c r="C183">
        <v>94</v>
      </c>
      <c r="D183" t="s">
        <v>14</v>
      </c>
      <c r="E183">
        <v>21</v>
      </c>
      <c r="F183" t="s">
        <v>15</v>
      </c>
      <c r="G183">
        <v>181010</v>
      </c>
      <c r="H183" t="s">
        <v>16</v>
      </c>
      <c r="I183" t="s">
        <v>17</v>
      </c>
      <c r="J183" t="s">
        <v>18</v>
      </c>
      <c r="K183" t="s">
        <v>19</v>
      </c>
      <c r="L183" t="s">
        <v>20</v>
      </c>
      <c r="M183" s="2">
        <v>842776102461</v>
      </c>
      <c r="N183">
        <v>1</v>
      </c>
      <c r="O183">
        <f>COUNTIFS($A$2:$A$1129,"="&amp;A183,$C$2:$C$1129,"="&amp;C183,$M$2:$M$1129,"="&amp;M183)</f>
        <v>55</v>
      </c>
      <c r="P183">
        <f>COUNTIFS($B$2:$B$1129,"="&amp;B183,$M$2:$M$1129,"="&amp;M183)</f>
        <v>1</v>
      </c>
      <c r="Q183">
        <f>SUMIFS($N$2:$N$1129,$B$2:$B$1129,"="&amp;B183,$M$2:$M$1129,"="&amp;M183)</f>
        <v>1</v>
      </c>
      <c r="R183">
        <f>VLOOKUP(A183&amp;C183&amp;M183,販売数計!$A$2:$E$174,5,FALSE)</f>
        <v>56</v>
      </c>
      <c r="S183">
        <f t="shared" si="6"/>
        <v>0</v>
      </c>
      <c r="T183">
        <f t="shared" si="5"/>
        <v>56</v>
      </c>
    </row>
    <row r="184" spans="1:20" hidden="1" x14ac:dyDescent="0.2">
      <c r="A184" s="1">
        <v>43295</v>
      </c>
      <c r="B184">
        <v>43857438</v>
      </c>
      <c r="C184">
        <v>94</v>
      </c>
      <c r="D184" t="s">
        <v>14</v>
      </c>
      <c r="E184">
        <v>21</v>
      </c>
      <c r="F184" t="s">
        <v>15</v>
      </c>
      <c r="G184">
        <v>181010</v>
      </c>
      <c r="H184" t="s">
        <v>16</v>
      </c>
      <c r="I184" t="s">
        <v>17</v>
      </c>
      <c r="J184" t="s">
        <v>18</v>
      </c>
      <c r="K184" t="s">
        <v>19</v>
      </c>
      <c r="L184" t="s">
        <v>20</v>
      </c>
      <c r="M184" s="2">
        <v>842776102461</v>
      </c>
      <c r="N184">
        <v>1</v>
      </c>
      <c r="O184">
        <f>COUNTIFS($A$2:$A$1129,"="&amp;A184,$C$2:$C$1129,"="&amp;C184,$M$2:$M$1129,"="&amp;M184)</f>
        <v>55</v>
      </c>
      <c r="P184">
        <f>COUNTIFS($B$2:$B$1129,"="&amp;B184,$M$2:$M$1129,"="&amp;M184)</f>
        <v>1</v>
      </c>
      <c r="Q184">
        <f>SUMIFS($N$2:$N$1129,$B$2:$B$1129,"="&amp;B184,$M$2:$M$1129,"="&amp;M184)</f>
        <v>1</v>
      </c>
      <c r="R184">
        <f>VLOOKUP(A184&amp;C184&amp;M184,販売数計!$A$2:$E$174,5,FALSE)</f>
        <v>56</v>
      </c>
      <c r="S184">
        <f t="shared" si="6"/>
        <v>0</v>
      </c>
      <c r="T184">
        <f t="shared" si="5"/>
        <v>56</v>
      </c>
    </row>
    <row r="185" spans="1:20" hidden="1" x14ac:dyDescent="0.2">
      <c r="A185" s="1">
        <v>43295</v>
      </c>
      <c r="B185">
        <v>43857450</v>
      </c>
      <c r="C185">
        <v>94</v>
      </c>
      <c r="D185" t="s">
        <v>14</v>
      </c>
      <c r="E185">
        <v>21</v>
      </c>
      <c r="F185" t="s">
        <v>15</v>
      </c>
      <c r="G185">
        <v>181010</v>
      </c>
      <c r="H185" t="s">
        <v>16</v>
      </c>
      <c r="I185" t="s">
        <v>17</v>
      </c>
      <c r="J185" t="s">
        <v>18</v>
      </c>
      <c r="K185" t="s">
        <v>19</v>
      </c>
      <c r="L185" t="s">
        <v>20</v>
      </c>
      <c r="M185" s="2">
        <v>842776102461</v>
      </c>
      <c r="N185">
        <v>1</v>
      </c>
      <c r="O185">
        <f>COUNTIFS($A$2:$A$1129,"="&amp;A185,$C$2:$C$1129,"="&amp;C185,$M$2:$M$1129,"="&amp;M185)</f>
        <v>55</v>
      </c>
      <c r="P185">
        <f>COUNTIFS($B$2:$B$1129,"="&amp;B185,$M$2:$M$1129,"="&amp;M185)</f>
        <v>1</v>
      </c>
      <c r="Q185">
        <f>SUMIFS($N$2:$N$1129,$B$2:$B$1129,"="&amp;B185,$M$2:$M$1129,"="&amp;M185)</f>
        <v>1</v>
      </c>
      <c r="R185">
        <f>VLOOKUP(A185&amp;C185&amp;M185,販売数計!$A$2:$E$174,5,FALSE)</f>
        <v>56</v>
      </c>
      <c r="S185">
        <f t="shared" si="6"/>
        <v>0</v>
      </c>
      <c r="T185">
        <f t="shared" si="5"/>
        <v>56</v>
      </c>
    </row>
    <row r="186" spans="1:20" hidden="1" x14ac:dyDescent="0.2">
      <c r="A186" s="1">
        <v>43295</v>
      </c>
      <c r="B186">
        <v>43857496</v>
      </c>
      <c r="C186">
        <v>94</v>
      </c>
      <c r="D186" t="s">
        <v>14</v>
      </c>
      <c r="E186">
        <v>21</v>
      </c>
      <c r="F186" t="s">
        <v>15</v>
      </c>
      <c r="G186">
        <v>181010</v>
      </c>
      <c r="H186" t="s">
        <v>16</v>
      </c>
      <c r="I186" t="s">
        <v>17</v>
      </c>
      <c r="J186" t="s">
        <v>18</v>
      </c>
      <c r="K186" t="s">
        <v>19</v>
      </c>
      <c r="L186" t="s">
        <v>20</v>
      </c>
      <c r="M186" s="2">
        <v>842776102461</v>
      </c>
      <c r="N186">
        <v>1</v>
      </c>
      <c r="O186">
        <f>COUNTIFS($A$2:$A$1129,"="&amp;A186,$C$2:$C$1129,"="&amp;C186,$M$2:$M$1129,"="&amp;M186)</f>
        <v>55</v>
      </c>
      <c r="P186">
        <f>COUNTIFS($B$2:$B$1129,"="&amp;B186,$M$2:$M$1129,"="&amp;M186)</f>
        <v>1</v>
      </c>
      <c r="Q186">
        <f>SUMIFS($N$2:$N$1129,$B$2:$B$1129,"="&amp;B186,$M$2:$M$1129,"="&amp;M186)</f>
        <v>1</v>
      </c>
      <c r="R186">
        <f>VLOOKUP(A186&amp;C186&amp;M186,販売数計!$A$2:$E$174,5,FALSE)</f>
        <v>56</v>
      </c>
      <c r="S186">
        <f t="shared" si="6"/>
        <v>0</v>
      </c>
      <c r="T186">
        <f t="shared" si="5"/>
        <v>56</v>
      </c>
    </row>
    <row r="187" spans="1:20" hidden="1" x14ac:dyDescent="0.2">
      <c r="A187" s="1">
        <v>43295</v>
      </c>
      <c r="B187">
        <v>43857512</v>
      </c>
      <c r="C187">
        <v>94</v>
      </c>
      <c r="D187" t="s">
        <v>14</v>
      </c>
      <c r="E187">
        <v>21</v>
      </c>
      <c r="F187" t="s">
        <v>15</v>
      </c>
      <c r="G187">
        <v>181010</v>
      </c>
      <c r="H187" t="s">
        <v>16</v>
      </c>
      <c r="I187" t="s">
        <v>17</v>
      </c>
      <c r="J187" t="s">
        <v>18</v>
      </c>
      <c r="K187" t="s">
        <v>19</v>
      </c>
      <c r="L187" t="s">
        <v>20</v>
      </c>
      <c r="M187" s="2">
        <v>842776102461</v>
      </c>
      <c r="N187">
        <v>1</v>
      </c>
      <c r="O187">
        <f>COUNTIFS($A$2:$A$1129,"="&amp;A187,$C$2:$C$1129,"="&amp;C187,$M$2:$M$1129,"="&amp;M187)</f>
        <v>55</v>
      </c>
      <c r="P187">
        <f>COUNTIFS($B$2:$B$1129,"="&amp;B187,$M$2:$M$1129,"="&amp;M187)</f>
        <v>1</v>
      </c>
      <c r="Q187">
        <f>SUMIFS($N$2:$N$1129,$B$2:$B$1129,"="&amp;B187,$M$2:$M$1129,"="&amp;M187)</f>
        <v>1</v>
      </c>
      <c r="R187">
        <f>VLOOKUP(A187&amp;C187&amp;M187,販売数計!$A$2:$E$174,5,FALSE)</f>
        <v>56</v>
      </c>
      <c r="S187">
        <f t="shared" si="6"/>
        <v>0</v>
      </c>
      <c r="T187">
        <f t="shared" si="5"/>
        <v>56</v>
      </c>
    </row>
    <row r="188" spans="1:20" hidden="1" x14ac:dyDescent="0.2">
      <c r="A188" s="1">
        <v>43295</v>
      </c>
      <c r="B188">
        <v>43857578</v>
      </c>
      <c r="C188">
        <v>94</v>
      </c>
      <c r="D188" t="s">
        <v>14</v>
      </c>
      <c r="E188">
        <v>21</v>
      </c>
      <c r="F188" t="s">
        <v>15</v>
      </c>
      <c r="G188">
        <v>181010</v>
      </c>
      <c r="H188" t="s">
        <v>16</v>
      </c>
      <c r="I188" t="s">
        <v>17</v>
      </c>
      <c r="J188" t="s">
        <v>18</v>
      </c>
      <c r="K188" t="s">
        <v>19</v>
      </c>
      <c r="L188" t="s">
        <v>20</v>
      </c>
      <c r="M188" s="2">
        <v>842776102461</v>
      </c>
      <c r="N188">
        <v>1</v>
      </c>
      <c r="O188">
        <f>COUNTIFS($A$2:$A$1129,"="&amp;A188,$C$2:$C$1129,"="&amp;C188,$M$2:$M$1129,"="&amp;M188)</f>
        <v>55</v>
      </c>
      <c r="P188">
        <f>COUNTIFS($B$2:$B$1129,"="&amp;B188,$M$2:$M$1129,"="&amp;M188)</f>
        <v>1</v>
      </c>
      <c r="Q188">
        <f>SUMIFS($N$2:$N$1129,$B$2:$B$1129,"="&amp;B188,$M$2:$M$1129,"="&amp;M188)</f>
        <v>1</v>
      </c>
      <c r="R188">
        <f>VLOOKUP(A188&amp;C188&amp;M188,販売数計!$A$2:$E$174,5,FALSE)</f>
        <v>56</v>
      </c>
      <c r="S188">
        <f t="shared" si="6"/>
        <v>0</v>
      </c>
      <c r="T188">
        <f t="shared" si="5"/>
        <v>56</v>
      </c>
    </row>
    <row r="189" spans="1:20" hidden="1" x14ac:dyDescent="0.2">
      <c r="A189" s="1">
        <v>43295</v>
      </c>
      <c r="B189">
        <v>43858437</v>
      </c>
      <c r="C189">
        <v>94</v>
      </c>
      <c r="D189" t="s">
        <v>14</v>
      </c>
      <c r="E189">
        <v>21</v>
      </c>
      <c r="F189" t="s">
        <v>15</v>
      </c>
      <c r="G189">
        <v>181010</v>
      </c>
      <c r="H189" t="s">
        <v>16</v>
      </c>
      <c r="I189" t="s">
        <v>17</v>
      </c>
      <c r="J189" t="s">
        <v>18</v>
      </c>
      <c r="K189" t="s">
        <v>19</v>
      </c>
      <c r="L189" t="s">
        <v>20</v>
      </c>
      <c r="M189" s="2">
        <v>842776102461</v>
      </c>
      <c r="N189">
        <v>1</v>
      </c>
      <c r="O189">
        <f>COUNTIFS($A$2:$A$1129,"="&amp;A189,$C$2:$C$1129,"="&amp;C189,$M$2:$M$1129,"="&amp;M189)</f>
        <v>55</v>
      </c>
      <c r="P189">
        <f>COUNTIFS($B$2:$B$1129,"="&amp;B189,$M$2:$M$1129,"="&amp;M189)</f>
        <v>1</v>
      </c>
      <c r="Q189">
        <f>SUMIFS($N$2:$N$1129,$B$2:$B$1129,"="&amp;B189,$M$2:$M$1129,"="&amp;M189)</f>
        <v>1</v>
      </c>
      <c r="R189">
        <f>VLOOKUP(A189&amp;C189&amp;M189,販売数計!$A$2:$E$174,5,FALSE)</f>
        <v>56</v>
      </c>
      <c r="S189">
        <f t="shared" si="6"/>
        <v>0</v>
      </c>
      <c r="T189">
        <f t="shared" si="5"/>
        <v>56</v>
      </c>
    </row>
    <row r="190" spans="1:20" hidden="1" x14ac:dyDescent="0.2">
      <c r="A190" s="1">
        <v>43295</v>
      </c>
      <c r="B190">
        <v>43858499</v>
      </c>
      <c r="C190">
        <v>94</v>
      </c>
      <c r="D190" t="s">
        <v>14</v>
      </c>
      <c r="E190">
        <v>21</v>
      </c>
      <c r="F190" t="s">
        <v>15</v>
      </c>
      <c r="G190">
        <v>181010</v>
      </c>
      <c r="H190" t="s">
        <v>16</v>
      </c>
      <c r="I190" t="s">
        <v>17</v>
      </c>
      <c r="J190" t="s">
        <v>18</v>
      </c>
      <c r="K190" t="s">
        <v>19</v>
      </c>
      <c r="L190" t="s">
        <v>20</v>
      </c>
      <c r="M190" s="2">
        <v>842776102461</v>
      </c>
      <c r="N190">
        <v>1</v>
      </c>
      <c r="O190">
        <f>COUNTIFS($A$2:$A$1129,"="&amp;A190,$C$2:$C$1129,"="&amp;C190,$M$2:$M$1129,"="&amp;M190)</f>
        <v>55</v>
      </c>
      <c r="P190">
        <f>COUNTIFS($B$2:$B$1129,"="&amp;B190,$M$2:$M$1129,"="&amp;M190)</f>
        <v>1</v>
      </c>
      <c r="Q190">
        <f>SUMIFS($N$2:$N$1129,$B$2:$B$1129,"="&amp;B190,$M$2:$M$1129,"="&amp;M190)</f>
        <v>1</v>
      </c>
      <c r="R190">
        <f>VLOOKUP(A190&amp;C190&amp;M190,販売数計!$A$2:$E$174,5,FALSE)</f>
        <v>56</v>
      </c>
      <c r="S190">
        <f t="shared" si="6"/>
        <v>0</v>
      </c>
      <c r="T190">
        <f t="shared" si="5"/>
        <v>56</v>
      </c>
    </row>
    <row r="191" spans="1:20" hidden="1" x14ac:dyDescent="0.2">
      <c r="A191" s="1">
        <v>43295</v>
      </c>
      <c r="B191">
        <v>43858806</v>
      </c>
      <c r="C191">
        <v>94</v>
      </c>
      <c r="D191" t="s">
        <v>14</v>
      </c>
      <c r="E191">
        <v>21</v>
      </c>
      <c r="F191" t="s">
        <v>15</v>
      </c>
      <c r="G191">
        <v>181010</v>
      </c>
      <c r="H191" t="s">
        <v>16</v>
      </c>
      <c r="I191" t="s">
        <v>17</v>
      </c>
      <c r="J191" t="s">
        <v>18</v>
      </c>
      <c r="K191" t="s">
        <v>19</v>
      </c>
      <c r="L191" t="s">
        <v>20</v>
      </c>
      <c r="M191" s="2">
        <v>842776102461</v>
      </c>
      <c r="N191">
        <v>1</v>
      </c>
      <c r="O191">
        <f>COUNTIFS($A$2:$A$1129,"="&amp;A191,$C$2:$C$1129,"="&amp;C191,$M$2:$M$1129,"="&amp;M191)</f>
        <v>55</v>
      </c>
      <c r="P191">
        <f>COUNTIFS($B$2:$B$1129,"="&amp;B191,$M$2:$M$1129,"="&amp;M191)</f>
        <v>1</v>
      </c>
      <c r="Q191">
        <f>SUMIFS($N$2:$N$1129,$B$2:$B$1129,"="&amp;B191,$M$2:$M$1129,"="&amp;M191)</f>
        <v>1</v>
      </c>
      <c r="R191">
        <f>VLOOKUP(A191&amp;C191&amp;M191,販売数計!$A$2:$E$174,5,FALSE)</f>
        <v>56</v>
      </c>
      <c r="S191">
        <f t="shared" si="6"/>
        <v>0</v>
      </c>
      <c r="T191">
        <f t="shared" si="5"/>
        <v>56</v>
      </c>
    </row>
    <row r="192" spans="1:20" hidden="1" x14ac:dyDescent="0.2">
      <c r="A192" s="1">
        <v>43295</v>
      </c>
      <c r="B192">
        <v>43858923</v>
      </c>
      <c r="C192">
        <v>94</v>
      </c>
      <c r="D192" t="s">
        <v>14</v>
      </c>
      <c r="E192">
        <v>21</v>
      </c>
      <c r="F192" t="s">
        <v>15</v>
      </c>
      <c r="G192">
        <v>181010</v>
      </c>
      <c r="H192" t="s">
        <v>16</v>
      </c>
      <c r="I192" t="s">
        <v>17</v>
      </c>
      <c r="J192" t="s">
        <v>18</v>
      </c>
      <c r="K192" t="s">
        <v>19</v>
      </c>
      <c r="L192" t="s">
        <v>20</v>
      </c>
      <c r="M192" s="2">
        <v>842776102461</v>
      </c>
      <c r="N192">
        <v>1</v>
      </c>
      <c r="O192">
        <f>COUNTIFS($A$2:$A$1129,"="&amp;A192,$C$2:$C$1129,"="&amp;C192,$M$2:$M$1129,"="&amp;M192)</f>
        <v>55</v>
      </c>
      <c r="P192">
        <f>COUNTIFS($B$2:$B$1129,"="&amp;B192,$M$2:$M$1129,"="&amp;M192)</f>
        <v>1</v>
      </c>
      <c r="Q192">
        <f>SUMIFS($N$2:$N$1129,$B$2:$B$1129,"="&amp;B192,$M$2:$M$1129,"="&amp;M192)</f>
        <v>1</v>
      </c>
      <c r="R192">
        <f>VLOOKUP(A192&amp;C192&amp;M192,販売数計!$A$2:$E$174,5,FALSE)</f>
        <v>56</v>
      </c>
      <c r="S192">
        <f t="shared" si="6"/>
        <v>0</v>
      </c>
      <c r="T192">
        <f t="shared" si="5"/>
        <v>56</v>
      </c>
    </row>
    <row r="193" spans="1:20" hidden="1" x14ac:dyDescent="0.2">
      <c r="A193" s="1">
        <v>43295</v>
      </c>
      <c r="B193">
        <v>43858982</v>
      </c>
      <c r="C193">
        <v>94</v>
      </c>
      <c r="D193" t="s">
        <v>14</v>
      </c>
      <c r="E193">
        <v>21</v>
      </c>
      <c r="F193" t="s">
        <v>15</v>
      </c>
      <c r="G193">
        <v>181010</v>
      </c>
      <c r="H193" t="s">
        <v>16</v>
      </c>
      <c r="I193" t="s">
        <v>17</v>
      </c>
      <c r="J193" t="s">
        <v>18</v>
      </c>
      <c r="K193" t="s">
        <v>19</v>
      </c>
      <c r="L193" t="s">
        <v>20</v>
      </c>
      <c r="M193" s="2">
        <v>842776102461</v>
      </c>
      <c r="N193">
        <v>1</v>
      </c>
      <c r="O193">
        <f>COUNTIFS($A$2:$A$1129,"="&amp;A193,$C$2:$C$1129,"="&amp;C193,$M$2:$M$1129,"="&amp;M193)</f>
        <v>55</v>
      </c>
      <c r="P193">
        <f>COUNTIFS($B$2:$B$1129,"="&amp;B193,$M$2:$M$1129,"="&amp;M193)</f>
        <v>1</v>
      </c>
      <c r="Q193">
        <f>SUMIFS($N$2:$N$1129,$B$2:$B$1129,"="&amp;B193,$M$2:$M$1129,"="&amp;M193)</f>
        <v>1</v>
      </c>
      <c r="R193">
        <f>VLOOKUP(A193&amp;C193&amp;M193,販売数計!$A$2:$E$174,5,FALSE)</f>
        <v>56</v>
      </c>
      <c r="S193">
        <f t="shared" si="6"/>
        <v>0</v>
      </c>
      <c r="T193">
        <f t="shared" si="5"/>
        <v>56</v>
      </c>
    </row>
    <row r="194" spans="1:20" hidden="1" x14ac:dyDescent="0.2">
      <c r="A194" s="1">
        <v>43295</v>
      </c>
      <c r="B194">
        <v>43859271</v>
      </c>
      <c r="C194">
        <v>94</v>
      </c>
      <c r="D194" t="s">
        <v>14</v>
      </c>
      <c r="E194">
        <v>21</v>
      </c>
      <c r="F194" t="s">
        <v>15</v>
      </c>
      <c r="G194">
        <v>181010</v>
      </c>
      <c r="H194" t="s">
        <v>16</v>
      </c>
      <c r="I194" t="s">
        <v>17</v>
      </c>
      <c r="J194" t="s">
        <v>18</v>
      </c>
      <c r="K194" t="s">
        <v>19</v>
      </c>
      <c r="L194" t="s">
        <v>20</v>
      </c>
      <c r="M194" s="2">
        <v>842776102461</v>
      </c>
      <c r="N194">
        <v>1</v>
      </c>
      <c r="O194">
        <f>COUNTIFS($A$2:$A$1129,"="&amp;A194,$C$2:$C$1129,"="&amp;C194,$M$2:$M$1129,"="&amp;M194)</f>
        <v>55</v>
      </c>
      <c r="P194">
        <f>COUNTIFS($B$2:$B$1129,"="&amp;B194,$M$2:$M$1129,"="&amp;M194)</f>
        <v>1</v>
      </c>
      <c r="Q194">
        <f>SUMIFS($N$2:$N$1129,$B$2:$B$1129,"="&amp;B194,$M$2:$M$1129,"="&amp;M194)</f>
        <v>1</v>
      </c>
      <c r="R194">
        <f>VLOOKUP(A194&amp;C194&amp;M194,販売数計!$A$2:$E$174,5,FALSE)</f>
        <v>56</v>
      </c>
      <c r="S194">
        <f t="shared" si="6"/>
        <v>0</v>
      </c>
      <c r="T194">
        <f t="shared" si="5"/>
        <v>56</v>
      </c>
    </row>
    <row r="195" spans="1:20" hidden="1" x14ac:dyDescent="0.2">
      <c r="A195" s="1">
        <v>43295</v>
      </c>
      <c r="B195">
        <v>43859453</v>
      </c>
      <c r="C195">
        <v>94</v>
      </c>
      <c r="D195" t="s">
        <v>14</v>
      </c>
      <c r="E195">
        <v>21</v>
      </c>
      <c r="F195" t="s">
        <v>15</v>
      </c>
      <c r="G195">
        <v>181010</v>
      </c>
      <c r="H195" t="s">
        <v>16</v>
      </c>
      <c r="I195" t="s">
        <v>17</v>
      </c>
      <c r="J195" t="s">
        <v>18</v>
      </c>
      <c r="K195" t="s">
        <v>19</v>
      </c>
      <c r="L195" t="s">
        <v>20</v>
      </c>
      <c r="M195" s="2">
        <v>842776102461</v>
      </c>
      <c r="N195">
        <v>1</v>
      </c>
      <c r="O195">
        <f>COUNTIFS($A$2:$A$1129,"="&amp;A195,$C$2:$C$1129,"="&amp;C195,$M$2:$M$1129,"="&amp;M195)</f>
        <v>55</v>
      </c>
      <c r="P195">
        <f>COUNTIFS($B$2:$B$1129,"="&amp;B195,$M$2:$M$1129,"="&amp;M195)</f>
        <v>1</v>
      </c>
      <c r="Q195">
        <f>SUMIFS($N$2:$N$1129,$B$2:$B$1129,"="&amp;B195,$M$2:$M$1129,"="&amp;M195)</f>
        <v>1</v>
      </c>
      <c r="R195">
        <f>VLOOKUP(A195&amp;C195&amp;M195,販売数計!$A$2:$E$174,5,FALSE)</f>
        <v>56</v>
      </c>
      <c r="S195">
        <f t="shared" si="6"/>
        <v>0</v>
      </c>
      <c r="T195">
        <f t="shared" ref="T195:T258" si="7">SUMIFS($N$2:$N$1129,$A$2:$A$1129,"="&amp;A195,$C$2:$C$1129,"="&amp;C195,$M$2:$M$1129,"="&amp;M195)</f>
        <v>56</v>
      </c>
    </row>
    <row r="196" spans="1:20" hidden="1" x14ac:dyDescent="0.2">
      <c r="A196" s="1">
        <v>43295</v>
      </c>
      <c r="B196">
        <v>43859474</v>
      </c>
      <c r="C196">
        <v>94</v>
      </c>
      <c r="D196" t="s">
        <v>14</v>
      </c>
      <c r="E196">
        <v>21</v>
      </c>
      <c r="F196" t="s">
        <v>15</v>
      </c>
      <c r="G196">
        <v>181010</v>
      </c>
      <c r="H196" t="s">
        <v>16</v>
      </c>
      <c r="I196" t="s">
        <v>17</v>
      </c>
      <c r="J196" t="s">
        <v>18</v>
      </c>
      <c r="K196" t="s">
        <v>19</v>
      </c>
      <c r="L196" t="s">
        <v>20</v>
      </c>
      <c r="M196" s="2">
        <v>842776102461</v>
      </c>
      <c r="N196">
        <v>1</v>
      </c>
      <c r="O196">
        <f>COUNTIFS($A$2:$A$1129,"="&amp;A196,$C$2:$C$1129,"="&amp;C196,$M$2:$M$1129,"="&amp;M196)</f>
        <v>55</v>
      </c>
      <c r="P196">
        <f>COUNTIFS($B$2:$B$1129,"="&amp;B196,$M$2:$M$1129,"="&amp;M196)</f>
        <v>1</v>
      </c>
      <c r="Q196">
        <f>SUMIFS($N$2:$N$1129,$B$2:$B$1129,"="&amp;B196,$M$2:$M$1129,"="&amp;M196)</f>
        <v>1</v>
      </c>
      <c r="R196">
        <f>VLOOKUP(A196&amp;C196&amp;M196,販売数計!$A$2:$E$174,5,FALSE)</f>
        <v>56</v>
      </c>
      <c r="S196">
        <f t="shared" si="6"/>
        <v>0</v>
      </c>
      <c r="T196">
        <f t="shared" si="7"/>
        <v>56</v>
      </c>
    </row>
    <row r="197" spans="1:20" hidden="1" x14ac:dyDescent="0.2">
      <c r="A197" s="1">
        <v>43295</v>
      </c>
      <c r="B197">
        <v>43859694</v>
      </c>
      <c r="C197">
        <v>94</v>
      </c>
      <c r="D197" t="s">
        <v>14</v>
      </c>
      <c r="E197">
        <v>21</v>
      </c>
      <c r="F197" t="s">
        <v>15</v>
      </c>
      <c r="G197">
        <v>181010</v>
      </c>
      <c r="H197" t="s">
        <v>16</v>
      </c>
      <c r="I197" t="s">
        <v>17</v>
      </c>
      <c r="J197" t="s">
        <v>18</v>
      </c>
      <c r="K197" t="s">
        <v>19</v>
      </c>
      <c r="L197" t="s">
        <v>20</v>
      </c>
      <c r="M197" s="2">
        <v>842776102461</v>
      </c>
      <c r="N197">
        <v>1</v>
      </c>
      <c r="O197">
        <f>COUNTIFS($A$2:$A$1129,"="&amp;A197,$C$2:$C$1129,"="&amp;C197,$M$2:$M$1129,"="&amp;M197)</f>
        <v>55</v>
      </c>
      <c r="P197">
        <f>COUNTIFS($B$2:$B$1129,"="&amp;B197,$M$2:$M$1129,"="&amp;M197)</f>
        <v>1</v>
      </c>
      <c r="Q197">
        <f>SUMIFS($N$2:$N$1129,$B$2:$B$1129,"="&amp;B197,$M$2:$M$1129,"="&amp;M197)</f>
        <v>1</v>
      </c>
      <c r="R197">
        <f>VLOOKUP(A197&amp;C197&amp;M197,販売数計!$A$2:$E$174,5,FALSE)</f>
        <v>56</v>
      </c>
      <c r="S197">
        <f t="shared" si="6"/>
        <v>0</v>
      </c>
      <c r="T197">
        <f t="shared" si="7"/>
        <v>56</v>
      </c>
    </row>
    <row r="198" spans="1:20" hidden="1" x14ac:dyDescent="0.2">
      <c r="A198" s="1">
        <v>43295</v>
      </c>
      <c r="B198">
        <v>43859704</v>
      </c>
      <c r="C198">
        <v>94</v>
      </c>
      <c r="D198" t="s">
        <v>14</v>
      </c>
      <c r="E198">
        <v>21</v>
      </c>
      <c r="F198" t="s">
        <v>15</v>
      </c>
      <c r="G198">
        <v>181010</v>
      </c>
      <c r="H198" t="s">
        <v>16</v>
      </c>
      <c r="I198" t="s">
        <v>17</v>
      </c>
      <c r="J198" t="s">
        <v>18</v>
      </c>
      <c r="K198" t="s">
        <v>19</v>
      </c>
      <c r="L198" t="s">
        <v>20</v>
      </c>
      <c r="M198" s="2">
        <v>842776102461</v>
      </c>
      <c r="N198">
        <v>1</v>
      </c>
      <c r="O198">
        <f>COUNTIFS($A$2:$A$1129,"="&amp;A198,$C$2:$C$1129,"="&amp;C198,$M$2:$M$1129,"="&amp;M198)</f>
        <v>55</v>
      </c>
      <c r="P198">
        <f>COUNTIFS($B$2:$B$1129,"="&amp;B198,$M$2:$M$1129,"="&amp;M198)</f>
        <v>1</v>
      </c>
      <c r="Q198">
        <f>SUMIFS($N$2:$N$1129,$B$2:$B$1129,"="&amp;B198,$M$2:$M$1129,"="&amp;M198)</f>
        <v>1</v>
      </c>
      <c r="R198">
        <f>VLOOKUP(A198&amp;C198&amp;M198,販売数計!$A$2:$E$174,5,FALSE)</f>
        <v>56</v>
      </c>
      <c r="S198">
        <f t="shared" si="6"/>
        <v>0</v>
      </c>
      <c r="T198">
        <f t="shared" si="7"/>
        <v>56</v>
      </c>
    </row>
    <row r="199" spans="1:20" hidden="1" x14ac:dyDescent="0.2">
      <c r="A199" s="1">
        <v>43295</v>
      </c>
      <c r="B199">
        <v>43859830</v>
      </c>
      <c r="C199">
        <v>94</v>
      </c>
      <c r="D199" t="s">
        <v>14</v>
      </c>
      <c r="E199">
        <v>21</v>
      </c>
      <c r="F199" t="s">
        <v>15</v>
      </c>
      <c r="G199">
        <v>181010</v>
      </c>
      <c r="H199" t="s">
        <v>16</v>
      </c>
      <c r="I199" t="s">
        <v>17</v>
      </c>
      <c r="J199" t="s">
        <v>18</v>
      </c>
      <c r="K199" t="s">
        <v>19</v>
      </c>
      <c r="L199" t="s">
        <v>20</v>
      </c>
      <c r="M199" s="2">
        <v>842776102461</v>
      </c>
      <c r="N199">
        <v>1</v>
      </c>
      <c r="O199">
        <f>COUNTIFS($A$2:$A$1129,"="&amp;A199,$C$2:$C$1129,"="&amp;C199,$M$2:$M$1129,"="&amp;M199)</f>
        <v>55</v>
      </c>
      <c r="P199">
        <f>COUNTIFS($B$2:$B$1129,"="&amp;B199,$M$2:$M$1129,"="&amp;M199)</f>
        <v>1</v>
      </c>
      <c r="Q199">
        <f>SUMIFS($N$2:$N$1129,$B$2:$B$1129,"="&amp;B199,$M$2:$M$1129,"="&amp;M199)</f>
        <v>1</v>
      </c>
      <c r="R199">
        <f>VLOOKUP(A199&amp;C199&amp;M199,販売数計!$A$2:$E$174,5,FALSE)</f>
        <v>56</v>
      </c>
      <c r="S199">
        <f t="shared" si="6"/>
        <v>0</v>
      </c>
      <c r="T199">
        <f t="shared" si="7"/>
        <v>56</v>
      </c>
    </row>
    <row r="200" spans="1:20" hidden="1" x14ac:dyDescent="0.2">
      <c r="A200" s="1">
        <v>43295</v>
      </c>
      <c r="B200">
        <v>43859953</v>
      </c>
      <c r="C200">
        <v>94</v>
      </c>
      <c r="D200" t="s">
        <v>14</v>
      </c>
      <c r="E200">
        <v>21</v>
      </c>
      <c r="F200" t="s">
        <v>15</v>
      </c>
      <c r="G200">
        <v>181010</v>
      </c>
      <c r="H200" t="s">
        <v>16</v>
      </c>
      <c r="I200" t="s">
        <v>17</v>
      </c>
      <c r="J200" t="s">
        <v>18</v>
      </c>
      <c r="K200" t="s">
        <v>19</v>
      </c>
      <c r="L200" t="s">
        <v>20</v>
      </c>
      <c r="M200" s="2">
        <v>842776102461</v>
      </c>
      <c r="N200">
        <v>1</v>
      </c>
      <c r="O200">
        <f>COUNTIFS($A$2:$A$1129,"="&amp;A200,$C$2:$C$1129,"="&amp;C200,$M$2:$M$1129,"="&amp;M200)</f>
        <v>55</v>
      </c>
      <c r="P200">
        <f>COUNTIFS($B$2:$B$1129,"="&amp;B200,$M$2:$M$1129,"="&amp;M200)</f>
        <v>1</v>
      </c>
      <c r="Q200">
        <f>SUMIFS($N$2:$N$1129,$B$2:$B$1129,"="&amp;B200,$M$2:$M$1129,"="&amp;M200)</f>
        <v>1</v>
      </c>
      <c r="R200">
        <f>VLOOKUP(A200&amp;C200&amp;M200,販売数計!$A$2:$E$174,5,FALSE)</f>
        <v>56</v>
      </c>
      <c r="S200">
        <f t="shared" si="6"/>
        <v>0</v>
      </c>
      <c r="T200">
        <f t="shared" si="7"/>
        <v>56</v>
      </c>
    </row>
    <row r="201" spans="1:20" hidden="1" x14ac:dyDescent="0.2">
      <c r="A201" s="1">
        <v>43295</v>
      </c>
      <c r="B201">
        <v>43860220</v>
      </c>
      <c r="C201">
        <v>94</v>
      </c>
      <c r="D201" t="s">
        <v>14</v>
      </c>
      <c r="E201">
        <v>21</v>
      </c>
      <c r="F201" t="s">
        <v>15</v>
      </c>
      <c r="G201">
        <v>181010</v>
      </c>
      <c r="H201" t="s">
        <v>16</v>
      </c>
      <c r="I201" t="s">
        <v>17</v>
      </c>
      <c r="J201" t="s">
        <v>18</v>
      </c>
      <c r="K201" t="s">
        <v>19</v>
      </c>
      <c r="L201" t="s">
        <v>20</v>
      </c>
      <c r="M201" s="2">
        <v>842776102461</v>
      </c>
      <c r="N201">
        <v>1</v>
      </c>
      <c r="O201">
        <f>COUNTIFS($A$2:$A$1129,"="&amp;A201,$C$2:$C$1129,"="&amp;C201,$M$2:$M$1129,"="&amp;M201)</f>
        <v>55</v>
      </c>
      <c r="P201">
        <f>COUNTIFS($B$2:$B$1129,"="&amp;B201,$M$2:$M$1129,"="&amp;M201)</f>
        <v>1</v>
      </c>
      <c r="Q201">
        <f>SUMIFS($N$2:$N$1129,$B$2:$B$1129,"="&amp;B201,$M$2:$M$1129,"="&amp;M201)</f>
        <v>1</v>
      </c>
      <c r="R201">
        <f>VLOOKUP(A201&amp;C201&amp;M201,販売数計!$A$2:$E$174,5,FALSE)</f>
        <v>56</v>
      </c>
      <c r="S201">
        <f t="shared" si="6"/>
        <v>0</v>
      </c>
      <c r="T201">
        <f t="shared" si="7"/>
        <v>56</v>
      </c>
    </row>
    <row r="202" spans="1:20" hidden="1" x14ac:dyDescent="0.2">
      <c r="A202" s="1">
        <v>43295</v>
      </c>
      <c r="B202">
        <v>43860712</v>
      </c>
      <c r="C202">
        <v>94</v>
      </c>
      <c r="D202" t="s">
        <v>14</v>
      </c>
      <c r="E202">
        <v>21</v>
      </c>
      <c r="F202" t="s">
        <v>15</v>
      </c>
      <c r="G202">
        <v>181010</v>
      </c>
      <c r="H202" t="s">
        <v>16</v>
      </c>
      <c r="I202" t="s">
        <v>17</v>
      </c>
      <c r="J202" t="s">
        <v>18</v>
      </c>
      <c r="K202" t="s">
        <v>19</v>
      </c>
      <c r="L202" t="s">
        <v>20</v>
      </c>
      <c r="M202" s="2">
        <v>842776102461</v>
      </c>
      <c r="N202">
        <v>1</v>
      </c>
      <c r="O202">
        <f>COUNTIFS($A$2:$A$1129,"="&amp;A202,$C$2:$C$1129,"="&amp;C202,$M$2:$M$1129,"="&amp;M202)</f>
        <v>55</v>
      </c>
      <c r="P202">
        <f>COUNTIFS($B$2:$B$1129,"="&amp;B202,$M$2:$M$1129,"="&amp;M202)</f>
        <v>1</v>
      </c>
      <c r="Q202">
        <f>SUMIFS($N$2:$N$1129,$B$2:$B$1129,"="&amp;B202,$M$2:$M$1129,"="&amp;M202)</f>
        <v>1</v>
      </c>
      <c r="R202">
        <f>VLOOKUP(A202&amp;C202&amp;M202,販売数計!$A$2:$E$174,5,FALSE)</f>
        <v>56</v>
      </c>
      <c r="S202">
        <f t="shared" si="6"/>
        <v>0</v>
      </c>
      <c r="T202">
        <f t="shared" si="7"/>
        <v>56</v>
      </c>
    </row>
    <row r="203" spans="1:20" hidden="1" x14ac:dyDescent="0.2">
      <c r="A203" s="1">
        <v>43295</v>
      </c>
      <c r="B203">
        <v>43860811</v>
      </c>
      <c r="C203">
        <v>94</v>
      </c>
      <c r="D203" t="s">
        <v>14</v>
      </c>
      <c r="E203">
        <v>21</v>
      </c>
      <c r="F203" t="s">
        <v>15</v>
      </c>
      <c r="G203">
        <v>181010</v>
      </c>
      <c r="H203" t="s">
        <v>16</v>
      </c>
      <c r="I203" t="s">
        <v>17</v>
      </c>
      <c r="J203" t="s">
        <v>18</v>
      </c>
      <c r="K203" t="s">
        <v>19</v>
      </c>
      <c r="L203" t="s">
        <v>20</v>
      </c>
      <c r="M203" s="2">
        <v>842776102461</v>
      </c>
      <c r="N203">
        <v>1</v>
      </c>
      <c r="O203">
        <f>COUNTIFS($A$2:$A$1129,"="&amp;A203,$C$2:$C$1129,"="&amp;C203,$M$2:$M$1129,"="&amp;M203)</f>
        <v>55</v>
      </c>
      <c r="P203">
        <f>COUNTIFS($B$2:$B$1129,"="&amp;B203,$M$2:$M$1129,"="&amp;M203)</f>
        <v>1</v>
      </c>
      <c r="Q203">
        <f>SUMIFS($N$2:$N$1129,$B$2:$B$1129,"="&amp;B203,$M$2:$M$1129,"="&amp;M203)</f>
        <v>1</v>
      </c>
      <c r="R203">
        <f>VLOOKUP(A203&amp;C203&amp;M203,販売数計!$A$2:$E$174,5,FALSE)</f>
        <v>56</v>
      </c>
      <c r="S203">
        <f t="shared" si="6"/>
        <v>0</v>
      </c>
      <c r="T203">
        <f t="shared" si="7"/>
        <v>56</v>
      </c>
    </row>
    <row r="204" spans="1:20" hidden="1" x14ac:dyDescent="0.2">
      <c r="A204" s="1">
        <v>43295</v>
      </c>
      <c r="B204">
        <v>43861021</v>
      </c>
      <c r="C204">
        <v>94</v>
      </c>
      <c r="D204" t="s">
        <v>14</v>
      </c>
      <c r="E204">
        <v>21</v>
      </c>
      <c r="F204" t="s">
        <v>15</v>
      </c>
      <c r="G204">
        <v>181010</v>
      </c>
      <c r="H204" t="s">
        <v>16</v>
      </c>
      <c r="I204" t="s">
        <v>17</v>
      </c>
      <c r="J204" t="s">
        <v>18</v>
      </c>
      <c r="K204" t="s">
        <v>19</v>
      </c>
      <c r="L204" t="s">
        <v>20</v>
      </c>
      <c r="M204" s="2">
        <v>842776102461</v>
      </c>
      <c r="N204">
        <v>1</v>
      </c>
      <c r="O204">
        <f>COUNTIFS($A$2:$A$1129,"="&amp;A204,$C$2:$C$1129,"="&amp;C204,$M$2:$M$1129,"="&amp;M204)</f>
        <v>55</v>
      </c>
      <c r="P204">
        <f>COUNTIFS($B$2:$B$1129,"="&amp;B204,$M$2:$M$1129,"="&amp;M204)</f>
        <v>1</v>
      </c>
      <c r="Q204">
        <f>SUMIFS($N$2:$N$1129,$B$2:$B$1129,"="&amp;B204,$M$2:$M$1129,"="&amp;M204)</f>
        <v>1</v>
      </c>
      <c r="R204">
        <f>VLOOKUP(A204&amp;C204&amp;M204,販売数計!$A$2:$E$174,5,FALSE)</f>
        <v>56</v>
      </c>
      <c r="S204">
        <f t="shared" si="6"/>
        <v>0</v>
      </c>
      <c r="T204">
        <f t="shared" si="7"/>
        <v>56</v>
      </c>
    </row>
    <row r="205" spans="1:20" x14ac:dyDescent="0.2">
      <c r="A205" s="1">
        <v>43295</v>
      </c>
      <c r="B205">
        <v>43849784</v>
      </c>
      <c r="C205">
        <v>842</v>
      </c>
      <c r="D205" t="s">
        <v>26</v>
      </c>
      <c r="E205">
        <v>21</v>
      </c>
      <c r="F205" t="s">
        <v>15</v>
      </c>
      <c r="G205">
        <v>181010</v>
      </c>
      <c r="H205" t="s">
        <v>16</v>
      </c>
      <c r="I205" t="s">
        <v>17</v>
      </c>
      <c r="J205" t="s">
        <v>18</v>
      </c>
      <c r="K205" t="s">
        <v>19</v>
      </c>
      <c r="L205" t="s">
        <v>20</v>
      </c>
      <c r="M205" s="2">
        <v>842776102461</v>
      </c>
      <c r="N205">
        <v>1</v>
      </c>
      <c r="O205">
        <f>COUNTIFS($A$2:$A$1129,"="&amp;A205,$C$2:$C$1129,"="&amp;C205,$M$2:$M$1129,"="&amp;M205)</f>
        <v>57</v>
      </c>
      <c r="P205">
        <f>COUNTIFS($B$2:$B$1129,"="&amp;B205,$M$2:$M$1129,"="&amp;M205)</f>
        <v>1</v>
      </c>
      <c r="Q205">
        <f>SUMIFS($N$2:$N$1129,$B$2:$B$1129,"="&amp;B205,$M$2:$M$1129,"="&amp;M205)</f>
        <v>1</v>
      </c>
      <c r="R205">
        <f>VLOOKUP(A205&amp;C205&amp;M205,販売数計!$A$2:$E$174,5,FALSE)</f>
        <v>59</v>
      </c>
      <c r="S205">
        <f t="shared" si="6"/>
        <v>0</v>
      </c>
      <c r="T205">
        <f t="shared" si="7"/>
        <v>58</v>
      </c>
    </row>
    <row r="206" spans="1:20" x14ac:dyDescent="0.2">
      <c r="A206" s="1">
        <v>43295</v>
      </c>
      <c r="B206">
        <v>43850319</v>
      </c>
      <c r="C206">
        <v>842</v>
      </c>
      <c r="D206" t="s">
        <v>26</v>
      </c>
      <c r="E206">
        <v>21</v>
      </c>
      <c r="F206" t="s">
        <v>15</v>
      </c>
      <c r="G206">
        <v>181010</v>
      </c>
      <c r="H206" t="s">
        <v>16</v>
      </c>
      <c r="I206" t="s">
        <v>17</v>
      </c>
      <c r="J206" t="s">
        <v>18</v>
      </c>
      <c r="K206" t="s">
        <v>19</v>
      </c>
      <c r="L206" t="s">
        <v>20</v>
      </c>
      <c r="M206" s="2">
        <v>842776102461</v>
      </c>
      <c r="N206">
        <v>1</v>
      </c>
      <c r="O206">
        <f>COUNTIFS($A$2:$A$1129,"="&amp;A206,$C$2:$C$1129,"="&amp;C206,$M$2:$M$1129,"="&amp;M206)</f>
        <v>57</v>
      </c>
      <c r="P206">
        <f>COUNTIFS($B$2:$B$1129,"="&amp;B206,$M$2:$M$1129,"="&amp;M206)</f>
        <v>1</v>
      </c>
      <c r="Q206">
        <f>SUMIFS($N$2:$N$1129,$B$2:$B$1129,"="&amp;B206,$M$2:$M$1129,"="&amp;M206)</f>
        <v>1</v>
      </c>
      <c r="R206">
        <f>VLOOKUP(A206&amp;C206&amp;M206,販売数計!$A$2:$E$174,5,FALSE)</f>
        <v>59</v>
      </c>
      <c r="S206">
        <f t="shared" si="6"/>
        <v>0</v>
      </c>
      <c r="T206">
        <f t="shared" si="7"/>
        <v>58</v>
      </c>
    </row>
    <row r="207" spans="1:20" x14ac:dyDescent="0.2">
      <c r="A207" s="1">
        <v>43295</v>
      </c>
      <c r="B207">
        <v>43850385</v>
      </c>
      <c r="C207">
        <v>842</v>
      </c>
      <c r="D207" t="s">
        <v>26</v>
      </c>
      <c r="E207">
        <v>32</v>
      </c>
      <c r="F207" t="s">
        <v>21</v>
      </c>
      <c r="G207">
        <v>253230</v>
      </c>
      <c r="H207" t="s">
        <v>22</v>
      </c>
      <c r="I207" t="s">
        <v>23</v>
      </c>
      <c r="J207" t="s">
        <v>24</v>
      </c>
      <c r="L207" t="s">
        <v>25</v>
      </c>
      <c r="M207" s="2">
        <v>4550084118970</v>
      </c>
      <c r="N207">
        <v>1</v>
      </c>
      <c r="O207">
        <f>COUNTIFS($A$2:$A$1129,"="&amp;A207,$C$2:$C$1129,"="&amp;C207,$M$2:$M$1129,"="&amp;M207)</f>
        <v>2</v>
      </c>
      <c r="P207">
        <f>COUNTIFS($B$2:$B$1129,"="&amp;B207,$M$2:$M$1129,"="&amp;M207)</f>
        <v>1</v>
      </c>
      <c r="Q207">
        <f>SUMIFS($N$2:$N$1129,$B$2:$B$1129,"="&amp;B207,$M$2:$M$1129,"="&amp;M207)</f>
        <v>1</v>
      </c>
      <c r="R207">
        <f>VLOOKUP(A207&amp;C207&amp;M207,販売数計!$A$2:$E$174,5,FALSE)</f>
        <v>2</v>
      </c>
      <c r="S207">
        <f t="shared" si="6"/>
        <v>0</v>
      </c>
      <c r="T207">
        <f t="shared" si="7"/>
        <v>2</v>
      </c>
    </row>
    <row r="208" spans="1:20" x14ac:dyDescent="0.2">
      <c r="A208" s="1">
        <v>43295</v>
      </c>
      <c r="B208">
        <v>43850394</v>
      </c>
      <c r="C208">
        <v>842</v>
      </c>
      <c r="D208" t="s">
        <v>26</v>
      </c>
      <c r="E208">
        <v>21</v>
      </c>
      <c r="F208" t="s">
        <v>15</v>
      </c>
      <c r="G208">
        <v>181010</v>
      </c>
      <c r="H208" t="s">
        <v>16</v>
      </c>
      <c r="I208" t="s">
        <v>17</v>
      </c>
      <c r="J208" t="s">
        <v>18</v>
      </c>
      <c r="K208" t="s">
        <v>19</v>
      </c>
      <c r="L208" t="s">
        <v>20</v>
      </c>
      <c r="M208" s="2">
        <v>842776102461</v>
      </c>
      <c r="N208">
        <v>1</v>
      </c>
      <c r="O208">
        <f>COUNTIFS($A$2:$A$1129,"="&amp;A208,$C$2:$C$1129,"="&amp;C208,$M$2:$M$1129,"="&amp;M208)</f>
        <v>57</v>
      </c>
      <c r="P208">
        <f>COUNTIFS($B$2:$B$1129,"="&amp;B208,$M$2:$M$1129,"="&amp;M208)</f>
        <v>1</v>
      </c>
      <c r="Q208">
        <f>SUMIFS($N$2:$N$1129,$B$2:$B$1129,"="&amp;B208,$M$2:$M$1129,"="&amp;M208)</f>
        <v>1</v>
      </c>
      <c r="R208">
        <f>VLOOKUP(A208&amp;C208&amp;M208,販売数計!$A$2:$E$174,5,FALSE)</f>
        <v>59</v>
      </c>
      <c r="S208">
        <f t="shared" si="6"/>
        <v>0</v>
      </c>
      <c r="T208">
        <f t="shared" si="7"/>
        <v>58</v>
      </c>
    </row>
    <row r="209" spans="1:20" x14ac:dyDescent="0.2">
      <c r="A209" s="1">
        <v>43295</v>
      </c>
      <c r="B209">
        <v>43851493</v>
      </c>
      <c r="C209">
        <v>842</v>
      </c>
      <c r="D209" t="s">
        <v>26</v>
      </c>
      <c r="E209">
        <v>21</v>
      </c>
      <c r="F209" t="s">
        <v>15</v>
      </c>
      <c r="G209">
        <v>181010</v>
      </c>
      <c r="H209" t="s">
        <v>16</v>
      </c>
      <c r="I209" t="s">
        <v>17</v>
      </c>
      <c r="J209" t="s">
        <v>18</v>
      </c>
      <c r="K209" t="s">
        <v>19</v>
      </c>
      <c r="L209" t="s">
        <v>20</v>
      </c>
      <c r="M209" s="2">
        <v>842776102461</v>
      </c>
      <c r="N209">
        <v>1</v>
      </c>
      <c r="O209">
        <f>COUNTIFS($A$2:$A$1129,"="&amp;A209,$C$2:$C$1129,"="&amp;C209,$M$2:$M$1129,"="&amp;M209)</f>
        <v>57</v>
      </c>
      <c r="P209">
        <f>COUNTIFS($B$2:$B$1129,"="&amp;B209,$M$2:$M$1129,"="&amp;M209)</f>
        <v>1</v>
      </c>
      <c r="Q209">
        <f>SUMIFS($N$2:$N$1129,$B$2:$B$1129,"="&amp;B209,$M$2:$M$1129,"="&amp;M209)</f>
        <v>1</v>
      </c>
      <c r="R209">
        <f>VLOOKUP(A209&amp;C209&amp;M209,販売数計!$A$2:$E$174,5,FALSE)</f>
        <v>59</v>
      </c>
      <c r="S209">
        <f t="shared" si="6"/>
        <v>0</v>
      </c>
      <c r="T209">
        <f t="shared" si="7"/>
        <v>58</v>
      </c>
    </row>
    <row r="210" spans="1:20" x14ac:dyDescent="0.2">
      <c r="A210" s="1">
        <v>43295</v>
      </c>
      <c r="B210">
        <v>43851819</v>
      </c>
      <c r="C210">
        <v>842</v>
      </c>
      <c r="D210" t="s">
        <v>26</v>
      </c>
      <c r="E210">
        <v>21</v>
      </c>
      <c r="F210" t="s">
        <v>15</v>
      </c>
      <c r="G210">
        <v>181010</v>
      </c>
      <c r="H210" t="s">
        <v>16</v>
      </c>
      <c r="I210" t="s">
        <v>17</v>
      </c>
      <c r="J210" t="s">
        <v>18</v>
      </c>
      <c r="K210" t="s">
        <v>19</v>
      </c>
      <c r="L210" t="s">
        <v>20</v>
      </c>
      <c r="M210" s="2">
        <v>842776102461</v>
      </c>
      <c r="N210">
        <v>2</v>
      </c>
      <c r="O210">
        <f>COUNTIFS($A$2:$A$1129,"="&amp;A210,$C$2:$C$1129,"="&amp;C210,$M$2:$M$1129,"="&amp;M210)</f>
        <v>57</v>
      </c>
      <c r="P210">
        <f>COUNTIFS($B$2:$B$1129,"="&amp;B210,$M$2:$M$1129,"="&amp;M210)</f>
        <v>1</v>
      </c>
      <c r="Q210">
        <f>SUMIFS($N$2:$N$1129,$B$2:$B$1129,"="&amp;B210,$M$2:$M$1129,"="&amp;M210)</f>
        <v>2</v>
      </c>
      <c r="R210">
        <f>VLOOKUP(A210&amp;C210&amp;M210,販売数計!$A$2:$E$174,5,FALSE)</f>
        <v>59</v>
      </c>
      <c r="S210">
        <f t="shared" si="6"/>
        <v>0</v>
      </c>
      <c r="T210">
        <f t="shared" si="7"/>
        <v>58</v>
      </c>
    </row>
    <row r="211" spans="1:20" x14ac:dyDescent="0.2">
      <c r="A211" s="1">
        <v>43295</v>
      </c>
      <c r="B211">
        <v>43852155</v>
      </c>
      <c r="C211">
        <v>842</v>
      </c>
      <c r="D211" t="s">
        <v>26</v>
      </c>
      <c r="E211">
        <v>21</v>
      </c>
      <c r="F211" t="s">
        <v>15</v>
      </c>
      <c r="G211">
        <v>181010</v>
      </c>
      <c r="H211" t="s">
        <v>16</v>
      </c>
      <c r="I211" t="s">
        <v>17</v>
      </c>
      <c r="J211" t="s">
        <v>18</v>
      </c>
      <c r="K211" t="s">
        <v>19</v>
      </c>
      <c r="L211" t="s">
        <v>20</v>
      </c>
      <c r="M211" s="2">
        <v>842776102461</v>
      </c>
      <c r="N211">
        <v>1</v>
      </c>
      <c r="O211">
        <f>COUNTIFS($A$2:$A$1129,"="&amp;A211,$C$2:$C$1129,"="&amp;C211,$M$2:$M$1129,"="&amp;M211)</f>
        <v>57</v>
      </c>
      <c r="P211">
        <f>COUNTIFS($B$2:$B$1129,"="&amp;B211,$M$2:$M$1129,"="&amp;M211)</f>
        <v>1</v>
      </c>
      <c r="Q211">
        <f>SUMIFS($N$2:$N$1129,$B$2:$B$1129,"="&amp;B211,$M$2:$M$1129,"="&amp;M211)</f>
        <v>1</v>
      </c>
      <c r="R211">
        <f>VLOOKUP(A211&amp;C211&amp;M211,販売数計!$A$2:$E$174,5,FALSE)</f>
        <v>59</v>
      </c>
      <c r="S211">
        <f t="shared" si="6"/>
        <v>0</v>
      </c>
      <c r="T211">
        <f t="shared" si="7"/>
        <v>58</v>
      </c>
    </row>
    <row r="212" spans="1:20" x14ac:dyDescent="0.2">
      <c r="A212" s="1">
        <v>43295</v>
      </c>
      <c r="B212">
        <v>43852218</v>
      </c>
      <c r="C212">
        <v>842</v>
      </c>
      <c r="D212" t="s">
        <v>26</v>
      </c>
      <c r="E212">
        <v>21</v>
      </c>
      <c r="F212" t="s">
        <v>15</v>
      </c>
      <c r="G212">
        <v>181010</v>
      </c>
      <c r="H212" t="s">
        <v>16</v>
      </c>
      <c r="I212" t="s">
        <v>17</v>
      </c>
      <c r="J212" t="s">
        <v>18</v>
      </c>
      <c r="K212" t="s">
        <v>19</v>
      </c>
      <c r="L212" t="s">
        <v>20</v>
      </c>
      <c r="M212" s="2">
        <v>842776102461</v>
      </c>
      <c r="N212">
        <v>1</v>
      </c>
      <c r="O212">
        <f>COUNTIFS($A$2:$A$1129,"="&amp;A212,$C$2:$C$1129,"="&amp;C212,$M$2:$M$1129,"="&amp;M212)</f>
        <v>57</v>
      </c>
      <c r="P212">
        <f>COUNTIFS($B$2:$B$1129,"="&amp;B212,$M$2:$M$1129,"="&amp;M212)</f>
        <v>1</v>
      </c>
      <c r="Q212">
        <f>SUMIFS($N$2:$N$1129,$B$2:$B$1129,"="&amp;B212,$M$2:$M$1129,"="&amp;M212)</f>
        <v>1</v>
      </c>
      <c r="R212">
        <f>VLOOKUP(A212&amp;C212&amp;M212,販売数計!$A$2:$E$174,5,FALSE)</f>
        <v>59</v>
      </c>
      <c r="S212">
        <f t="shared" si="6"/>
        <v>0</v>
      </c>
      <c r="T212">
        <f t="shared" si="7"/>
        <v>58</v>
      </c>
    </row>
    <row r="213" spans="1:20" x14ac:dyDescent="0.2">
      <c r="A213" s="1">
        <v>43295</v>
      </c>
      <c r="B213">
        <v>43852519</v>
      </c>
      <c r="C213">
        <v>842</v>
      </c>
      <c r="D213" t="s">
        <v>26</v>
      </c>
      <c r="E213">
        <v>21</v>
      </c>
      <c r="F213" t="s">
        <v>15</v>
      </c>
      <c r="G213">
        <v>181010</v>
      </c>
      <c r="H213" t="s">
        <v>16</v>
      </c>
      <c r="I213" t="s">
        <v>17</v>
      </c>
      <c r="J213" t="s">
        <v>18</v>
      </c>
      <c r="K213" t="s">
        <v>19</v>
      </c>
      <c r="L213" t="s">
        <v>20</v>
      </c>
      <c r="M213" s="2">
        <v>842776102461</v>
      </c>
      <c r="N213">
        <v>1</v>
      </c>
      <c r="O213">
        <f>COUNTIFS($A$2:$A$1129,"="&amp;A213,$C$2:$C$1129,"="&amp;C213,$M$2:$M$1129,"="&amp;M213)</f>
        <v>57</v>
      </c>
      <c r="P213">
        <f>COUNTIFS($B$2:$B$1129,"="&amp;B213,$M$2:$M$1129,"="&amp;M213)</f>
        <v>1</v>
      </c>
      <c r="Q213">
        <f>SUMIFS($N$2:$N$1129,$B$2:$B$1129,"="&amp;B213,$M$2:$M$1129,"="&amp;M213)</f>
        <v>1</v>
      </c>
      <c r="R213">
        <f>VLOOKUP(A213&amp;C213&amp;M213,販売数計!$A$2:$E$174,5,FALSE)</f>
        <v>59</v>
      </c>
      <c r="S213">
        <f t="shared" si="6"/>
        <v>0</v>
      </c>
      <c r="T213">
        <f t="shared" si="7"/>
        <v>58</v>
      </c>
    </row>
    <row r="214" spans="1:20" x14ac:dyDescent="0.2">
      <c r="A214" s="1">
        <v>43295</v>
      </c>
      <c r="B214">
        <v>43853506</v>
      </c>
      <c r="C214">
        <v>842</v>
      </c>
      <c r="D214" t="s">
        <v>26</v>
      </c>
      <c r="E214">
        <v>21</v>
      </c>
      <c r="F214" t="s">
        <v>15</v>
      </c>
      <c r="G214">
        <v>181010</v>
      </c>
      <c r="H214" t="s">
        <v>16</v>
      </c>
      <c r="I214" t="s">
        <v>17</v>
      </c>
      <c r="J214" t="s">
        <v>18</v>
      </c>
      <c r="K214" t="s">
        <v>19</v>
      </c>
      <c r="L214" t="s">
        <v>20</v>
      </c>
      <c r="M214" s="2">
        <v>842776102461</v>
      </c>
      <c r="N214">
        <v>1</v>
      </c>
      <c r="O214">
        <f>COUNTIFS($A$2:$A$1129,"="&amp;A214,$C$2:$C$1129,"="&amp;C214,$M$2:$M$1129,"="&amp;M214)</f>
        <v>57</v>
      </c>
      <c r="P214">
        <f>COUNTIFS($B$2:$B$1129,"="&amp;B214,$M$2:$M$1129,"="&amp;M214)</f>
        <v>1</v>
      </c>
      <c r="Q214">
        <f>SUMIFS($N$2:$N$1129,$B$2:$B$1129,"="&amp;B214,$M$2:$M$1129,"="&amp;M214)</f>
        <v>1</v>
      </c>
      <c r="R214">
        <f>VLOOKUP(A214&amp;C214&amp;M214,販売数計!$A$2:$E$174,5,FALSE)</f>
        <v>59</v>
      </c>
      <c r="S214">
        <f t="shared" si="6"/>
        <v>0</v>
      </c>
      <c r="T214">
        <f t="shared" si="7"/>
        <v>58</v>
      </c>
    </row>
    <row r="215" spans="1:20" x14ac:dyDescent="0.2">
      <c r="A215" s="1">
        <v>43295</v>
      </c>
      <c r="B215">
        <v>43853705</v>
      </c>
      <c r="C215">
        <v>842</v>
      </c>
      <c r="D215" t="s">
        <v>26</v>
      </c>
      <c r="E215">
        <v>21</v>
      </c>
      <c r="F215" t="s">
        <v>15</v>
      </c>
      <c r="G215">
        <v>181010</v>
      </c>
      <c r="H215" t="s">
        <v>16</v>
      </c>
      <c r="I215" t="s">
        <v>17</v>
      </c>
      <c r="J215" t="s">
        <v>18</v>
      </c>
      <c r="K215" t="s">
        <v>19</v>
      </c>
      <c r="L215" t="s">
        <v>20</v>
      </c>
      <c r="M215" s="2">
        <v>842776102461</v>
      </c>
      <c r="N215">
        <v>1</v>
      </c>
      <c r="O215">
        <f>COUNTIFS($A$2:$A$1129,"="&amp;A215,$C$2:$C$1129,"="&amp;C215,$M$2:$M$1129,"="&amp;M215)</f>
        <v>57</v>
      </c>
      <c r="P215">
        <f>COUNTIFS($B$2:$B$1129,"="&amp;B215,$M$2:$M$1129,"="&amp;M215)</f>
        <v>1</v>
      </c>
      <c r="Q215">
        <f>SUMIFS($N$2:$N$1129,$B$2:$B$1129,"="&amp;B215,$M$2:$M$1129,"="&amp;M215)</f>
        <v>1</v>
      </c>
      <c r="R215">
        <f>VLOOKUP(A215&amp;C215&amp;M215,販売数計!$A$2:$E$174,5,FALSE)</f>
        <v>59</v>
      </c>
      <c r="S215">
        <f t="shared" si="6"/>
        <v>0</v>
      </c>
      <c r="T215">
        <f t="shared" si="7"/>
        <v>58</v>
      </c>
    </row>
    <row r="216" spans="1:20" x14ac:dyDescent="0.2">
      <c r="A216" s="1">
        <v>43295</v>
      </c>
      <c r="B216">
        <v>43854266</v>
      </c>
      <c r="C216">
        <v>842</v>
      </c>
      <c r="D216" t="s">
        <v>26</v>
      </c>
      <c r="E216">
        <v>21</v>
      </c>
      <c r="F216" t="s">
        <v>15</v>
      </c>
      <c r="G216">
        <v>181010</v>
      </c>
      <c r="H216" t="s">
        <v>16</v>
      </c>
      <c r="I216" t="s">
        <v>17</v>
      </c>
      <c r="J216" t="s">
        <v>18</v>
      </c>
      <c r="K216" t="s">
        <v>19</v>
      </c>
      <c r="L216" t="s">
        <v>20</v>
      </c>
      <c r="M216" s="2">
        <v>842776102461</v>
      </c>
      <c r="N216">
        <v>1</v>
      </c>
      <c r="O216">
        <f>COUNTIFS($A$2:$A$1129,"="&amp;A216,$C$2:$C$1129,"="&amp;C216,$M$2:$M$1129,"="&amp;M216)</f>
        <v>57</v>
      </c>
      <c r="P216">
        <f>COUNTIFS($B$2:$B$1129,"="&amp;B216,$M$2:$M$1129,"="&amp;M216)</f>
        <v>1</v>
      </c>
      <c r="Q216">
        <f>SUMIFS($N$2:$N$1129,$B$2:$B$1129,"="&amp;B216,$M$2:$M$1129,"="&amp;M216)</f>
        <v>1</v>
      </c>
      <c r="R216">
        <f>VLOOKUP(A216&amp;C216&amp;M216,販売数計!$A$2:$E$174,5,FALSE)</f>
        <v>59</v>
      </c>
      <c r="S216">
        <f t="shared" si="6"/>
        <v>0</v>
      </c>
      <c r="T216">
        <f t="shared" si="7"/>
        <v>58</v>
      </c>
    </row>
    <row r="217" spans="1:20" x14ac:dyDescent="0.2">
      <c r="A217" s="1">
        <v>43295</v>
      </c>
      <c r="B217">
        <v>43854317</v>
      </c>
      <c r="C217">
        <v>842</v>
      </c>
      <c r="D217" t="s">
        <v>26</v>
      </c>
      <c r="E217">
        <v>21</v>
      </c>
      <c r="F217" t="s">
        <v>15</v>
      </c>
      <c r="G217">
        <v>181010</v>
      </c>
      <c r="H217" t="s">
        <v>16</v>
      </c>
      <c r="I217" t="s">
        <v>17</v>
      </c>
      <c r="J217" t="s">
        <v>18</v>
      </c>
      <c r="K217" t="s">
        <v>19</v>
      </c>
      <c r="L217" t="s">
        <v>20</v>
      </c>
      <c r="M217" s="2">
        <v>842776102461</v>
      </c>
      <c r="N217">
        <v>1</v>
      </c>
      <c r="O217">
        <f>COUNTIFS($A$2:$A$1129,"="&amp;A217,$C$2:$C$1129,"="&amp;C217,$M$2:$M$1129,"="&amp;M217)</f>
        <v>57</v>
      </c>
      <c r="P217">
        <f>COUNTIFS($B$2:$B$1129,"="&amp;B217,$M$2:$M$1129,"="&amp;M217)</f>
        <v>1</v>
      </c>
      <c r="Q217">
        <f>SUMIFS($N$2:$N$1129,$B$2:$B$1129,"="&amp;B217,$M$2:$M$1129,"="&amp;M217)</f>
        <v>1</v>
      </c>
      <c r="R217">
        <f>VLOOKUP(A217&amp;C217&amp;M217,販売数計!$A$2:$E$174,5,FALSE)</f>
        <v>59</v>
      </c>
      <c r="S217">
        <f t="shared" si="6"/>
        <v>0</v>
      </c>
      <c r="T217">
        <f t="shared" si="7"/>
        <v>58</v>
      </c>
    </row>
    <row r="218" spans="1:20" x14ac:dyDescent="0.2">
      <c r="A218" s="1">
        <v>43295</v>
      </c>
      <c r="B218">
        <v>43854354</v>
      </c>
      <c r="C218">
        <v>842</v>
      </c>
      <c r="D218" t="s">
        <v>26</v>
      </c>
      <c r="E218">
        <v>12</v>
      </c>
      <c r="F218" t="s">
        <v>27</v>
      </c>
      <c r="G218">
        <v>77120</v>
      </c>
      <c r="H218" t="s">
        <v>28</v>
      </c>
      <c r="I218" t="s">
        <v>29</v>
      </c>
      <c r="J218" t="s">
        <v>30</v>
      </c>
      <c r="L218" t="s">
        <v>31</v>
      </c>
      <c r="M218" s="2">
        <v>4549980046388</v>
      </c>
      <c r="N218">
        <v>1</v>
      </c>
      <c r="O218">
        <f>COUNTIFS($A$2:$A$1129,"="&amp;A218,$C$2:$C$1129,"="&amp;C218,$M$2:$M$1129,"="&amp;M218)</f>
        <v>2</v>
      </c>
      <c r="P218">
        <f>COUNTIFS($B$2:$B$1129,"="&amp;B218,$M$2:$M$1129,"="&amp;M218)</f>
        <v>1</v>
      </c>
      <c r="Q218">
        <f>SUMIFS($N$2:$N$1129,$B$2:$B$1129,"="&amp;B218,$M$2:$M$1129,"="&amp;M218)</f>
        <v>1</v>
      </c>
      <c r="R218">
        <f>VLOOKUP(A218&amp;C218&amp;M218,販売数計!$A$2:$E$174,5,FALSE)</f>
        <v>2</v>
      </c>
      <c r="S218">
        <f t="shared" si="6"/>
        <v>0</v>
      </c>
      <c r="T218">
        <f t="shared" si="7"/>
        <v>2</v>
      </c>
    </row>
    <row r="219" spans="1:20" x14ac:dyDescent="0.2">
      <c r="A219" s="1">
        <v>43295</v>
      </c>
      <c r="B219">
        <v>43855208</v>
      </c>
      <c r="C219">
        <v>842</v>
      </c>
      <c r="D219" t="s">
        <v>26</v>
      </c>
      <c r="E219">
        <v>21</v>
      </c>
      <c r="F219" t="s">
        <v>15</v>
      </c>
      <c r="G219">
        <v>181010</v>
      </c>
      <c r="H219" t="s">
        <v>16</v>
      </c>
      <c r="I219" t="s">
        <v>17</v>
      </c>
      <c r="J219" t="s">
        <v>18</v>
      </c>
      <c r="K219" t="s">
        <v>19</v>
      </c>
      <c r="L219" t="s">
        <v>20</v>
      </c>
      <c r="M219" s="2">
        <v>842776102461</v>
      </c>
      <c r="N219">
        <v>1</v>
      </c>
      <c r="O219">
        <f>COUNTIFS($A$2:$A$1129,"="&amp;A219,$C$2:$C$1129,"="&amp;C219,$M$2:$M$1129,"="&amp;M219)</f>
        <v>57</v>
      </c>
      <c r="P219">
        <f>COUNTIFS($B$2:$B$1129,"="&amp;B219,$M$2:$M$1129,"="&amp;M219)</f>
        <v>1</v>
      </c>
      <c r="Q219">
        <f>SUMIFS($N$2:$N$1129,$B$2:$B$1129,"="&amp;B219,$M$2:$M$1129,"="&amp;M219)</f>
        <v>1</v>
      </c>
      <c r="R219">
        <f>VLOOKUP(A219&amp;C219&amp;M219,販売数計!$A$2:$E$174,5,FALSE)</f>
        <v>59</v>
      </c>
      <c r="S219">
        <f t="shared" si="6"/>
        <v>0</v>
      </c>
      <c r="T219">
        <f t="shared" si="7"/>
        <v>58</v>
      </c>
    </row>
    <row r="220" spans="1:20" x14ac:dyDescent="0.2">
      <c r="A220" s="1">
        <v>43295</v>
      </c>
      <c r="B220">
        <v>43855522</v>
      </c>
      <c r="C220">
        <v>842</v>
      </c>
      <c r="D220" t="s">
        <v>26</v>
      </c>
      <c r="E220">
        <v>21</v>
      </c>
      <c r="F220" t="s">
        <v>15</v>
      </c>
      <c r="G220">
        <v>181010</v>
      </c>
      <c r="H220" t="s">
        <v>16</v>
      </c>
      <c r="I220" t="s">
        <v>17</v>
      </c>
      <c r="J220" t="s">
        <v>18</v>
      </c>
      <c r="K220" t="s">
        <v>19</v>
      </c>
      <c r="L220" t="s">
        <v>20</v>
      </c>
      <c r="M220" s="2">
        <v>842776102461</v>
      </c>
      <c r="N220">
        <v>1</v>
      </c>
      <c r="O220">
        <f>COUNTIFS($A$2:$A$1129,"="&amp;A220,$C$2:$C$1129,"="&amp;C220,$M$2:$M$1129,"="&amp;M220)</f>
        <v>57</v>
      </c>
      <c r="P220">
        <f>COUNTIFS($B$2:$B$1129,"="&amp;B220,$M$2:$M$1129,"="&amp;M220)</f>
        <v>1</v>
      </c>
      <c r="Q220">
        <f>SUMIFS($N$2:$N$1129,$B$2:$B$1129,"="&amp;B220,$M$2:$M$1129,"="&amp;M220)</f>
        <v>1</v>
      </c>
      <c r="R220">
        <f>VLOOKUP(A220&amp;C220&amp;M220,販売数計!$A$2:$E$174,5,FALSE)</f>
        <v>59</v>
      </c>
      <c r="S220">
        <f t="shared" si="6"/>
        <v>0</v>
      </c>
      <c r="T220">
        <f t="shared" si="7"/>
        <v>58</v>
      </c>
    </row>
    <row r="221" spans="1:20" x14ac:dyDescent="0.2">
      <c r="A221" s="1">
        <v>43295</v>
      </c>
      <c r="B221">
        <v>43855707</v>
      </c>
      <c r="C221">
        <v>842</v>
      </c>
      <c r="D221" t="s">
        <v>26</v>
      </c>
      <c r="E221">
        <v>21</v>
      </c>
      <c r="F221" t="s">
        <v>15</v>
      </c>
      <c r="G221">
        <v>181010</v>
      </c>
      <c r="H221" t="s">
        <v>16</v>
      </c>
      <c r="I221" t="s">
        <v>17</v>
      </c>
      <c r="J221" t="s">
        <v>18</v>
      </c>
      <c r="K221" t="s">
        <v>19</v>
      </c>
      <c r="L221" t="s">
        <v>20</v>
      </c>
      <c r="M221" s="2">
        <v>842776102461</v>
      </c>
      <c r="N221">
        <v>1</v>
      </c>
      <c r="O221">
        <f>COUNTIFS($A$2:$A$1129,"="&amp;A221,$C$2:$C$1129,"="&amp;C221,$M$2:$M$1129,"="&amp;M221)</f>
        <v>57</v>
      </c>
      <c r="P221">
        <f>COUNTIFS($B$2:$B$1129,"="&amp;B221,$M$2:$M$1129,"="&amp;M221)</f>
        <v>1</v>
      </c>
      <c r="Q221">
        <f>SUMIFS($N$2:$N$1129,$B$2:$B$1129,"="&amp;B221,$M$2:$M$1129,"="&amp;M221)</f>
        <v>1</v>
      </c>
      <c r="R221">
        <f>VLOOKUP(A221&amp;C221&amp;M221,販売数計!$A$2:$E$174,5,FALSE)</f>
        <v>59</v>
      </c>
      <c r="S221">
        <f t="shared" si="6"/>
        <v>0</v>
      </c>
      <c r="T221">
        <f t="shared" si="7"/>
        <v>58</v>
      </c>
    </row>
    <row r="222" spans="1:20" x14ac:dyDescent="0.2">
      <c r="A222" s="1">
        <v>43295</v>
      </c>
      <c r="B222">
        <v>43855856</v>
      </c>
      <c r="C222">
        <v>842</v>
      </c>
      <c r="D222" t="s">
        <v>26</v>
      </c>
      <c r="E222">
        <v>21</v>
      </c>
      <c r="F222" t="s">
        <v>15</v>
      </c>
      <c r="G222">
        <v>181010</v>
      </c>
      <c r="H222" t="s">
        <v>16</v>
      </c>
      <c r="I222" t="s">
        <v>17</v>
      </c>
      <c r="J222" t="s">
        <v>18</v>
      </c>
      <c r="K222" t="s">
        <v>19</v>
      </c>
      <c r="L222" t="s">
        <v>20</v>
      </c>
      <c r="M222" s="2">
        <v>842776102461</v>
      </c>
      <c r="N222">
        <v>1</v>
      </c>
      <c r="O222">
        <f>COUNTIFS($A$2:$A$1129,"="&amp;A222,$C$2:$C$1129,"="&amp;C222,$M$2:$M$1129,"="&amp;M222)</f>
        <v>57</v>
      </c>
      <c r="P222">
        <f>COUNTIFS($B$2:$B$1129,"="&amp;B222,$M$2:$M$1129,"="&amp;M222)</f>
        <v>1</v>
      </c>
      <c r="Q222">
        <f>SUMIFS($N$2:$N$1129,$B$2:$B$1129,"="&amp;B222,$M$2:$M$1129,"="&amp;M222)</f>
        <v>1</v>
      </c>
      <c r="R222">
        <f>VLOOKUP(A222&amp;C222&amp;M222,販売数計!$A$2:$E$174,5,FALSE)</f>
        <v>59</v>
      </c>
      <c r="S222">
        <f t="shared" si="6"/>
        <v>0</v>
      </c>
      <c r="T222">
        <f t="shared" si="7"/>
        <v>58</v>
      </c>
    </row>
    <row r="223" spans="1:20" x14ac:dyDescent="0.2">
      <c r="A223" s="1">
        <v>43295</v>
      </c>
      <c r="B223">
        <v>43856041</v>
      </c>
      <c r="C223">
        <v>842</v>
      </c>
      <c r="D223" t="s">
        <v>26</v>
      </c>
      <c r="E223">
        <v>21</v>
      </c>
      <c r="F223" t="s">
        <v>15</v>
      </c>
      <c r="G223">
        <v>181010</v>
      </c>
      <c r="H223" t="s">
        <v>16</v>
      </c>
      <c r="I223" t="s">
        <v>17</v>
      </c>
      <c r="J223" t="s">
        <v>18</v>
      </c>
      <c r="K223" t="s">
        <v>19</v>
      </c>
      <c r="L223" t="s">
        <v>20</v>
      </c>
      <c r="M223" s="2">
        <v>842776102461</v>
      </c>
      <c r="N223">
        <v>1</v>
      </c>
      <c r="O223">
        <f>COUNTIFS($A$2:$A$1129,"="&amp;A223,$C$2:$C$1129,"="&amp;C223,$M$2:$M$1129,"="&amp;M223)</f>
        <v>57</v>
      </c>
      <c r="P223">
        <f>COUNTIFS($B$2:$B$1129,"="&amp;B223,$M$2:$M$1129,"="&amp;M223)</f>
        <v>1</v>
      </c>
      <c r="Q223">
        <f>SUMIFS($N$2:$N$1129,$B$2:$B$1129,"="&amp;B223,$M$2:$M$1129,"="&amp;M223)</f>
        <v>1</v>
      </c>
      <c r="R223">
        <f>VLOOKUP(A223&amp;C223&amp;M223,販売数計!$A$2:$E$174,5,FALSE)</f>
        <v>59</v>
      </c>
      <c r="S223">
        <f t="shared" si="6"/>
        <v>0</v>
      </c>
      <c r="T223">
        <f t="shared" si="7"/>
        <v>58</v>
      </c>
    </row>
    <row r="224" spans="1:20" x14ac:dyDescent="0.2">
      <c r="A224" s="1">
        <v>43295</v>
      </c>
      <c r="B224">
        <v>43856093</v>
      </c>
      <c r="C224">
        <v>842</v>
      </c>
      <c r="D224" t="s">
        <v>26</v>
      </c>
      <c r="E224">
        <v>21</v>
      </c>
      <c r="F224" t="s">
        <v>15</v>
      </c>
      <c r="G224">
        <v>181010</v>
      </c>
      <c r="H224" t="s">
        <v>16</v>
      </c>
      <c r="I224" t="s">
        <v>17</v>
      </c>
      <c r="J224" t="s">
        <v>18</v>
      </c>
      <c r="K224" t="s">
        <v>19</v>
      </c>
      <c r="L224" t="s">
        <v>20</v>
      </c>
      <c r="M224" s="2">
        <v>842776102461</v>
      </c>
      <c r="N224">
        <v>1</v>
      </c>
      <c r="O224">
        <f>COUNTIFS($A$2:$A$1129,"="&amp;A224,$C$2:$C$1129,"="&amp;C224,$M$2:$M$1129,"="&amp;M224)</f>
        <v>57</v>
      </c>
      <c r="P224">
        <f>COUNTIFS($B$2:$B$1129,"="&amp;B224,$M$2:$M$1129,"="&amp;M224)</f>
        <v>1</v>
      </c>
      <c r="Q224">
        <f>SUMIFS($N$2:$N$1129,$B$2:$B$1129,"="&amp;B224,$M$2:$M$1129,"="&amp;M224)</f>
        <v>1</v>
      </c>
      <c r="R224">
        <f>VLOOKUP(A224&amp;C224&amp;M224,販売数計!$A$2:$E$174,5,FALSE)</f>
        <v>59</v>
      </c>
      <c r="S224">
        <f t="shared" si="6"/>
        <v>0</v>
      </c>
      <c r="T224">
        <f t="shared" si="7"/>
        <v>58</v>
      </c>
    </row>
    <row r="225" spans="1:20" x14ac:dyDescent="0.2">
      <c r="A225" s="1">
        <v>43295</v>
      </c>
      <c r="B225">
        <v>43856448</v>
      </c>
      <c r="C225">
        <v>842</v>
      </c>
      <c r="D225" t="s">
        <v>26</v>
      </c>
      <c r="E225">
        <v>21</v>
      </c>
      <c r="F225" t="s">
        <v>15</v>
      </c>
      <c r="G225">
        <v>181010</v>
      </c>
      <c r="H225" t="s">
        <v>16</v>
      </c>
      <c r="I225" t="s">
        <v>17</v>
      </c>
      <c r="J225" t="s">
        <v>18</v>
      </c>
      <c r="K225" t="s">
        <v>19</v>
      </c>
      <c r="L225" t="s">
        <v>20</v>
      </c>
      <c r="M225" s="2">
        <v>842776102461</v>
      </c>
      <c r="N225">
        <v>1</v>
      </c>
      <c r="O225">
        <f>COUNTIFS($A$2:$A$1129,"="&amp;A225,$C$2:$C$1129,"="&amp;C225,$M$2:$M$1129,"="&amp;M225)</f>
        <v>57</v>
      </c>
      <c r="P225">
        <f>COUNTIFS($B$2:$B$1129,"="&amp;B225,$M$2:$M$1129,"="&amp;M225)</f>
        <v>1</v>
      </c>
      <c r="Q225">
        <f>SUMIFS($N$2:$N$1129,$B$2:$B$1129,"="&amp;B225,$M$2:$M$1129,"="&amp;M225)</f>
        <v>1</v>
      </c>
      <c r="R225">
        <f>VLOOKUP(A225&amp;C225&amp;M225,販売数計!$A$2:$E$174,5,FALSE)</f>
        <v>59</v>
      </c>
      <c r="S225">
        <f t="shared" si="6"/>
        <v>0</v>
      </c>
      <c r="T225">
        <f t="shared" si="7"/>
        <v>58</v>
      </c>
    </row>
    <row r="226" spans="1:20" x14ac:dyDescent="0.2">
      <c r="A226" s="1">
        <v>43295</v>
      </c>
      <c r="B226">
        <v>43856639</v>
      </c>
      <c r="C226">
        <v>842</v>
      </c>
      <c r="D226" t="s">
        <v>26</v>
      </c>
      <c r="E226">
        <v>21</v>
      </c>
      <c r="F226" t="s">
        <v>15</v>
      </c>
      <c r="G226">
        <v>181010</v>
      </c>
      <c r="H226" t="s">
        <v>16</v>
      </c>
      <c r="I226" t="s">
        <v>17</v>
      </c>
      <c r="J226" t="s">
        <v>18</v>
      </c>
      <c r="K226" t="s">
        <v>19</v>
      </c>
      <c r="L226" t="s">
        <v>20</v>
      </c>
      <c r="M226" s="2">
        <v>842776102461</v>
      </c>
      <c r="N226">
        <v>1</v>
      </c>
      <c r="O226">
        <f>COUNTIFS($A$2:$A$1129,"="&amp;A226,$C$2:$C$1129,"="&amp;C226,$M$2:$M$1129,"="&amp;M226)</f>
        <v>57</v>
      </c>
      <c r="P226">
        <f>COUNTIFS($B$2:$B$1129,"="&amp;B226,$M$2:$M$1129,"="&amp;M226)</f>
        <v>1</v>
      </c>
      <c r="Q226">
        <f>SUMIFS($N$2:$N$1129,$B$2:$B$1129,"="&amp;B226,$M$2:$M$1129,"="&amp;M226)</f>
        <v>1</v>
      </c>
      <c r="R226">
        <f>VLOOKUP(A226&amp;C226&amp;M226,販売数計!$A$2:$E$174,5,FALSE)</f>
        <v>59</v>
      </c>
      <c r="S226">
        <f t="shared" si="6"/>
        <v>0</v>
      </c>
      <c r="T226">
        <f t="shared" si="7"/>
        <v>58</v>
      </c>
    </row>
    <row r="227" spans="1:20" x14ac:dyDescent="0.2">
      <c r="A227" s="1">
        <v>43295</v>
      </c>
      <c r="B227">
        <v>43856659</v>
      </c>
      <c r="C227">
        <v>842</v>
      </c>
      <c r="D227" t="s">
        <v>26</v>
      </c>
      <c r="E227">
        <v>21</v>
      </c>
      <c r="F227" t="s">
        <v>15</v>
      </c>
      <c r="G227">
        <v>181010</v>
      </c>
      <c r="H227" t="s">
        <v>16</v>
      </c>
      <c r="I227" t="s">
        <v>17</v>
      </c>
      <c r="J227" t="s">
        <v>18</v>
      </c>
      <c r="K227" t="s">
        <v>19</v>
      </c>
      <c r="L227" t="s">
        <v>20</v>
      </c>
      <c r="M227" s="2">
        <v>842776102461</v>
      </c>
      <c r="N227">
        <v>1</v>
      </c>
      <c r="O227">
        <f>COUNTIFS($A$2:$A$1129,"="&amp;A227,$C$2:$C$1129,"="&amp;C227,$M$2:$M$1129,"="&amp;M227)</f>
        <v>57</v>
      </c>
      <c r="P227">
        <f>COUNTIFS($B$2:$B$1129,"="&amp;B227,$M$2:$M$1129,"="&amp;M227)</f>
        <v>1</v>
      </c>
      <c r="Q227">
        <f>SUMIFS($N$2:$N$1129,$B$2:$B$1129,"="&amp;B227,$M$2:$M$1129,"="&amp;M227)</f>
        <v>1</v>
      </c>
      <c r="R227">
        <f>VLOOKUP(A227&amp;C227&amp;M227,販売数計!$A$2:$E$174,5,FALSE)</f>
        <v>59</v>
      </c>
      <c r="S227">
        <f t="shared" si="6"/>
        <v>0</v>
      </c>
      <c r="T227">
        <f t="shared" si="7"/>
        <v>58</v>
      </c>
    </row>
    <row r="228" spans="1:20" x14ac:dyDescent="0.2">
      <c r="A228" s="1">
        <v>43295</v>
      </c>
      <c r="B228">
        <v>43856661</v>
      </c>
      <c r="C228">
        <v>842</v>
      </c>
      <c r="D228" t="s">
        <v>26</v>
      </c>
      <c r="E228">
        <v>21</v>
      </c>
      <c r="F228" t="s">
        <v>15</v>
      </c>
      <c r="G228">
        <v>181010</v>
      </c>
      <c r="H228" t="s">
        <v>16</v>
      </c>
      <c r="I228" t="s">
        <v>17</v>
      </c>
      <c r="J228" t="s">
        <v>18</v>
      </c>
      <c r="K228" t="s">
        <v>19</v>
      </c>
      <c r="L228" t="s">
        <v>20</v>
      </c>
      <c r="M228" s="2">
        <v>842776102461</v>
      </c>
      <c r="N228">
        <v>1</v>
      </c>
      <c r="O228">
        <f>COUNTIFS($A$2:$A$1129,"="&amp;A228,$C$2:$C$1129,"="&amp;C228,$M$2:$M$1129,"="&amp;M228)</f>
        <v>57</v>
      </c>
      <c r="P228">
        <f>COUNTIFS($B$2:$B$1129,"="&amp;B228,$M$2:$M$1129,"="&amp;M228)</f>
        <v>1</v>
      </c>
      <c r="Q228">
        <f>SUMIFS($N$2:$N$1129,$B$2:$B$1129,"="&amp;B228,$M$2:$M$1129,"="&amp;M228)</f>
        <v>1</v>
      </c>
      <c r="R228">
        <f>VLOOKUP(A228&amp;C228&amp;M228,販売数計!$A$2:$E$174,5,FALSE)</f>
        <v>59</v>
      </c>
      <c r="S228">
        <f t="shared" si="6"/>
        <v>0</v>
      </c>
      <c r="T228">
        <f t="shared" si="7"/>
        <v>58</v>
      </c>
    </row>
    <row r="229" spans="1:20" x14ac:dyDescent="0.2">
      <c r="A229" s="1">
        <v>43295</v>
      </c>
      <c r="B229">
        <v>43856683</v>
      </c>
      <c r="C229">
        <v>842</v>
      </c>
      <c r="D229" t="s">
        <v>26</v>
      </c>
      <c r="E229">
        <v>21</v>
      </c>
      <c r="F229" t="s">
        <v>15</v>
      </c>
      <c r="G229">
        <v>181010</v>
      </c>
      <c r="H229" t="s">
        <v>16</v>
      </c>
      <c r="I229" t="s">
        <v>17</v>
      </c>
      <c r="J229" t="s">
        <v>18</v>
      </c>
      <c r="K229" t="s">
        <v>19</v>
      </c>
      <c r="L229" t="s">
        <v>20</v>
      </c>
      <c r="M229" s="2">
        <v>842776102461</v>
      </c>
      <c r="N229">
        <v>1</v>
      </c>
      <c r="O229">
        <f>COUNTIFS($A$2:$A$1129,"="&amp;A229,$C$2:$C$1129,"="&amp;C229,$M$2:$M$1129,"="&amp;M229)</f>
        <v>57</v>
      </c>
      <c r="P229">
        <f>COUNTIFS($B$2:$B$1129,"="&amp;B229,$M$2:$M$1129,"="&amp;M229)</f>
        <v>1</v>
      </c>
      <c r="Q229">
        <f>SUMIFS($N$2:$N$1129,$B$2:$B$1129,"="&amp;B229,$M$2:$M$1129,"="&amp;M229)</f>
        <v>1</v>
      </c>
      <c r="R229">
        <f>VLOOKUP(A229&amp;C229&amp;M229,販売数計!$A$2:$E$174,5,FALSE)</f>
        <v>59</v>
      </c>
      <c r="S229">
        <f t="shared" si="6"/>
        <v>0</v>
      </c>
      <c r="T229">
        <f t="shared" si="7"/>
        <v>58</v>
      </c>
    </row>
    <row r="230" spans="1:20" x14ac:dyDescent="0.2">
      <c r="A230" s="1">
        <v>43295</v>
      </c>
      <c r="B230">
        <v>43856726</v>
      </c>
      <c r="C230">
        <v>842</v>
      </c>
      <c r="D230" t="s">
        <v>26</v>
      </c>
      <c r="E230">
        <v>21</v>
      </c>
      <c r="F230" t="s">
        <v>15</v>
      </c>
      <c r="G230">
        <v>181010</v>
      </c>
      <c r="H230" t="s">
        <v>16</v>
      </c>
      <c r="I230" t="s">
        <v>17</v>
      </c>
      <c r="J230" t="s">
        <v>18</v>
      </c>
      <c r="K230" t="s">
        <v>19</v>
      </c>
      <c r="L230" t="s">
        <v>20</v>
      </c>
      <c r="M230" s="2">
        <v>842776102461</v>
      </c>
      <c r="N230">
        <v>1</v>
      </c>
      <c r="O230">
        <f>COUNTIFS($A$2:$A$1129,"="&amp;A230,$C$2:$C$1129,"="&amp;C230,$M$2:$M$1129,"="&amp;M230)</f>
        <v>57</v>
      </c>
      <c r="P230">
        <f>COUNTIFS($B$2:$B$1129,"="&amp;B230,$M$2:$M$1129,"="&amp;M230)</f>
        <v>1</v>
      </c>
      <c r="Q230">
        <f>SUMIFS($N$2:$N$1129,$B$2:$B$1129,"="&amp;B230,$M$2:$M$1129,"="&amp;M230)</f>
        <v>1</v>
      </c>
      <c r="R230">
        <f>VLOOKUP(A230&amp;C230&amp;M230,販売数計!$A$2:$E$174,5,FALSE)</f>
        <v>59</v>
      </c>
      <c r="S230">
        <f t="shared" si="6"/>
        <v>0</v>
      </c>
      <c r="T230">
        <f t="shared" si="7"/>
        <v>58</v>
      </c>
    </row>
    <row r="231" spans="1:20" x14ac:dyDescent="0.2">
      <c r="A231" s="1">
        <v>43295</v>
      </c>
      <c r="B231">
        <v>43856747</v>
      </c>
      <c r="C231">
        <v>842</v>
      </c>
      <c r="D231" t="s">
        <v>26</v>
      </c>
      <c r="E231">
        <v>21</v>
      </c>
      <c r="F231" t="s">
        <v>15</v>
      </c>
      <c r="G231">
        <v>181010</v>
      </c>
      <c r="H231" t="s">
        <v>16</v>
      </c>
      <c r="I231" t="s">
        <v>17</v>
      </c>
      <c r="J231" t="s">
        <v>18</v>
      </c>
      <c r="K231" t="s">
        <v>19</v>
      </c>
      <c r="L231" t="s">
        <v>20</v>
      </c>
      <c r="M231" s="2">
        <v>842776102461</v>
      </c>
      <c r="N231">
        <v>1</v>
      </c>
      <c r="O231">
        <f>COUNTIFS($A$2:$A$1129,"="&amp;A231,$C$2:$C$1129,"="&amp;C231,$M$2:$M$1129,"="&amp;M231)</f>
        <v>57</v>
      </c>
      <c r="P231">
        <f>COUNTIFS($B$2:$B$1129,"="&amp;B231,$M$2:$M$1129,"="&amp;M231)</f>
        <v>1</v>
      </c>
      <c r="Q231">
        <f>SUMIFS($N$2:$N$1129,$B$2:$B$1129,"="&amp;B231,$M$2:$M$1129,"="&amp;M231)</f>
        <v>1</v>
      </c>
      <c r="R231">
        <f>VLOOKUP(A231&amp;C231&amp;M231,販売数計!$A$2:$E$174,5,FALSE)</f>
        <v>59</v>
      </c>
      <c r="S231">
        <f t="shared" si="6"/>
        <v>0</v>
      </c>
      <c r="T231">
        <f t="shared" si="7"/>
        <v>58</v>
      </c>
    </row>
    <row r="232" spans="1:20" x14ac:dyDescent="0.2">
      <c r="A232" s="1">
        <v>43295</v>
      </c>
      <c r="B232">
        <v>43857105</v>
      </c>
      <c r="C232">
        <v>842</v>
      </c>
      <c r="D232" t="s">
        <v>26</v>
      </c>
      <c r="E232">
        <v>21</v>
      </c>
      <c r="F232" t="s">
        <v>15</v>
      </c>
      <c r="G232">
        <v>181010</v>
      </c>
      <c r="H232" t="s">
        <v>16</v>
      </c>
      <c r="I232" t="s">
        <v>17</v>
      </c>
      <c r="J232" t="s">
        <v>18</v>
      </c>
      <c r="K232" t="s">
        <v>19</v>
      </c>
      <c r="L232" t="s">
        <v>20</v>
      </c>
      <c r="M232" s="2">
        <v>842776102461</v>
      </c>
      <c r="N232">
        <v>1</v>
      </c>
      <c r="O232">
        <f>COUNTIFS($A$2:$A$1129,"="&amp;A232,$C$2:$C$1129,"="&amp;C232,$M$2:$M$1129,"="&amp;M232)</f>
        <v>57</v>
      </c>
      <c r="P232">
        <f>COUNTIFS($B$2:$B$1129,"="&amp;B232,$M$2:$M$1129,"="&amp;M232)</f>
        <v>1</v>
      </c>
      <c r="Q232">
        <f>SUMIFS($N$2:$N$1129,$B$2:$B$1129,"="&amp;B232,$M$2:$M$1129,"="&amp;M232)</f>
        <v>1</v>
      </c>
      <c r="R232">
        <f>VLOOKUP(A232&amp;C232&amp;M232,販売数計!$A$2:$E$174,5,FALSE)</f>
        <v>59</v>
      </c>
      <c r="S232">
        <f t="shared" si="6"/>
        <v>0</v>
      </c>
      <c r="T232">
        <f t="shared" si="7"/>
        <v>58</v>
      </c>
    </row>
    <row r="233" spans="1:20" x14ac:dyDescent="0.2">
      <c r="A233" s="1">
        <v>43295</v>
      </c>
      <c r="B233">
        <v>43857150</v>
      </c>
      <c r="C233">
        <v>842</v>
      </c>
      <c r="D233" t="s">
        <v>26</v>
      </c>
      <c r="E233">
        <v>21</v>
      </c>
      <c r="F233" t="s">
        <v>15</v>
      </c>
      <c r="G233">
        <v>181010</v>
      </c>
      <c r="H233" t="s">
        <v>16</v>
      </c>
      <c r="I233" t="s">
        <v>17</v>
      </c>
      <c r="J233" t="s">
        <v>18</v>
      </c>
      <c r="K233" t="s">
        <v>19</v>
      </c>
      <c r="L233" t="s">
        <v>20</v>
      </c>
      <c r="M233" s="2">
        <v>842776102461</v>
      </c>
      <c r="N233">
        <v>1</v>
      </c>
      <c r="O233">
        <f>COUNTIFS($A$2:$A$1129,"="&amp;A233,$C$2:$C$1129,"="&amp;C233,$M$2:$M$1129,"="&amp;M233)</f>
        <v>57</v>
      </c>
      <c r="P233">
        <f>COUNTIFS($B$2:$B$1129,"="&amp;B233,$M$2:$M$1129,"="&amp;M233)</f>
        <v>1</v>
      </c>
      <c r="Q233">
        <f>SUMIFS($N$2:$N$1129,$B$2:$B$1129,"="&amp;B233,$M$2:$M$1129,"="&amp;M233)</f>
        <v>1</v>
      </c>
      <c r="R233">
        <f>VLOOKUP(A233&amp;C233&amp;M233,販売数計!$A$2:$E$174,5,FALSE)</f>
        <v>59</v>
      </c>
      <c r="S233">
        <f t="shared" si="6"/>
        <v>0</v>
      </c>
      <c r="T233">
        <f t="shared" si="7"/>
        <v>58</v>
      </c>
    </row>
    <row r="234" spans="1:20" x14ac:dyDescent="0.2">
      <c r="A234" s="1">
        <v>43295</v>
      </c>
      <c r="B234">
        <v>43857151</v>
      </c>
      <c r="C234">
        <v>842</v>
      </c>
      <c r="D234" t="s">
        <v>26</v>
      </c>
      <c r="E234">
        <v>21</v>
      </c>
      <c r="F234" t="s">
        <v>15</v>
      </c>
      <c r="G234">
        <v>181010</v>
      </c>
      <c r="H234" t="s">
        <v>16</v>
      </c>
      <c r="I234" t="s">
        <v>17</v>
      </c>
      <c r="J234" t="s">
        <v>18</v>
      </c>
      <c r="K234" t="s">
        <v>19</v>
      </c>
      <c r="L234" t="s">
        <v>20</v>
      </c>
      <c r="M234" s="2">
        <v>842776102461</v>
      </c>
      <c r="N234">
        <v>1</v>
      </c>
      <c r="O234">
        <f>COUNTIFS($A$2:$A$1129,"="&amp;A234,$C$2:$C$1129,"="&amp;C234,$M$2:$M$1129,"="&amp;M234)</f>
        <v>57</v>
      </c>
      <c r="P234">
        <f>COUNTIFS($B$2:$B$1129,"="&amp;B234,$M$2:$M$1129,"="&amp;M234)</f>
        <v>1</v>
      </c>
      <c r="Q234">
        <f>SUMIFS($N$2:$N$1129,$B$2:$B$1129,"="&amp;B234,$M$2:$M$1129,"="&amp;M234)</f>
        <v>1</v>
      </c>
      <c r="R234">
        <f>VLOOKUP(A234&amp;C234&amp;M234,販売数計!$A$2:$E$174,5,FALSE)</f>
        <v>59</v>
      </c>
      <c r="S234">
        <f t="shared" si="6"/>
        <v>0</v>
      </c>
      <c r="T234">
        <f t="shared" si="7"/>
        <v>58</v>
      </c>
    </row>
    <row r="235" spans="1:20" x14ac:dyDescent="0.2">
      <c r="A235" s="1">
        <v>43295</v>
      </c>
      <c r="B235">
        <v>43857251</v>
      </c>
      <c r="C235">
        <v>842</v>
      </c>
      <c r="D235" t="s">
        <v>26</v>
      </c>
      <c r="E235">
        <v>21</v>
      </c>
      <c r="F235" t="s">
        <v>15</v>
      </c>
      <c r="G235">
        <v>181010</v>
      </c>
      <c r="H235" t="s">
        <v>16</v>
      </c>
      <c r="I235" t="s">
        <v>17</v>
      </c>
      <c r="J235" t="s">
        <v>18</v>
      </c>
      <c r="K235" t="s">
        <v>19</v>
      </c>
      <c r="L235" t="s">
        <v>20</v>
      </c>
      <c r="M235" s="2">
        <v>842776102461</v>
      </c>
      <c r="N235">
        <v>1</v>
      </c>
      <c r="O235">
        <f>COUNTIFS($A$2:$A$1129,"="&amp;A235,$C$2:$C$1129,"="&amp;C235,$M$2:$M$1129,"="&amp;M235)</f>
        <v>57</v>
      </c>
      <c r="P235">
        <f>COUNTIFS($B$2:$B$1129,"="&amp;B235,$M$2:$M$1129,"="&amp;M235)</f>
        <v>1</v>
      </c>
      <c r="Q235">
        <f>SUMIFS($N$2:$N$1129,$B$2:$B$1129,"="&amp;B235,$M$2:$M$1129,"="&amp;M235)</f>
        <v>1</v>
      </c>
      <c r="R235">
        <f>VLOOKUP(A235&amp;C235&amp;M235,販売数計!$A$2:$E$174,5,FALSE)</f>
        <v>59</v>
      </c>
      <c r="S235">
        <f t="shared" si="6"/>
        <v>0</v>
      </c>
      <c r="T235">
        <f t="shared" si="7"/>
        <v>58</v>
      </c>
    </row>
    <row r="236" spans="1:20" x14ac:dyDescent="0.2">
      <c r="A236" s="1">
        <v>43295</v>
      </c>
      <c r="B236">
        <v>43857291</v>
      </c>
      <c r="C236">
        <v>842</v>
      </c>
      <c r="D236" t="s">
        <v>26</v>
      </c>
      <c r="E236">
        <v>21</v>
      </c>
      <c r="F236" t="s">
        <v>15</v>
      </c>
      <c r="G236">
        <v>181010</v>
      </c>
      <c r="H236" t="s">
        <v>16</v>
      </c>
      <c r="I236" t="s">
        <v>17</v>
      </c>
      <c r="J236" t="s">
        <v>18</v>
      </c>
      <c r="K236" t="s">
        <v>19</v>
      </c>
      <c r="L236" t="s">
        <v>20</v>
      </c>
      <c r="M236" s="2">
        <v>842776102461</v>
      </c>
      <c r="N236">
        <v>1</v>
      </c>
      <c r="O236">
        <f>COUNTIFS($A$2:$A$1129,"="&amp;A236,$C$2:$C$1129,"="&amp;C236,$M$2:$M$1129,"="&amp;M236)</f>
        <v>57</v>
      </c>
      <c r="P236">
        <f>COUNTIFS($B$2:$B$1129,"="&amp;B236,$M$2:$M$1129,"="&amp;M236)</f>
        <v>1</v>
      </c>
      <c r="Q236">
        <f>SUMIFS($N$2:$N$1129,$B$2:$B$1129,"="&amp;B236,$M$2:$M$1129,"="&amp;M236)</f>
        <v>1</v>
      </c>
      <c r="R236">
        <f>VLOOKUP(A236&amp;C236&amp;M236,販売数計!$A$2:$E$174,5,FALSE)</f>
        <v>59</v>
      </c>
      <c r="S236">
        <f t="shared" si="6"/>
        <v>0</v>
      </c>
      <c r="T236">
        <f t="shared" si="7"/>
        <v>58</v>
      </c>
    </row>
    <row r="237" spans="1:20" x14ac:dyDescent="0.2">
      <c r="A237" s="1">
        <v>43295</v>
      </c>
      <c r="B237">
        <v>43857334</v>
      </c>
      <c r="C237">
        <v>842</v>
      </c>
      <c r="D237" t="s">
        <v>26</v>
      </c>
      <c r="E237">
        <v>21</v>
      </c>
      <c r="F237" t="s">
        <v>15</v>
      </c>
      <c r="G237">
        <v>181010</v>
      </c>
      <c r="H237" t="s">
        <v>16</v>
      </c>
      <c r="I237" t="s">
        <v>17</v>
      </c>
      <c r="J237" t="s">
        <v>18</v>
      </c>
      <c r="K237" t="s">
        <v>19</v>
      </c>
      <c r="L237" t="s">
        <v>20</v>
      </c>
      <c r="M237" s="2">
        <v>842776102461</v>
      </c>
      <c r="N237">
        <v>1</v>
      </c>
      <c r="O237">
        <f>COUNTIFS($A$2:$A$1129,"="&amp;A237,$C$2:$C$1129,"="&amp;C237,$M$2:$M$1129,"="&amp;M237)</f>
        <v>57</v>
      </c>
      <c r="P237">
        <f>COUNTIFS($B$2:$B$1129,"="&amp;B237,$M$2:$M$1129,"="&amp;M237)</f>
        <v>1</v>
      </c>
      <c r="Q237">
        <f>SUMIFS($N$2:$N$1129,$B$2:$B$1129,"="&amp;B237,$M$2:$M$1129,"="&amp;M237)</f>
        <v>1</v>
      </c>
      <c r="R237">
        <f>VLOOKUP(A237&amp;C237&amp;M237,販売数計!$A$2:$E$174,5,FALSE)</f>
        <v>59</v>
      </c>
      <c r="S237">
        <f t="shared" si="6"/>
        <v>0</v>
      </c>
      <c r="T237">
        <f t="shared" si="7"/>
        <v>58</v>
      </c>
    </row>
    <row r="238" spans="1:20" x14ac:dyDescent="0.2">
      <c r="A238" s="1">
        <v>43295</v>
      </c>
      <c r="B238">
        <v>43857351</v>
      </c>
      <c r="C238">
        <v>842</v>
      </c>
      <c r="D238" t="s">
        <v>26</v>
      </c>
      <c r="E238">
        <v>21</v>
      </c>
      <c r="F238" t="s">
        <v>15</v>
      </c>
      <c r="G238">
        <v>181010</v>
      </c>
      <c r="H238" t="s">
        <v>16</v>
      </c>
      <c r="I238" t="s">
        <v>17</v>
      </c>
      <c r="J238" t="s">
        <v>18</v>
      </c>
      <c r="K238" t="s">
        <v>19</v>
      </c>
      <c r="L238" t="s">
        <v>20</v>
      </c>
      <c r="M238" s="2">
        <v>842776102461</v>
      </c>
      <c r="N238">
        <v>1</v>
      </c>
      <c r="O238">
        <f>COUNTIFS($A$2:$A$1129,"="&amp;A238,$C$2:$C$1129,"="&amp;C238,$M$2:$M$1129,"="&amp;M238)</f>
        <v>57</v>
      </c>
      <c r="P238">
        <f>COUNTIFS($B$2:$B$1129,"="&amp;B238,$M$2:$M$1129,"="&amp;M238)</f>
        <v>1</v>
      </c>
      <c r="Q238">
        <f>SUMIFS($N$2:$N$1129,$B$2:$B$1129,"="&amp;B238,$M$2:$M$1129,"="&amp;M238)</f>
        <v>1</v>
      </c>
      <c r="R238">
        <f>VLOOKUP(A238&amp;C238&amp;M238,販売数計!$A$2:$E$174,5,FALSE)</f>
        <v>59</v>
      </c>
      <c r="S238">
        <f t="shared" si="6"/>
        <v>0</v>
      </c>
      <c r="T238">
        <f t="shared" si="7"/>
        <v>58</v>
      </c>
    </row>
    <row r="239" spans="1:20" x14ac:dyDescent="0.2">
      <c r="A239" s="1">
        <v>43295</v>
      </c>
      <c r="B239">
        <v>43857364</v>
      </c>
      <c r="C239">
        <v>842</v>
      </c>
      <c r="D239" t="s">
        <v>26</v>
      </c>
      <c r="E239">
        <v>21</v>
      </c>
      <c r="F239" t="s">
        <v>15</v>
      </c>
      <c r="G239">
        <v>181010</v>
      </c>
      <c r="H239" t="s">
        <v>16</v>
      </c>
      <c r="I239" t="s">
        <v>17</v>
      </c>
      <c r="J239" t="s">
        <v>18</v>
      </c>
      <c r="K239" t="s">
        <v>19</v>
      </c>
      <c r="L239" t="s">
        <v>20</v>
      </c>
      <c r="M239" s="2">
        <v>842776102461</v>
      </c>
      <c r="N239">
        <v>1</v>
      </c>
      <c r="O239">
        <f>COUNTIFS($A$2:$A$1129,"="&amp;A239,$C$2:$C$1129,"="&amp;C239,$M$2:$M$1129,"="&amp;M239)</f>
        <v>57</v>
      </c>
      <c r="P239">
        <f>COUNTIFS($B$2:$B$1129,"="&amp;B239,$M$2:$M$1129,"="&amp;M239)</f>
        <v>1</v>
      </c>
      <c r="Q239">
        <f>SUMIFS($N$2:$N$1129,$B$2:$B$1129,"="&amp;B239,$M$2:$M$1129,"="&amp;M239)</f>
        <v>1</v>
      </c>
      <c r="R239">
        <f>VLOOKUP(A239&amp;C239&amp;M239,販売数計!$A$2:$E$174,5,FALSE)</f>
        <v>59</v>
      </c>
      <c r="S239">
        <f t="shared" si="6"/>
        <v>0</v>
      </c>
      <c r="T239">
        <f t="shared" si="7"/>
        <v>58</v>
      </c>
    </row>
    <row r="240" spans="1:20" x14ac:dyDescent="0.2">
      <c r="A240" s="1">
        <v>43295</v>
      </c>
      <c r="B240">
        <v>43857379</v>
      </c>
      <c r="C240">
        <v>842</v>
      </c>
      <c r="D240" t="s">
        <v>26</v>
      </c>
      <c r="E240">
        <v>21</v>
      </c>
      <c r="F240" t="s">
        <v>15</v>
      </c>
      <c r="G240">
        <v>181010</v>
      </c>
      <c r="H240" t="s">
        <v>16</v>
      </c>
      <c r="I240" t="s">
        <v>17</v>
      </c>
      <c r="J240" t="s">
        <v>18</v>
      </c>
      <c r="K240" t="s">
        <v>19</v>
      </c>
      <c r="L240" t="s">
        <v>20</v>
      </c>
      <c r="M240" s="2">
        <v>842776102461</v>
      </c>
      <c r="N240">
        <v>1</v>
      </c>
      <c r="O240">
        <f>COUNTIFS($A$2:$A$1129,"="&amp;A240,$C$2:$C$1129,"="&amp;C240,$M$2:$M$1129,"="&amp;M240)</f>
        <v>57</v>
      </c>
      <c r="P240">
        <f>COUNTIFS($B$2:$B$1129,"="&amp;B240,$M$2:$M$1129,"="&amp;M240)</f>
        <v>1</v>
      </c>
      <c r="Q240">
        <f>SUMIFS($N$2:$N$1129,$B$2:$B$1129,"="&amp;B240,$M$2:$M$1129,"="&amp;M240)</f>
        <v>1</v>
      </c>
      <c r="R240">
        <f>VLOOKUP(A240&amp;C240&amp;M240,販売数計!$A$2:$E$174,5,FALSE)</f>
        <v>59</v>
      </c>
      <c r="S240">
        <f t="shared" si="6"/>
        <v>0</v>
      </c>
      <c r="T240">
        <f t="shared" si="7"/>
        <v>58</v>
      </c>
    </row>
    <row r="241" spans="1:20" x14ac:dyDescent="0.2">
      <c r="A241" s="1">
        <v>43295</v>
      </c>
      <c r="B241">
        <v>43857444</v>
      </c>
      <c r="C241">
        <v>842</v>
      </c>
      <c r="D241" t="s">
        <v>26</v>
      </c>
      <c r="E241">
        <v>21</v>
      </c>
      <c r="F241" t="s">
        <v>15</v>
      </c>
      <c r="G241">
        <v>181010</v>
      </c>
      <c r="H241" t="s">
        <v>16</v>
      </c>
      <c r="I241" t="s">
        <v>17</v>
      </c>
      <c r="J241" t="s">
        <v>18</v>
      </c>
      <c r="K241" t="s">
        <v>19</v>
      </c>
      <c r="L241" t="s">
        <v>20</v>
      </c>
      <c r="M241" s="2">
        <v>842776102461</v>
      </c>
      <c r="N241">
        <v>1</v>
      </c>
      <c r="O241">
        <f>COUNTIFS($A$2:$A$1129,"="&amp;A241,$C$2:$C$1129,"="&amp;C241,$M$2:$M$1129,"="&amp;M241)</f>
        <v>57</v>
      </c>
      <c r="P241">
        <f>COUNTIFS($B$2:$B$1129,"="&amp;B241,$M$2:$M$1129,"="&amp;M241)</f>
        <v>1</v>
      </c>
      <c r="Q241">
        <f>SUMIFS($N$2:$N$1129,$B$2:$B$1129,"="&amp;B241,$M$2:$M$1129,"="&amp;M241)</f>
        <v>1</v>
      </c>
      <c r="R241">
        <f>VLOOKUP(A241&amp;C241&amp;M241,販売数計!$A$2:$E$174,5,FALSE)</f>
        <v>59</v>
      </c>
      <c r="S241">
        <f t="shared" si="6"/>
        <v>0</v>
      </c>
      <c r="T241">
        <f t="shared" si="7"/>
        <v>58</v>
      </c>
    </row>
    <row r="242" spans="1:20" x14ac:dyDescent="0.2">
      <c r="A242" s="1">
        <v>43295</v>
      </c>
      <c r="B242">
        <v>43857760</v>
      </c>
      <c r="C242">
        <v>842</v>
      </c>
      <c r="D242" t="s">
        <v>26</v>
      </c>
      <c r="E242">
        <v>21</v>
      </c>
      <c r="F242" t="s">
        <v>15</v>
      </c>
      <c r="G242">
        <v>181010</v>
      </c>
      <c r="H242" t="s">
        <v>16</v>
      </c>
      <c r="I242" t="s">
        <v>17</v>
      </c>
      <c r="J242" t="s">
        <v>18</v>
      </c>
      <c r="K242" t="s">
        <v>19</v>
      </c>
      <c r="L242" t="s">
        <v>20</v>
      </c>
      <c r="M242" s="2">
        <v>842776102461</v>
      </c>
      <c r="N242">
        <v>1</v>
      </c>
      <c r="O242">
        <f>COUNTIFS($A$2:$A$1129,"="&amp;A242,$C$2:$C$1129,"="&amp;C242,$M$2:$M$1129,"="&amp;M242)</f>
        <v>57</v>
      </c>
      <c r="P242">
        <f>COUNTIFS($B$2:$B$1129,"="&amp;B242,$M$2:$M$1129,"="&amp;M242)</f>
        <v>1</v>
      </c>
      <c r="Q242">
        <f>SUMIFS($N$2:$N$1129,$B$2:$B$1129,"="&amp;B242,$M$2:$M$1129,"="&amp;M242)</f>
        <v>1</v>
      </c>
      <c r="R242">
        <f>VLOOKUP(A242&amp;C242&amp;M242,販売数計!$A$2:$E$174,5,FALSE)</f>
        <v>59</v>
      </c>
      <c r="S242">
        <f t="shared" ref="S242:S303" si="8">IF(P242&gt;=2,1,IF(N242&lt;0,1,0))</f>
        <v>0</v>
      </c>
      <c r="T242">
        <f t="shared" si="7"/>
        <v>58</v>
      </c>
    </row>
    <row r="243" spans="1:20" x14ac:dyDescent="0.2">
      <c r="A243" s="1">
        <v>43295</v>
      </c>
      <c r="B243">
        <v>43857927</v>
      </c>
      <c r="C243">
        <v>842</v>
      </c>
      <c r="D243" t="s">
        <v>26</v>
      </c>
      <c r="E243">
        <v>21</v>
      </c>
      <c r="F243" t="s">
        <v>15</v>
      </c>
      <c r="G243">
        <v>181010</v>
      </c>
      <c r="H243" t="s">
        <v>16</v>
      </c>
      <c r="I243" t="s">
        <v>17</v>
      </c>
      <c r="J243" t="s">
        <v>18</v>
      </c>
      <c r="K243" t="s">
        <v>19</v>
      </c>
      <c r="L243" t="s">
        <v>20</v>
      </c>
      <c r="M243" s="2">
        <v>842776102461</v>
      </c>
      <c r="N243">
        <v>1</v>
      </c>
      <c r="O243">
        <f>COUNTIFS($A$2:$A$1129,"="&amp;A243,$C$2:$C$1129,"="&amp;C243,$M$2:$M$1129,"="&amp;M243)</f>
        <v>57</v>
      </c>
      <c r="P243">
        <f>COUNTIFS($B$2:$B$1129,"="&amp;B243,$M$2:$M$1129,"="&amp;M243)</f>
        <v>1</v>
      </c>
      <c r="Q243">
        <f>SUMIFS($N$2:$N$1129,$B$2:$B$1129,"="&amp;B243,$M$2:$M$1129,"="&amp;M243)</f>
        <v>1</v>
      </c>
      <c r="R243">
        <f>VLOOKUP(A243&amp;C243&amp;M243,販売数計!$A$2:$E$174,5,FALSE)</f>
        <v>59</v>
      </c>
      <c r="S243">
        <f t="shared" si="8"/>
        <v>0</v>
      </c>
      <c r="T243">
        <f t="shared" si="7"/>
        <v>58</v>
      </c>
    </row>
    <row r="244" spans="1:20" x14ac:dyDescent="0.2">
      <c r="A244" s="1">
        <v>43295</v>
      </c>
      <c r="B244">
        <v>43858529</v>
      </c>
      <c r="C244">
        <v>842</v>
      </c>
      <c r="D244" t="s">
        <v>26</v>
      </c>
      <c r="E244">
        <v>21</v>
      </c>
      <c r="F244" t="s">
        <v>15</v>
      </c>
      <c r="G244">
        <v>181010</v>
      </c>
      <c r="H244" t="s">
        <v>16</v>
      </c>
      <c r="I244" t="s">
        <v>17</v>
      </c>
      <c r="J244" t="s">
        <v>18</v>
      </c>
      <c r="K244" t="s">
        <v>19</v>
      </c>
      <c r="L244" t="s">
        <v>20</v>
      </c>
      <c r="M244" s="2">
        <v>842776102461</v>
      </c>
      <c r="N244">
        <v>1</v>
      </c>
      <c r="O244">
        <f>COUNTIFS($A$2:$A$1129,"="&amp;A244,$C$2:$C$1129,"="&amp;C244,$M$2:$M$1129,"="&amp;M244)</f>
        <v>57</v>
      </c>
      <c r="P244">
        <f>COUNTIFS($B$2:$B$1129,"="&amp;B244,$M$2:$M$1129,"="&amp;M244)</f>
        <v>1</v>
      </c>
      <c r="Q244">
        <f>SUMIFS($N$2:$N$1129,$B$2:$B$1129,"="&amp;B244,$M$2:$M$1129,"="&amp;M244)</f>
        <v>1</v>
      </c>
      <c r="R244">
        <f>VLOOKUP(A244&amp;C244&amp;M244,販売数計!$A$2:$E$174,5,FALSE)</f>
        <v>59</v>
      </c>
      <c r="S244">
        <f t="shared" si="8"/>
        <v>0</v>
      </c>
      <c r="T244">
        <f t="shared" si="7"/>
        <v>58</v>
      </c>
    </row>
    <row r="245" spans="1:20" x14ac:dyDescent="0.2">
      <c r="A245" s="1">
        <v>43295</v>
      </c>
      <c r="B245">
        <v>43858574</v>
      </c>
      <c r="C245">
        <v>842</v>
      </c>
      <c r="D245" t="s">
        <v>26</v>
      </c>
      <c r="E245">
        <v>21</v>
      </c>
      <c r="F245" t="s">
        <v>15</v>
      </c>
      <c r="G245">
        <v>181010</v>
      </c>
      <c r="H245" t="s">
        <v>16</v>
      </c>
      <c r="I245" t="s">
        <v>17</v>
      </c>
      <c r="J245" t="s">
        <v>18</v>
      </c>
      <c r="K245" t="s">
        <v>19</v>
      </c>
      <c r="L245" t="s">
        <v>20</v>
      </c>
      <c r="M245" s="2">
        <v>842776102461</v>
      </c>
      <c r="N245">
        <v>1</v>
      </c>
      <c r="O245">
        <f>COUNTIFS($A$2:$A$1129,"="&amp;A245,$C$2:$C$1129,"="&amp;C245,$M$2:$M$1129,"="&amp;M245)</f>
        <v>57</v>
      </c>
      <c r="P245">
        <f>COUNTIFS($B$2:$B$1129,"="&amp;B245,$M$2:$M$1129,"="&amp;M245)</f>
        <v>1</v>
      </c>
      <c r="Q245">
        <f>SUMIFS($N$2:$N$1129,$B$2:$B$1129,"="&amp;B245,$M$2:$M$1129,"="&amp;M245)</f>
        <v>1</v>
      </c>
      <c r="R245">
        <f>VLOOKUP(A245&amp;C245&amp;M245,販売数計!$A$2:$E$174,5,FALSE)</f>
        <v>59</v>
      </c>
      <c r="S245">
        <f t="shared" si="8"/>
        <v>0</v>
      </c>
      <c r="T245">
        <f t="shared" si="7"/>
        <v>58</v>
      </c>
    </row>
    <row r="246" spans="1:20" x14ac:dyDescent="0.2">
      <c r="A246" s="1">
        <v>43295</v>
      </c>
      <c r="B246">
        <v>43858626</v>
      </c>
      <c r="C246">
        <v>842</v>
      </c>
      <c r="D246" t="s">
        <v>26</v>
      </c>
      <c r="E246">
        <v>32</v>
      </c>
      <c r="F246" t="s">
        <v>21</v>
      </c>
      <c r="G246">
        <v>253230</v>
      </c>
      <c r="H246" t="s">
        <v>22</v>
      </c>
      <c r="I246" t="s">
        <v>23</v>
      </c>
      <c r="J246" t="s">
        <v>24</v>
      </c>
      <c r="L246" t="s">
        <v>25</v>
      </c>
      <c r="M246" s="2">
        <v>4550084118970</v>
      </c>
      <c r="N246">
        <v>1</v>
      </c>
      <c r="O246">
        <f>COUNTIFS($A$2:$A$1129,"="&amp;A246,$C$2:$C$1129,"="&amp;C246,$M$2:$M$1129,"="&amp;M246)</f>
        <v>2</v>
      </c>
      <c r="P246">
        <f>COUNTIFS($B$2:$B$1129,"="&amp;B246,$M$2:$M$1129,"="&amp;M246)</f>
        <v>1</v>
      </c>
      <c r="Q246">
        <f>SUMIFS($N$2:$N$1129,$B$2:$B$1129,"="&amp;B246,$M$2:$M$1129,"="&amp;M246)</f>
        <v>1</v>
      </c>
      <c r="R246">
        <f>VLOOKUP(A246&amp;C246&amp;M246,販売数計!$A$2:$E$174,5,FALSE)</f>
        <v>2</v>
      </c>
      <c r="S246">
        <f t="shared" si="8"/>
        <v>0</v>
      </c>
      <c r="T246">
        <f t="shared" si="7"/>
        <v>2</v>
      </c>
    </row>
    <row r="247" spans="1:20" x14ac:dyDescent="0.2">
      <c r="A247" s="1">
        <v>43295</v>
      </c>
      <c r="B247">
        <v>43858735</v>
      </c>
      <c r="C247">
        <v>842</v>
      </c>
      <c r="D247" t="s">
        <v>26</v>
      </c>
      <c r="E247">
        <v>21</v>
      </c>
      <c r="F247" t="s">
        <v>15</v>
      </c>
      <c r="G247">
        <v>181010</v>
      </c>
      <c r="H247" t="s">
        <v>16</v>
      </c>
      <c r="I247" t="s">
        <v>17</v>
      </c>
      <c r="J247" t="s">
        <v>18</v>
      </c>
      <c r="K247" t="s">
        <v>19</v>
      </c>
      <c r="L247" t="s">
        <v>20</v>
      </c>
      <c r="M247" s="2">
        <v>842776102461</v>
      </c>
      <c r="N247">
        <v>1</v>
      </c>
      <c r="O247">
        <f>COUNTIFS($A$2:$A$1129,"="&amp;A247,$C$2:$C$1129,"="&amp;C247,$M$2:$M$1129,"="&amp;M247)</f>
        <v>57</v>
      </c>
      <c r="P247">
        <f>COUNTIFS($B$2:$B$1129,"="&amp;B247,$M$2:$M$1129,"="&amp;M247)</f>
        <v>1</v>
      </c>
      <c r="Q247">
        <f>SUMIFS($N$2:$N$1129,$B$2:$B$1129,"="&amp;B247,$M$2:$M$1129,"="&amp;M247)</f>
        <v>1</v>
      </c>
      <c r="R247">
        <f>VLOOKUP(A247&amp;C247&amp;M247,販売数計!$A$2:$E$174,5,FALSE)</f>
        <v>59</v>
      </c>
      <c r="S247">
        <f t="shared" si="8"/>
        <v>0</v>
      </c>
      <c r="T247">
        <f t="shared" si="7"/>
        <v>58</v>
      </c>
    </row>
    <row r="248" spans="1:20" x14ac:dyDescent="0.2">
      <c r="A248" s="1">
        <v>43295</v>
      </c>
      <c r="B248">
        <v>43858822</v>
      </c>
      <c r="C248">
        <v>842</v>
      </c>
      <c r="D248" t="s">
        <v>26</v>
      </c>
      <c r="E248">
        <v>21</v>
      </c>
      <c r="F248" t="s">
        <v>15</v>
      </c>
      <c r="G248">
        <v>181010</v>
      </c>
      <c r="H248" t="s">
        <v>16</v>
      </c>
      <c r="I248" t="s">
        <v>17</v>
      </c>
      <c r="J248" t="s">
        <v>18</v>
      </c>
      <c r="K248" t="s">
        <v>19</v>
      </c>
      <c r="L248" t="s">
        <v>20</v>
      </c>
      <c r="M248" s="2">
        <v>842776102461</v>
      </c>
      <c r="N248">
        <v>1</v>
      </c>
      <c r="O248">
        <f>COUNTIFS($A$2:$A$1129,"="&amp;A248,$C$2:$C$1129,"="&amp;C248,$M$2:$M$1129,"="&amp;M248)</f>
        <v>57</v>
      </c>
      <c r="P248">
        <f>COUNTIFS($B$2:$B$1129,"="&amp;B248,$M$2:$M$1129,"="&amp;M248)</f>
        <v>1</v>
      </c>
      <c r="Q248">
        <f>SUMIFS($N$2:$N$1129,$B$2:$B$1129,"="&amp;B248,$M$2:$M$1129,"="&amp;M248)</f>
        <v>1</v>
      </c>
      <c r="R248">
        <f>VLOOKUP(A248&amp;C248&amp;M248,販売数計!$A$2:$E$174,5,FALSE)</f>
        <v>59</v>
      </c>
      <c r="S248">
        <f t="shared" si="8"/>
        <v>0</v>
      </c>
      <c r="T248">
        <f t="shared" si="7"/>
        <v>58</v>
      </c>
    </row>
    <row r="249" spans="1:20" x14ac:dyDescent="0.2">
      <c r="A249" s="1">
        <v>43295</v>
      </c>
      <c r="B249">
        <v>43858972</v>
      </c>
      <c r="C249">
        <v>842</v>
      </c>
      <c r="D249" t="s">
        <v>26</v>
      </c>
      <c r="E249">
        <v>21</v>
      </c>
      <c r="F249" t="s">
        <v>15</v>
      </c>
      <c r="G249">
        <v>181010</v>
      </c>
      <c r="H249" t="s">
        <v>16</v>
      </c>
      <c r="I249" t="s">
        <v>17</v>
      </c>
      <c r="J249" t="s">
        <v>18</v>
      </c>
      <c r="K249" t="s">
        <v>19</v>
      </c>
      <c r="L249" t="s">
        <v>20</v>
      </c>
      <c r="M249" s="2">
        <v>842776102461</v>
      </c>
      <c r="N249">
        <v>1</v>
      </c>
      <c r="O249">
        <f>COUNTIFS($A$2:$A$1129,"="&amp;A249,$C$2:$C$1129,"="&amp;C249,$M$2:$M$1129,"="&amp;M249)</f>
        <v>57</v>
      </c>
      <c r="P249">
        <f>COUNTIFS($B$2:$B$1129,"="&amp;B249,$M$2:$M$1129,"="&amp;M249)</f>
        <v>1</v>
      </c>
      <c r="Q249">
        <f>SUMIFS($N$2:$N$1129,$B$2:$B$1129,"="&amp;B249,$M$2:$M$1129,"="&amp;M249)</f>
        <v>1</v>
      </c>
      <c r="R249">
        <f>VLOOKUP(A249&amp;C249&amp;M249,販売数計!$A$2:$E$174,5,FALSE)</f>
        <v>59</v>
      </c>
      <c r="S249">
        <f t="shared" si="8"/>
        <v>0</v>
      </c>
      <c r="T249">
        <f t="shared" si="7"/>
        <v>58</v>
      </c>
    </row>
    <row r="250" spans="1:20" x14ac:dyDescent="0.2">
      <c r="A250" s="1">
        <v>43295</v>
      </c>
      <c r="B250">
        <v>43859074</v>
      </c>
      <c r="C250">
        <v>842</v>
      </c>
      <c r="D250" t="s">
        <v>26</v>
      </c>
      <c r="E250">
        <v>21</v>
      </c>
      <c r="F250" t="s">
        <v>15</v>
      </c>
      <c r="G250">
        <v>181010</v>
      </c>
      <c r="H250" t="s">
        <v>16</v>
      </c>
      <c r="I250" t="s">
        <v>17</v>
      </c>
      <c r="J250" t="s">
        <v>18</v>
      </c>
      <c r="K250" t="s">
        <v>19</v>
      </c>
      <c r="L250" t="s">
        <v>20</v>
      </c>
      <c r="M250" s="2">
        <v>842776102461</v>
      </c>
      <c r="N250">
        <v>1</v>
      </c>
      <c r="O250">
        <f>COUNTIFS($A$2:$A$1129,"="&amp;A250,$C$2:$C$1129,"="&amp;C250,$M$2:$M$1129,"="&amp;M250)</f>
        <v>57</v>
      </c>
      <c r="P250">
        <f>COUNTIFS($B$2:$B$1129,"="&amp;B250,$M$2:$M$1129,"="&amp;M250)</f>
        <v>1</v>
      </c>
      <c r="Q250">
        <f>SUMIFS($N$2:$N$1129,$B$2:$B$1129,"="&amp;B250,$M$2:$M$1129,"="&amp;M250)</f>
        <v>1</v>
      </c>
      <c r="R250">
        <f>VLOOKUP(A250&amp;C250&amp;M250,販売数計!$A$2:$E$174,5,FALSE)</f>
        <v>59</v>
      </c>
      <c r="S250">
        <f t="shared" si="8"/>
        <v>0</v>
      </c>
      <c r="T250">
        <f t="shared" si="7"/>
        <v>58</v>
      </c>
    </row>
    <row r="251" spans="1:20" x14ac:dyDescent="0.2">
      <c r="A251" s="1">
        <v>43295</v>
      </c>
      <c r="B251">
        <v>43859143</v>
      </c>
      <c r="C251">
        <v>842</v>
      </c>
      <c r="D251" t="s">
        <v>26</v>
      </c>
      <c r="E251">
        <v>12</v>
      </c>
      <c r="F251" t="s">
        <v>27</v>
      </c>
      <c r="G251">
        <v>77120</v>
      </c>
      <c r="H251" t="s">
        <v>28</v>
      </c>
      <c r="I251" t="s">
        <v>29</v>
      </c>
      <c r="J251" t="s">
        <v>30</v>
      </c>
      <c r="L251" t="s">
        <v>31</v>
      </c>
      <c r="M251" s="2">
        <v>4549980046388</v>
      </c>
      <c r="N251">
        <v>1</v>
      </c>
      <c r="O251">
        <f>COUNTIFS($A$2:$A$1129,"="&amp;A251,$C$2:$C$1129,"="&amp;C251,$M$2:$M$1129,"="&amp;M251)</f>
        <v>2</v>
      </c>
      <c r="P251">
        <f>COUNTIFS($B$2:$B$1129,"="&amp;B251,$M$2:$M$1129,"="&amp;M251)</f>
        <v>1</v>
      </c>
      <c r="Q251">
        <f>SUMIFS($N$2:$N$1129,$B$2:$B$1129,"="&amp;B251,$M$2:$M$1129,"="&amp;M251)</f>
        <v>1</v>
      </c>
      <c r="R251">
        <f>VLOOKUP(A251&amp;C251&amp;M251,販売数計!$A$2:$E$174,5,FALSE)</f>
        <v>2</v>
      </c>
      <c r="S251">
        <f t="shared" si="8"/>
        <v>0</v>
      </c>
      <c r="T251">
        <f t="shared" si="7"/>
        <v>2</v>
      </c>
    </row>
    <row r="252" spans="1:20" x14ac:dyDescent="0.2">
      <c r="A252" s="1">
        <v>43295</v>
      </c>
      <c r="B252">
        <v>43859393</v>
      </c>
      <c r="C252">
        <v>842</v>
      </c>
      <c r="D252" t="s">
        <v>26</v>
      </c>
      <c r="E252">
        <v>21</v>
      </c>
      <c r="F252" t="s">
        <v>15</v>
      </c>
      <c r="G252">
        <v>181010</v>
      </c>
      <c r="H252" t="s">
        <v>16</v>
      </c>
      <c r="I252" t="s">
        <v>17</v>
      </c>
      <c r="J252" t="s">
        <v>18</v>
      </c>
      <c r="K252" t="s">
        <v>19</v>
      </c>
      <c r="L252" t="s">
        <v>20</v>
      </c>
      <c r="M252" s="2">
        <v>842776102461</v>
      </c>
      <c r="N252">
        <v>1</v>
      </c>
      <c r="O252">
        <f>COUNTIFS($A$2:$A$1129,"="&amp;A252,$C$2:$C$1129,"="&amp;C252,$M$2:$M$1129,"="&amp;M252)</f>
        <v>57</v>
      </c>
      <c r="P252">
        <f>COUNTIFS($B$2:$B$1129,"="&amp;B252,$M$2:$M$1129,"="&amp;M252)</f>
        <v>1</v>
      </c>
      <c r="Q252">
        <f>SUMIFS($N$2:$N$1129,$B$2:$B$1129,"="&amp;B252,$M$2:$M$1129,"="&amp;M252)</f>
        <v>1</v>
      </c>
      <c r="R252">
        <f>VLOOKUP(A252&amp;C252&amp;M252,販売数計!$A$2:$E$174,5,FALSE)</f>
        <v>59</v>
      </c>
      <c r="S252">
        <f t="shared" si="8"/>
        <v>0</v>
      </c>
      <c r="T252">
        <f t="shared" si="7"/>
        <v>58</v>
      </c>
    </row>
    <row r="253" spans="1:20" x14ac:dyDescent="0.2">
      <c r="A253" s="1">
        <v>43295</v>
      </c>
      <c r="B253">
        <v>43859484</v>
      </c>
      <c r="C253">
        <v>842</v>
      </c>
      <c r="D253" t="s">
        <v>26</v>
      </c>
      <c r="E253">
        <v>21</v>
      </c>
      <c r="F253" t="s">
        <v>15</v>
      </c>
      <c r="G253">
        <v>181010</v>
      </c>
      <c r="H253" t="s">
        <v>16</v>
      </c>
      <c r="I253" t="s">
        <v>17</v>
      </c>
      <c r="J253" t="s">
        <v>18</v>
      </c>
      <c r="K253" t="s">
        <v>19</v>
      </c>
      <c r="L253" t="s">
        <v>20</v>
      </c>
      <c r="M253" s="2">
        <v>842776102461</v>
      </c>
      <c r="N253">
        <v>1</v>
      </c>
      <c r="O253">
        <f>COUNTIFS($A$2:$A$1129,"="&amp;A253,$C$2:$C$1129,"="&amp;C253,$M$2:$M$1129,"="&amp;M253)</f>
        <v>57</v>
      </c>
      <c r="P253">
        <f>COUNTIFS($B$2:$B$1129,"="&amp;B253,$M$2:$M$1129,"="&amp;M253)</f>
        <v>1</v>
      </c>
      <c r="Q253">
        <f>SUMIFS($N$2:$N$1129,$B$2:$B$1129,"="&amp;B253,$M$2:$M$1129,"="&amp;M253)</f>
        <v>1</v>
      </c>
      <c r="R253">
        <f>VLOOKUP(A253&amp;C253&amp;M253,販売数計!$A$2:$E$174,5,FALSE)</f>
        <v>59</v>
      </c>
      <c r="S253">
        <f t="shared" si="8"/>
        <v>0</v>
      </c>
      <c r="T253">
        <f t="shared" si="7"/>
        <v>58</v>
      </c>
    </row>
    <row r="254" spans="1:20" x14ac:dyDescent="0.2">
      <c r="A254" s="1">
        <v>43295</v>
      </c>
      <c r="B254">
        <v>43859514</v>
      </c>
      <c r="C254">
        <v>842</v>
      </c>
      <c r="D254" t="s">
        <v>26</v>
      </c>
      <c r="E254">
        <v>21</v>
      </c>
      <c r="F254" t="s">
        <v>15</v>
      </c>
      <c r="G254">
        <v>181010</v>
      </c>
      <c r="H254" t="s">
        <v>16</v>
      </c>
      <c r="I254" t="s">
        <v>17</v>
      </c>
      <c r="J254" t="s">
        <v>18</v>
      </c>
      <c r="K254" t="s">
        <v>19</v>
      </c>
      <c r="L254" t="s">
        <v>20</v>
      </c>
      <c r="M254" s="2">
        <v>842776102461</v>
      </c>
      <c r="N254">
        <v>1</v>
      </c>
      <c r="O254">
        <f>COUNTIFS($A$2:$A$1129,"="&amp;A254,$C$2:$C$1129,"="&amp;C254,$M$2:$M$1129,"="&amp;M254)</f>
        <v>57</v>
      </c>
      <c r="P254">
        <f>COUNTIFS($B$2:$B$1129,"="&amp;B254,$M$2:$M$1129,"="&amp;M254)</f>
        <v>1</v>
      </c>
      <c r="Q254">
        <f>SUMIFS($N$2:$N$1129,$B$2:$B$1129,"="&amp;B254,$M$2:$M$1129,"="&amp;M254)</f>
        <v>1</v>
      </c>
      <c r="R254">
        <f>VLOOKUP(A254&amp;C254&amp;M254,販売数計!$A$2:$E$174,5,FALSE)</f>
        <v>59</v>
      </c>
      <c r="S254">
        <f t="shared" si="8"/>
        <v>0</v>
      </c>
      <c r="T254">
        <f t="shared" si="7"/>
        <v>58</v>
      </c>
    </row>
    <row r="255" spans="1:20" x14ac:dyDescent="0.2">
      <c r="A255" s="1">
        <v>43295</v>
      </c>
      <c r="B255">
        <v>43859637</v>
      </c>
      <c r="C255">
        <v>842</v>
      </c>
      <c r="D255" t="s">
        <v>26</v>
      </c>
      <c r="E255">
        <v>21</v>
      </c>
      <c r="F255" t="s">
        <v>15</v>
      </c>
      <c r="G255">
        <v>181010</v>
      </c>
      <c r="H255" t="s">
        <v>16</v>
      </c>
      <c r="I255" t="s">
        <v>17</v>
      </c>
      <c r="J255" t="s">
        <v>18</v>
      </c>
      <c r="K255" t="s">
        <v>19</v>
      </c>
      <c r="L255" t="s">
        <v>20</v>
      </c>
      <c r="M255" s="2">
        <v>842776102461</v>
      </c>
      <c r="N255">
        <v>1</v>
      </c>
      <c r="O255">
        <f>COUNTIFS($A$2:$A$1129,"="&amp;A255,$C$2:$C$1129,"="&amp;C255,$M$2:$M$1129,"="&amp;M255)</f>
        <v>57</v>
      </c>
      <c r="P255">
        <f>COUNTIFS($B$2:$B$1129,"="&amp;B255,$M$2:$M$1129,"="&amp;M255)</f>
        <v>1</v>
      </c>
      <c r="Q255">
        <f>SUMIFS($N$2:$N$1129,$B$2:$B$1129,"="&amp;B255,$M$2:$M$1129,"="&amp;M255)</f>
        <v>1</v>
      </c>
      <c r="R255">
        <f>VLOOKUP(A255&amp;C255&amp;M255,販売数計!$A$2:$E$174,5,FALSE)</f>
        <v>59</v>
      </c>
      <c r="S255">
        <f t="shared" si="8"/>
        <v>0</v>
      </c>
      <c r="T255">
        <f t="shared" si="7"/>
        <v>58</v>
      </c>
    </row>
    <row r="256" spans="1:20" x14ac:dyDescent="0.2">
      <c r="A256" s="1">
        <v>43295</v>
      </c>
      <c r="B256">
        <v>43859638</v>
      </c>
      <c r="C256">
        <v>842</v>
      </c>
      <c r="D256" t="s">
        <v>26</v>
      </c>
      <c r="E256">
        <v>21</v>
      </c>
      <c r="F256" t="s">
        <v>15</v>
      </c>
      <c r="G256">
        <v>181010</v>
      </c>
      <c r="H256" t="s">
        <v>16</v>
      </c>
      <c r="I256" t="s">
        <v>17</v>
      </c>
      <c r="J256" t="s">
        <v>18</v>
      </c>
      <c r="K256" t="s">
        <v>19</v>
      </c>
      <c r="L256" t="s">
        <v>20</v>
      </c>
      <c r="M256" s="2">
        <v>842776102461</v>
      </c>
      <c r="N256">
        <v>1</v>
      </c>
      <c r="O256">
        <f>COUNTIFS($A$2:$A$1129,"="&amp;A256,$C$2:$C$1129,"="&amp;C256,$M$2:$M$1129,"="&amp;M256)</f>
        <v>57</v>
      </c>
      <c r="P256">
        <f>COUNTIFS($B$2:$B$1129,"="&amp;B256,$M$2:$M$1129,"="&amp;M256)</f>
        <v>1</v>
      </c>
      <c r="Q256">
        <f>SUMIFS($N$2:$N$1129,$B$2:$B$1129,"="&amp;B256,$M$2:$M$1129,"="&amp;M256)</f>
        <v>1</v>
      </c>
      <c r="R256">
        <f>VLOOKUP(A256&amp;C256&amp;M256,販売数計!$A$2:$E$174,5,FALSE)</f>
        <v>59</v>
      </c>
      <c r="S256">
        <f t="shared" si="8"/>
        <v>0</v>
      </c>
      <c r="T256">
        <f t="shared" si="7"/>
        <v>58</v>
      </c>
    </row>
    <row r="257" spans="1:20" x14ac:dyDescent="0.2">
      <c r="A257" s="1">
        <v>43295</v>
      </c>
      <c r="B257">
        <v>43859783</v>
      </c>
      <c r="C257">
        <v>842</v>
      </c>
      <c r="D257" t="s">
        <v>26</v>
      </c>
      <c r="E257">
        <v>21</v>
      </c>
      <c r="F257" t="s">
        <v>15</v>
      </c>
      <c r="G257">
        <v>181010</v>
      </c>
      <c r="H257" t="s">
        <v>16</v>
      </c>
      <c r="I257" t="s">
        <v>17</v>
      </c>
      <c r="J257" t="s">
        <v>18</v>
      </c>
      <c r="K257" t="s">
        <v>19</v>
      </c>
      <c r="L257" t="s">
        <v>20</v>
      </c>
      <c r="M257" s="2">
        <v>842776102461</v>
      </c>
      <c r="N257">
        <v>1</v>
      </c>
      <c r="O257">
        <f>COUNTIFS($A$2:$A$1129,"="&amp;A257,$C$2:$C$1129,"="&amp;C257,$M$2:$M$1129,"="&amp;M257)</f>
        <v>57</v>
      </c>
      <c r="P257">
        <f>COUNTIFS($B$2:$B$1129,"="&amp;B257,$M$2:$M$1129,"="&amp;M257)</f>
        <v>1</v>
      </c>
      <c r="Q257">
        <f>SUMIFS($N$2:$N$1129,$B$2:$B$1129,"="&amp;B257,$M$2:$M$1129,"="&amp;M257)</f>
        <v>1</v>
      </c>
      <c r="R257">
        <f>VLOOKUP(A257&amp;C257&amp;M257,販売数計!$A$2:$E$174,5,FALSE)</f>
        <v>59</v>
      </c>
      <c r="S257">
        <f t="shared" si="8"/>
        <v>0</v>
      </c>
      <c r="T257">
        <f t="shared" si="7"/>
        <v>58</v>
      </c>
    </row>
    <row r="258" spans="1:20" x14ac:dyDescent="0.2">
      <c r="A258" s="1">
        <v>43295</v>
      </c>
      <c r="B258">
        <v>43859867</v>
      </c>
      <c r="C258">
        <v>842</v>
      </c>
      <c r="D258" t="s">
        <v>26</v>
      </c>
      <c r="E258">
        <v>21</v>
      </c>
      <c r="F258" t="s">
        <v>15</v>
      </c>
      <c r="G258">
        <v>181010</v>
      </c>
      <c r="H258" t="s">
        <v>16</v>
      </c>
      <c r="I258" t="s">
        <v>17</v>
      </c>
      <c r="J258" t="s">
        <v>18</v>
      </c>
      <c r="K258" t="s">
        <v>19</v>
      </c>
      <c r="L258" t="s">
        <v>20</v>
      </c>
      <c r="M258" s="2">
        <v>842776102461</v>
      </c>
      <c r="N258">
        <v>1</v>
      </c>
      <c r="O258">
        <f>COUNTIFS($A$2:$A$1129,"="&amp;A258,$C$2:$C$1129,"="&amp;C258,$M$2:$M$1129,"="&amp;M258)</f>
        <v>57</v>
      </c>
      <c r="P258">
        <f>COUNTIFS($B$2:$B$1129,"="&amp;B258,$M$2:$M$1129,"="&amp;M258)</f>
        <v>1</v>
      </c>
      <c r="Q258">
        <f>SUMIFS($N$2:$N$1129,$B$2:$B$1129,"="&amp;B258,$M$2:$M$1129,"="&amp;M258)</f>
        <v>1</v>
      </c>
      <c r="R258">
        <f>VLOOKUP(A258&amp;C258&amp;M258,販売数計!$A$2:$E$174,5,FALSE)</f>
        <v>59</v>
      </c>
      <c r="S258">
        <f t="shared" si="8"/>
        <v>0</v>
      </c>
      <c r="T258">
        <f t="shared" si="7"/>
        <v>58</v>
      </c>
    </row>
    <row r="259" spans="1:20" x14ac:dyDescent="0.2">
      <c r="A259" s="1">
        <v>43295</v>
      </c>
      <c r="B259">
        <v>43860104</v>
      </c>
      <c r="C259">
        <v>842</v>
      </c>
      <c r="D259" t="s">
        <v>26</v>
      </c>
      <c r="E259">
        <v>21</v>
      </c>
      <c r="F259" t="s">
        <v>15</v>
      </c>
      <c r="G259">
        <v>181010</v>
      </c>
      <c r="H259" t="s">
        <v>16</v>
      </c>
      <c r="I259" t="s">
        <v>17</v>
      </c>
      <c r="J259" t="s">
        <v>18</v>
      </c>
      <c r="K259" t="s">
        <v>19</v>
      </c>
      <c r="L259" t="s">
        <v>20</v>
      </c>
      <c r="M259" s="2">
        <v>842776102461</v>
      </c>
      <c r="N259">
        <v>1</v>
      </c>
      <c r="O259">
        <f>COUNTIFS($A$2:$A$1129,"="&amp;A259,$C$2:$C$1129,"="&amp;C259,$M$2:$M$1129,"="&amp;M259)</f>
        <v>57</v>
      </c>
      <c r="P259">
        <f>COUNTIFS($B$2:$B$1129,"="&amp;B259,$M$2:$M$1129,"="&amp;M259)</f>
        <v>1</v>
      </c>
      <c r="Q259">
        <f>SUMIFS($N$2:$N$1129,$B$2:$B$1129,"="&amp;B259,$M$2:$M$1129,"="&amp;M259)</f>
        <v>1</v>
      </c>
      <c r="R259">
        <f>VLOOKUP(A259&amp;C259&amp;M259,販売数計!$A$2:$E$174,5,FALSE)</f>
        <v>59</v>
      </c>
      <c r="S259">
        <f t="shared" si="8"/>
        <v>0</v>
      </c>
      <c r="T259">
        <f t="shared" ref="T259:T322" si="9">SUMIFS($N$2:$N$1129,$A$2:$A$1129,"="&amp;A259,$C$2:$C$1129,"="&amp;C259,$M$2:$M$1129,"="&amp;M259)</f>
        <v>58</v>
      </c>
    </row>
    <row r="260" spans="1:20" x14ac:dyDescent="0.2">
      <c r="A260" s="1">
        <v>43295</v>
      </c>
      <c r="B260">
        <v>43860260</v>
      </c>
      <c r="C260">
        <v>842</v>
      </c>
      <c r="D260" t="s">
        <v>26</v>
      </c>
      <c r="E260">
        <v>21</v>
      </c>
      <c r="F260" t="s">
        <v>15</v>
      </c>
      <c r="G260">
        <v>181010</v>
      </c>
      <c r="H260" t="s">
        <v>16</v>
      </c>
      <c r="I260" t="s">
        <v>17</v>
      </c>
      <c r="J260" t="s">
        <v>18</v>
      </c>
      <c r="K260" t="s">
        <v>19</v>
      </c>
      <c r="L260" t="s">
        <v>20</v>
      </c>
      <c r="M260" s="2">
        <v>842776102461</v>
      </c>
      <c r="N260">
        <v>1</v>
      </c>
      <c r="O260">
        <f>COUNTIFS($A$2:$A$1129,"="&amp;A260,$C$2:$C$1129,"="&amp;C260,$M$2:$M$1129,"="&amp;M260)</f>
        <v>57</v>
      </c>
      <c r="P260">
        <f>COUNTIFS($B$2:$B$1129,"="&amp;B260,$M$2:$M$1129,"="&amp;M260)</f>
        <v>1</v>
      </c>
      <c r="Q260">
        <f>SUMIFS($N$2:$N$1129,$B$2:$B$1129,"="&amp;B260,$M$2:$M$1129,"="&amp;M260)</f>
        <v>1</v>
      </c>
      <c r="R260">
        <f>VLOOKUP(A260&amp;C260&amp;M260,販売数計!$A$2:$E$174,5,FALSE)</f>
        <v>59</v>
      </c>
      <c r="S260">
        <f t="shared" si="8"/>
        <v>0</v>
      </c>
      <c r="T260">
        <f t="shared" si="9"/>
        <v>58</v>
      </c>
    </row>
    <row r="261" spans="1:20" x14ac:dyDescent="0.2">
      <c r="A261" s="1">
        <v>43295</v>
      </c>
      <c r="B261">
        <v>43860278</v>
      </c>
      <c r="C261">
        <v>842</v>
      </c>
      <c r="D261" t="s">
        <v>26</v>
      </c>
      <c r="E261">
        <v>21</v>
      </c>
      <c r="F261" t="s">
        <v>15</v>
      </c>
      <c r="G261">
        <v>181010</v>
      </c>
      <c r="H261" t="s">
        <v>16</v>
      </c>
      <c r="I261" t="s">
        <v>17</v>
      </c>
      <c r="J261" t="s">
        <v>18</v>
      </c>
      <c r="K261" t="s">
        <v>19</v>
      </c>
      <c r="L261" t="s">
        <v>20</v>
      </c>
      <c r="M261" s="2">
        <v>842776102461</v>
      </c>
      <c r="N261">
        <v>1</v>
      </c>
      <c r="O261">
        <f>COUNTIFS($A$2:$A$1129,"="&amp;A261,$C$2:$C$1129,"="&amp;C261,$M$2:$M$1129,"="&amp;M261)</f>
        <v>57</v>
      </c>
      <c r="P261">
        <f>COUNTIFS($B$2:$B$1129,"="&amp;B261,$M$2:$M$1129,"="&amp;M261)</f>
        <v>1</v>
      </c>
      <c r="Q261">
        <f>SUMIFS($N$2:$N$1129,$B$2:$B$1129,"="&amp;B261,$M$2:$M$1129,"="&amp;M261)</f>
        <v>1</v>
      </c>
      <c r="R261">
        <f>VLOOKUP(A261&amp;C261&amp;M261,販売数計!$A$2:$E$174,5,FALSE)</f>
        <v>59</v>
      </c>
      <c r="S261">
        <f t="shared" si="8"/>
        <v>0</v>
      </c>
      <c r="T261">
        <f t="shared" si="9"/>
        <v>58</v>
      </c>
    </row>
    <row r="262" spans="1:20" x14ac:dyDescent="0.2">
      <c r="A262" s="1">
        <v>43295</v>
      </c>
      <c r="B262">
        <v>43860279</v>
      </c>
      <c r="C262">
        <v>842</v>
      </c>
      <c r="D262" t="s">
        <v>26</v>
      </c>
      <c r="E262">
        <v>21</v>
      </c>
      <c r="F262" t="s">
        <v>15</v>
      </c>
      <c r="G262">
        <v>181010</v>
      </c>
      <c r="H262" t="s">
        <v>16</v>
      </c>
      <c r="I262" t="s">
        <v>17</v>
      </c>
      <c r="J262" t="s">
        <v>18</v>
      </c>
      <c r="K262" t="s">
        <v>19</v>
      </c>
      <c r="L262" t="s">
        <v>20</v>
      </c>
      <c r="M262" s="2">
        <v>842776102461</v>
      </c>
      <c r="N262">
        <v>1</v>
      </c>
      <c r="O262">
        <f>COUNTIFS($A$2:$A$1129,"="&amp;A262,$C$2:$C$1129,"="&amp;C262,$M$2:$M$1129,"="&amp;M262)</f>
        <v>57</v>
      </c>
      <c r="P262">
        <f>COUNTIFS($B$2:$B$1129,"="&amp;B262,$M$2:$M$1129,"="&amp;M262)</f>
        <v>1</v>
      </c>
      <c r="Q262">
        <f>SUMIFS($N$2:$N$1129,$B$2:$B$1129,"="&amp;B262,$M$2:$M$1129,"="&amp;M262)</f>
        <v>1</v>
      </c>
      <c r="R262">
        <f>VLOOKUP(A262&amp;C262&amp;M262,販売数計!$A$2:$E$174,5,FALSE)</f>
        <v>59</v>
      </c>
      <c r="S262">
        <f t="shared" si="8"/>
        <v>0</v>
      </c>
      <c r="T262">
        <f t="shared" si="9"/>
        <v>58</v>
      </c>
    </row>
    <row r="263" spans="1:20" x14ac:dyDescent="0.2">
      <c r="A263" s="1">
        <v>43295</v>
      </c>
      <c r="B263">
        <v>43860441</v>
      </c>
      <c r="C263">
        <v>842</v>
      </c>
      <c r="D263" t="s">
        <v>26</v>
      </c>
      <c r="E263">
        <v>21</v>
      </c>
      <c r="F263" t="s">
        <v>15</v>
      </c>
      <c r="G263">
        <v>181010</v>
      </c>
      <c r="H263" t="s">
        <v>16</v>
      </c>
      <c r="I263" t="s">
        <v>17</v>
      </c>
      <c r="J263" t="s">
        <v>18</v>
      </c>
      <c r="K263" t="s">
        <v>19</v>
      </c>
      <c r="L263" t="s">
        <v>20</v>
      </c>
      <c r="M263" s="2">
        <v>842776102461</v>
      </c>
      <c r="N263">
        <v>1</v>
      </c>
      <c r="O263">
        <f>COUNTIFS($A$2:$A$1129,"="&amp;A263,$C$2:$C$1129,"="&amp;C263,$M$2:$M$1129,"="&amp;M263)</f>
        <v>57</v>
      </c>
      <c r="P263">
        <f>COUNTIFS($B$2:$B$1129,"="&amp;B263,$M$2:$M$1129,"="&amp;M263)</f>
        <v>1</v>
      </c>
      <c r="Q263">
        <f>SUMIFS($N$2:$N$1129,$B$2:$B$1129,"="&amp;B263,$M$2:$M$1129,"="&amp;M263)</f>
        <v>1</v>
      </c>
      <c r="R263">
        <f>VLOOKUP(A263&amp;C263&amp;M263,販売数計!$A$2:$E$174,5,FALSE)</f>
        <v>59</v>
      </c>
      <c r="S263">
        <f t="shared" si="8"/>
        <v>0</v>
      </c>
      <c r="T263">
        <f t="shared" si="9"/>
        <v>58</v>
      </c>
    </row>
    <row r="264" spans="1:20" x14ac:dyDescent="0.2">
      <c r="A264" s="1">
        <v>43295</v>
      </c>
      <c r="B264">
        <v>43860902</v>
      </c>
      <c r="C264">
        <v>842</v>
      </c>
      <c r="D264" t="s">
        <v>26</v>
      </c>
      <c r="E264">
        <v>21</v>
      </c>
      <c r="F264" t="s">
        <v>15</v>
      </c>
      <c r="G264">
        <v>181010</v>
      </c>
      <c r="H264" t="s">
        <v>16</v>
      </c>
      <c r="I264" t="s">
        <v>17</v>
      </c>
      <c r="J264" t="s">
        <v>18</v>
      </c>
      <c r="K264" t="s">
        <v>19</v>
      </c>
      <c r="L264" t="s">
        <v>20</v>
      </c>
      <c r="M264" s="2">
        <v>842776102461</v>
      </c>
      <c r="N264">
        <v>1</v>
      </c>
      <c r="O264">
        <f>COUNTIFS($A$2:$A$1129,"="&amp;A264,$C$2:$C$1129,"="&amp;C264,$M$2:$M$1129,"="&amp;M264)</f>
        <v>57</v>
      </c>
      <c r="P264">
        <f>COUNTIFS($B$2:$B$1129,"="&amp;B264,$M$2:$M$1129,"="&amp;M264)</f>
        <v>1</v>
      </c>
      <c r="Q264">
        <f>SUMIFS($N$2:$N$1129,$B$2:$B$1129,"="&amp;B264,$M$2:$M$1129,"="&amp;M264)</f>
        <v>1</v>
      </c>
      <c r="R264">
        <f>VLOOKUP(A264&amp;C264&amp;M264,販売数計!$A$2:$E$174,5,FALSE)</f>
        <v>59</v>
      </c>
      <c r="S264">
        <f t="shared" si="8"/>
        <v>0</v>
      </c>
      <c r="T264">
        <f t="shared" si="9"/>
        <v>58</v>
      </c>
    </row>
    <row r="265" spans="1:20" x14ac:dyDescent="0.2">
      <c r="A265" s="1">
        <v>43295</v>
      </c>
      <c r="B265">
        <v>43860974</v>
      </c>
      <c r="C265">
        <v>842</v>
      </c>
      <c r="D265" t="s">
        <v>26</v>
      </c>
      <c r="E265">
        <v>21</v>
      </c>
      <c r="F265" t="s">
        <v>15</v>
      </c>
      <c r="G265">
        <v>181010</v>
      </c>
      <c r="H265" t="s">
        <v>16</v>
      </c>
      <c r="I265" t="s">
        <v>17</v>
      </c>
      <c r="J265" t="s">
        <v>18</v>
      </c>
      <c r="K265" t="s">
        <v>19</v>
      </c>
      <c r="L265" t="s">
        <v>20</v>
      </c>
      <c r="M265" s="2">
        <v>842776102461</v>
      </c>
      <c r="N265">
        <v>1</v>
      </c>
      <c r="O265">
        <f>COUNTIFS($A$2:$A$1129,"="&amp;A265,$C$2:$C$1129,"="&amp;C265,$M$2:$M$1129,"="&amp;M265)</f>
        <v>57</v>
      </c>
      <c r="P265">
        <f>COUNTIFS($B$2:$B$1129,"="&amp;B265,$M$2:$M$1129,"="&amp;M265)</f>
        <v>1</v>
      </c>
      <c r="Q265">
        <f>SUMIFS($N$2:$N$1129,$B$2:$B$1129,"="&amp;B265,$M$2:$M$1129,"="&amp;M265)</f>
        <v>1</v>
      </c>
      <c r="R265">
        <f>VLOOKUP(A265&amp;C265&amp;M265,販売数計!$A$2:$E$174,5,FALSE)</f>
        <v>59</v>
      </c>
      <c r="S265">
        <f t="shared" si="8"/>
        <v>0</v>
      </c>
      <c r="T265">
        <f t="shared" si="9"/>
        <v>58</v>
      </c>
    </row>
    <row r="266" spans="1:20" hidden="1" x14ac:dyDescent="0.2">
      <c r="A266" s="1">
        <v>43296</v>
      </c>
      <c r="B266">
        <v>43858679</v>
      </c>
      <c r="C266">
        <v>94</v>
      </c>
      <c r="D266" t="s">
        <v>14</v>
      </c>
      <c r="E266">
        <v>21</v>
      </c>
      <c r="F266" t="s">
        <v>15</v>
      </c>
      <c r="G266">
        <v>181010</v>
      </c>
      <c r="H266" t="s">
        <v>16</v>
      </c>
      <c r="I266" t="s">
        <v>17</v>
      </c>
      <c r="J266" t="s">
        <v>18</v>
      </c>
      <c r="K266" t="s">
        <v>19</v>
      </c>
      <c r="L266" t="s">
        <v>20</v>
      </c>
      <c r="M266" s="2">
        <v>842776102461</v>
      </c>
      <c r="N266">
        <v>1</v>
      </c>
      <c r="O266">
        <f>COUNTIFS($A$2:$A$1129,"="&amp;A266,$C$2:$C$1129,"="&amp;C266,$M$2:$M$1129,"="&amp;M266)</f>
        <v>57</v>
      </c>
      <c r="P266">
        <f>COUNTIFS($B$2:$B$1129,"="&amp;B266,$M$2:$M$1129,"="&amp;M266)</f>
        <v>1</v>
      </c>
      <c r="Q266">
        <f>SUMIFS($N$2:$N$1129,$B$2:$B$1129,"="&amp;B266,$M$2:$M$1129,"="&amp;M266)</f>
        <v>1</v>
      </c>
      <c r="R266">
        <f>VLOOKUP(A266&amp;C266&amp;M266,販売数計!$A$2:$E$174,5,FALSE)</f>
        <v>59</v>
      </c>
      <c r="S266">
        <f t="shared" si="8"/>
        <v>0</v>
      </c>
      <c r="T266">
        <f t="shared" si="9"/>
        <v>57</v>
      </c>
    </row>
    <row r="267" spans="1:20" hidden="1" x14ac:dyDescent="0.2">
      <c r="A267" s="1">
        <v>43296</v>
      </c>
      <c r="B267">
        <v>43861226</v>
      </c>
      <c r="C267">
        <v>94</v>
      </c>
      <c r="D267" t="s">
        <v>14</v>
      </c>
      <c r="E267">
        <v>21</v>
      </c>
      <c r="F267" t="s">
        <v>15</v>
      </c>
      <c r="G267">
        <v>181010</v>
      </c>
      <c r="H267" t="s">
        <v>16</v>
      </c>
      <c r="I267" t="s">
        <v>17</v>
      </c>
      <c r="J267" t="s">
        <v>18</v>
      </c>
      <c r="K267" t="s">
        <v>19</v>
      </c>
      <c r="L267" t="s">
        <v>20</v>
      </c>
      <c r="M267" s="2">
        <v>842776102461</v>
      </c>
      <c r="N267">
        <v>1</v>
      </c>
      <c r="O267">
        <f>COUNTIFS($A$2:$A$1129,"="&amp;A267,$C$2:$C$1129,"="&amp;C267,$M$2:$M$1129,"="&amp;M267)</f>
        <v>57</v>
      </c>
      <c r="P267">
        <f>COUNTIFS($B$2:$B$1129,"="&amp;B267,$M$2:$M$1129,"="&amp;M267)</f>
        <v>1</v>
      </c>
      <c r="Q267">
        <f>SUMIFS($N$2:$N$1129,$B$2:$B$1129,"="&amp;B267,$M$2:$M$1129,"="&amp;M267)</f>
        <v>1</v>
      </c>
      <c r="R267">
        <f>VLOOKUP(A267&amp;C267&amp;M267,販売数計!$A$2:$E$174,5,FALSE)</f>
        <v>59</v>
      </c>
      <c r="S267">
        <f t="shared" si="8"/>
        <v>0</v>
      </c>
      <c r="T267">
        <f t="shared" si="9"/>
        <v>57</v>
      </c>
    </row>
    <row r="268" spans="1:20" hidden="1" x14ac:dyDescent="0.2">
      <c r="A268" s="1">
        <v>43296</v>
      </c>
      <c r="B268">
        <v>43861460</v>
      </c>
      <c r="C268">
        <v>94</v>
      </c>
      <c r="D268" t="s">
        <v>14</v>
      </c>
      <c r="E268">
        <v>21</v>
      </c>
      <c r="F268" t="s">
        <v>15</v>
      </c>
      <c r="G268">
        <v>181010</v>
      </c>
      <c r="H268" t="s">
        <v>16</v>
      </c>
      <c r="I268" t="s">
        <v>17</v>
      </c>
      <c r="J268" t="s">
        <v>18</v>
      </c>
      <c r="K268" t="s">
        <v>19</v>
      </c>
      <c r="L268" t="s">
        <v>20</v>
      </c>
      <c r="M268" s="2">
        <v>842776102461</v>
      </c>
      <c r="N268">
        <v>1</v>
      </c>
      <c r="O268">
        <f>COUNTIFS($A$2:$A$1129,"="&amp;A268,$C$2:$C$1129,"="&amp;C268,$M$2:$M$1129,"="&amp;M268)</f>
        <v>57</v>
      </c>
      <c r="P268">
        <f>COUNTIFS($B$2:$B$1129,"="&amp;B268,$M$2:$M$1129,"="&amp;M268)</f>
        <v>1</v>
      </c>
      <c r="Q268">
        <f>SUMIFS($N$2:$N$1129,$B$2:$B$1129,"="&amp;B268,$M$2:$M$1129,"="&amp;M268)</f>
        <v>1</v>
      </c>
      <c r="R268">
        <f>VLOOKUP(A268&amp;C268&amp;M268,販売数計!$A$2:$E$174,5,FALSE)</f>
        <v>59</v>
      </c>
      <c r="S268">
        <f t="shared" si="8"/>
        <v>0</v>
      </c>
      <c r="T268">
        <f t="shared" si="9"/>
        <v>57</v>
      </c>
    </row>
    <row r="269" spans="1:20" hidden="1" x14ac:dyDescent="0.2">
      <c r="A269" s="1">
        <v>43296</v>
      </c>
      <c r="B269">
        <v>43861584</v>
      </c>
      <c r="C269">
        <v>94</v>
      </c>
      <c r="D269" t="s">
        <v>14</v>
      </c>
      <c r="E269">
        <v>12</v>
      </c>
      <c r="F269" t="s">
        <v>27</v>
      </c>
      <c r="G269">
        <v>77120</v>
      </c>
      <c r="H269" t="s">
        <v>28</v>
      </c>
      <c r="I269" t="s">
        <v>29</v>
      </c>
      <c r="J269" t="s">
        <v>30</v>
      </c>
      <c r="L269" t="s">
        <v>31</v>
      </c>
      <c r="M269" s="2">
        <v>4549980046388</v>
      </c>
      <c r="N269">
        <v>1</v>
      </c>
      <c r="O269">
        <f>COUNTIFS($A$2:$A$1129,"="&amp;A269,$C$2:$C$1129,"="&amp;C269,$M$2:$M$1129,"="&amp;M269)</f>
        <v>5</v>
      </c>
      <c r="P269">
        <f>COUNTIFS($B$2:$B$1129,"="&amp;B269,$M$2:$M$1129,"="&amp;M269)</f>
        <v>1</v>
      </c>
      <c r="Q269">
        <f>SUMIFS($N$2:$N$1129,$B$2:$B$1129,"="&amp;B269,$M$2:$M$1129,"="&amp;M269)</f>
        <v>1</v>
      </c>
      <c r="R269">
        <f>VLOOKUP(A269&amp;C269&amp;M269,販売数計!$A$2:$E$174,5,FALSE)</f>
        <v>5</v>
      </c>
      <c r="S269">
        <f t="shared" si="8"/>
        <v>0</v>
      </c>
      <c r="T269">
        <f t="shared" si="9"/>
        <v>5</v>
      </c>
    </row>
    <row r="270" spans="1:20" hidden="1" x14ac:dyDescent="0.2">
      <c r="A270" s="1">
        <v>43296</v>
      </c>
      <c r="B270">
        <v>43862170</v>
      </c>
      <c r="C270">
        <v>94</v>
      </c>
      <c r="D270" t="s">
        <v>14</v>
      </c>
      <c r="E270">
        <v>21</v>
      </c>
      <c r="F270" t="s">
        <v>15</v>
      </c>
      <c r="G270">
        <v>181010</v>
      </c>
      <c r="H270" t="s">
        <v>16</v>
      </c>
      <c r="I270" t="s">
        <v>17</v>
      </c>
      <c r="J270" t="s">
        <v>18</v>
      </c>
      <c r="K270" t="s">
        <v>19</v>
      </c>
      <c r="L270" t="s">
        <v>20</v>
      </c>
      <c r="M270" s="2">
        <v>842776102461</v>
      </c>
      <c r="N270">
        <v>1</v>
      </c>
      <c r="O270">
        <f>COUNTIFS($A$2:$A$1129,"="&amp;A270,$C$2:$C$1129,"="&amp;C270,$M$2:$M$1129,"="&amp;M270)</f>
        <v>57</v>
      </c>
      <c r="P270">
        <f>COUNTIFS($B$2:$B$1129,"="&amp;B270,$M$2:$M$1129,"="&amp;M270)</f>
        <v>1</v>
      </c>
      <c r="Q270">
        <f>SUMIFS($N$2:$N$1129,$B$2:$B$1129,"="&amp;B270,$M$2:$M$1129,"="&amp;M270)</f>
        <v>1</v>
      </c>
      <c r="R270">
        <f>VLOOKUP(A270&amp;C270&amp;M270,販売数計!$A$2:$E$174,5,FALSE)</f>
        <v>59</v>
      </c>
      <c r="S270">
        <f t="shared" si="8"/>
        <v>0</v>
      </c>
      <c r="T270">
        <f t="shared" si="9"/>
        <v>57</v>
      </c>
    </row>
    <row r="271" spans="1:20" hidden="1" x14ac:dyDescent="0.2">
      <c r="A271" s="1">
        <v>43296</v>
      </c>
      <c r="B271">
        <v>43862218</v>
      </c>
      <c r="C271">
        <v>94</v>
      </c>
      <c r="D271" t="s">
        <v>14</v>
      </c>
      <c r="E271">
        <v>21</v>
      </c>
      <c r="F271" t="s">
        <v>15</v>
      </c>
      <c r="G271">
        <v>181010</v>
      </c>
      <c r="H271" t="s">
        <v>16</v>
      </c>
      <c r="I271" t="s">
        <v>17</v>
      </c>
      <c r="J271" t="s">
        <v>18</v>
      </c>
      <c r="K271" t="s">
        <v>19</v>
      </c>
      <c r="L271" t="s">
        <v>20</v>
      </c>
      <c r="M271" s="2">
        <v>842776102461</v>
      </c>
      <c r="N271">
        <v>1</v>
      </c>
      <c r="O271">
        <f>COUNTIFS($A$2:$A$1129,"="&amp;A271,$C$2:$C$1129,"="&amp;C271,$M$2:$M$1129,"="&amp;M271)</f>
        <v>57</v>
      </c>
      <c r="P271">
        <f>COUNTIFS($B$2:$B$1129,"="&amp;B271,$M$2:$M$1129,"="&amp;M271)</f>
        <v>1</v>
      </c>
      <c r="Q271">
        <f>SUMIFS($N$2:$N$1129,$B$2:$B$1129,"="&amp;B271,$M$2:$M$1129,"="&amp;M271)</f>
        <v>1</v>
      </c>
      <c r="R271">
        <f>VLOOKUP(A271&amp;C271&amp;M271,販売数計!$A$2:$E$174,5,FALSE)</f>
        <v>59</v>
      </c>
      <c r="S271">
        <f t="shared" si="8"/>
        <v>0</v>
      </c>
      <c r="T271">
        <f t="shared" si="9"/>
        <v>57</v>
      </c>
    </row>
    <row r="272" spans="1:20" hidden="1" x14ac:dyDescent="0.2">
      <c r="A272" s="1">
        <v>43296</v>
      </c>
      <c r="B272">
        <v>43862519</v>
      </c>
      <c r="C272">
        <v>94</v>
      </c>
      <c r="D272" t="s">
        <v>14</v>
      </c>
      <c r="E272">
        <v>1</v>
      </c>
      <c r="F272" t="s">
        <v>32</v>
      </c>
      <c r="G272">
        <v>32010</v>
      </c>
      <c r="H272" t="s">
        <v>33</v>
      </c>
      <c r="I272" t="s">
        <v>34</v>
      </c>
      <c r="J272" t="s">
        <v>35</v>
      </c>
      <c r="L272" t="s">
        <v>36</v>
      </c>
      <c r="M272" s="2">
        <v>4549292037708</v>
      </c>
      <c r="N272">
        <v>1</v>
      </c>
      <c r="O272">
        <f>COUNTIFS($A$2:$A$1129,"="&amp;A272,$C$2:$C$1129,"="&amp;C272,$M$2:$M$1129,"="&amp;M272)</f>
        <v>1</v>
      </c>
      <c r="P272">
        <f>COUNTIFS($B$2:$B$1129,"="&amp;B272,$M$2:$M$1129,"="&amp;M272)</f>
        <v>1</v>
      </c>
      <c r="Q272">
        <f>SUMIFS($N$2:$N$1129,$B$2:$B$1129,"="&amp;B272,$M$2:$M$1129,"="&amp;M272)</f>
        <v>1</v>
      </c>
      <c r="R272">
        <f>VLOOKUP(A272&amp;C272&amp;M272,販売数計!$A$2:$E$174,5,FALSE)</f>
        <v>1</v>
      </c>
      <c r="S272">
        <f t="shared" si="8"/>
        <v>0</v>
      </c>
      <c r="T272">
        <f t="shared" si="9"/>
        <v>1</v>
      </c>
    </row>
    <row r="273" spans="1:20" hidden="1" x14ac:dyDescent="0.2">
      <c r="A273" s="1">
        <v>43296</v>
      </c>
      <c r="B273">
        <v>43862593</v>
      </c>
      <c r="C273">
        <v>94</v>
      </c>
      <c r="D273" t="s">
        <v>14</v>
      </c>
      <c r="E273">
        <v>21</v>
      </c>
      <c r="F273" t="s">
        <v>15</v>
      </c>
      <c r="G273">
        <v>181010</v>
      </c>
      <c r="H273" t="s">
        <v>16</v>
      </c>
      <c r="I273" t="s">
        <v>17</v>
      </c>
      <c r="J273" t="s">
        <v>18</v>
      </c>
      <c r="K273" t="s">
        <v>19</v>
      </c>
      <c r="L273" t="s">
        <v>20</v>
      </c>
      <c r="M273" s="2">
        <v>842776102461</v>
      </c>
      <c r="N273">
        <v>1</v>
      </c>
      <c r="O273">
        <f>COUNTIFS($A$2:$A$1129,"="&amp;A273,$C$2:$C$1129,"="&amp;C273,$M$2:$M$1129,"="&amp;M273)</f>
        <v>57</v>
      </c>
      <c r="P273">
        <f>COUNTIFS($B$2:$B$1129,"="&amp;B273,$M$2:$M$1129,"="&amp;M273)</f>
        <v>1</v>
      </c>
      <c r="Q273">
        <f>SUMIFS($N$2:$N$1129,$B$2:$B$1129,"="&amp;B273,$M$2:$M$1129,"="&amp;M273)</f>
        <v>1</v>
      </c>
      <c r="R273">
        <f>VLOOKUP(A273&amp;C273&amp;M273,販売数計!$A$2:$E$174,5,FALSE)</f>
        <v>59</v>
      </c>
      <c r="S273">
        <f t="shared" si="8"/>
        <v>0</v>
      </c>
      <c r="T273">
        <f t="shared" si="9"/>
        <v>57</v>
      </c>
    </row>
    <row r="274" spans="1:20" hidden="1" x14ac:dyDescent="0.2">
      <c r="A274" s="1">
        <v>43296</v>
      </c>
      <c r="B274">
        <v>43862646</v>
      </c>
      <c r="C274">
        <v>94</v>
      </c>
      <c r="D274" t="s">
        <v>14</v>
      </c>
      <c r="E274">
        <v>21</v>
      </c>
      <c r="F274" t="s">
        <v>15</v>
      </c>
      <c r="G274">
        <v>181010</v>
      </c>
      <c r="H274" t="s">
        <v>16</v>
      </c>
      <c r="I274" t="s">
        <v>17</v>
      </c>
      <c r="J274" t="s">
        <v>18</v>
      </c>
      <c r="K274" t="s">
        <v>19</v>
      </c>
      <c r="L274" t="s">
        <v>20</v>
      </c>
      <c r="M274" s="2">
        <v>842776102461</v>
      </c>
      <c r="N274">
        <v>1</v>
      </c>
      <c r="O274">
        <f>COUNTIFS($A$2:$A$1129,"="&amp;A274,$C$2:$C$1129,"="&amp;C274,$M$2:$M$1129,"="&amp;M274)</f>
        <v>57</v>
      </c>
      <c r="P274">
        <f>COUNTIFS($B$2:$B$1129,"="&amp;B274,$M$2:$M$1129,"="&amp;M274)</f>
        <v>1</v>
      </c>
      <c r="Q274">
        <f>SUMIFS($N$2:$N$1129,$B$2:$B$1129,"="&amp;B274,$M$2:$M$1129,"="&amp;M274)</f>
        <v>1</v>
      </c>
      <c r="R274">
        <f>VLOOKUP(A274&amp;C274&amp;M274,販売数計!$A$2:$E$174,5,FALSE)</f>
        <v>59</v>
      </c>
      <c r="S274">
        <f t="shared" si="8"/>
        <v>0</v>
      </c>
      <c r="T274">
        <f t="shared" si="9"/>
        <v>57</v>
      </c>
    </row>
    <row r="275" spans="1:20" hidden="1" x14ac:dyDescent="0.2">
      <c r="A275" s="1">
        <v>43296</v>
      </c>
      <c r="B275">
        <v>43862713</v>
      </c>
      <c r="C275">
        <v>94</v>
      </c>
      <c r="D275" t="s">
        <v>14</v>
      </c>
      <c r="E275">
        <v>12</v>
      </c>
      <c r="F275" t="s">
        <v>27</v>
      </c>
      <c r="G275">
        <v>77120</v>
      </c>
      <c r="H275" t="s">
        <v>28</v>
      </c>
      <c r="I275" t="s">
        <v>29</v>
      </c>
      <c r="J275" t="s">
        <v>30</v>
      </c>
      <c r="L275" t="s">
        <v>31</v>
      </c>
      <c r="M275" s="2">
        <v>4549980046388</v>
      </c>
      <c r="N275">
        <v>1</v>
      </c>
      <c r="O275">
        <f>COUNTIFS($A$2:$A$1129,"="&amp;A275,$C$2:$C$1129,"="&amp;C275,$M$2:$M$1129,"="&amp;M275)</f>
        <v>5</v>
      </c>
      <c r="P275">
        <f>COUNTIFS($B$2:$B$1129,"="&amp;B275,$M$2:$M$1129,"="&amp;M275)</f>
        <v>1</v>
      </c>
      <c r="Q275">
        <f>SUMIFS($N$2:$N$1129,$B$2:$B$1129,"="&amp;B275,$M$2:$M$1129,"="&amp;M275)</f>
        <v>1</v>
      </c>
      <c r="R275">
        <f>VLOOKUP(A275&amp;C275&amp;M275,販売数計!$A$2:$E$174,5,FALSE)</f>
        <v>5</v>
      </c>
      <c r="S275">
        <f t="shared" si="8"/>
        <v>0</v>
      </c>
      <c r="T275">
        <f t="shared" si="9"/>
        <v>5</v>
      </c>
    </row>
    <row r="276" spans="1:20" hidden="1" x14ac:dyDescent="0.2">
      <c r="A276" s="1">
        <v>43296</v>
      </c>
      <c r="B276">
        <v>43862962</v>
      </c>
      <c r="C276">
        <v>94</v>
      </c>
      <c r="D276" t="s">
        <v>14</v>
      </c>
      <c r="E276">
        <v>21</v>
      </c>
      <c r="F276" t="s">
        <v>15</v>
      </c>
      <c r="G276">
        <v>181010</v>
      </c>
      <c r="H276" t="s">
        <v>16</v>
      </c>
      <c r="I276" t="s">
        <v>17</v>
      </c>
      <c r="J276" t="s">
        <v>18</v>
      </c>
      <c r="K276" t="s">
        <v>19</v>
      </c>
      <c r="L276" t="s">
        <v>20</v>
      </c>
      <c r="M276" s="2">
        <v>842776102461</v>
      </c>
      <c r="N276">
        <v>1</v>
      </c>
      <c r="O276">
        <f>COUNTIFS($A$2:$A$1129,"="&amp;A276,$C$2:$C$1129,"="&amp;C276,$M$2:$M$1129,"="&amp;M276)</f>
        <v>57</v>
      </c>
      <c r="P276">
        <f>COUNTIFS($B$2:$B$1129,"="&amp;B276,$M$2:$M$1129,"="&amp;M276)</f>
        <v>1</v>
      </c>
      <c r="Q276">
        <f>SUMIFS($N$2:$N$1129,$B$2:$B$1129,"="&amp;B276,$M$2:$M$1129,"="&amp;M276)</f>
        <v>1</v>
      </c>
      <c r="R276">
        <f>VLOOKUP(A276&amp;C276&amp;M276,販売数計!$A$2:$E$174,5,FALSE)</f>
        <v>59</v>
      </c>
      <c r="S276">
        <f t="shared" si="8"/>
        <v>0</v>
      </c>
      <c r="T276">
        <f t="shared" si="9"/>
        <v>57</v>
      </c>
    </row>
    <row r="277" spans="1:20" hidden="1" x14ac:dyDescent="0.2">
      <c r="A277" s="1">
        <v>43296</v>
      </c>
      <c r="B277">
        <v>43862971</v>
      </c>
      <c r="C277">
        <v>94</v>
      </c>
      <c r="D277" t="s">
        <v>14</v>
      </c>
      <c r="E277">
        <v>21</v>
      </c>
      <c r="F277" t="s">
        <v>15</v>
      </c>
      <c r="G277">
        <v>181010</v>
      </c>
      <c r="H277" t="s">
        <v>16</v>
      </c>
      <c r="I277" t="s">
        <v>17</v>
      </c>
      <c r="J277" t="s">
        <v>18</v>
      </c>
      <c r="K277" t="s">
        <v>19</v>
      </c>
      <c r="L277" t="s">
        <v>20</v>
      </c>
      <c r="M277" s="2">
        <v>842776102461</v>
      </c>
      <c r="N277">
        <v>1</v>
      </c>
      <c r="O277">
        <f>COUNTIFS($A$2:$A$1129,"="&amp;A277,$C$2:$C$1129,"="&amp;C277,$M$2:$M$1129,"="&amp;M277)</f>
        <v>57</v>
      </c>
      <c r="P277">
        <f>COUNTIFS($B$2:$B$1129,"="&amp;B277,$M$2:$M$1129,"="&amp;M277)</f>
        <v>1</v>
      </c>
      <c r="Q277">
        <f>SUMIFS($N$2:$N$1129,$B$2:$B$1129,"="&amp;B277,$M$2:$M$1129,"="&amp;M277)</f>
        <v>1</v>
      </c>
      <c r="R277">
        <f>VLOOKUP(A277&amp;C277&amp;M277,販売数計!$A$2:$E$174,5,FALSE)</f>
        <v>59</v>
      </c>
      <c r="S277">
        <f t="shared" si="8"/>
        <v>0</v>
      </c>
      <c r="T277">
        <f t="shared" si="9"/>
        <v>57</v>
      </c>
    </row>
    <row r="278" spans="1:20" hidden="1" x14ac:dyDescent="0.2">
      <c r="A278" s="1">
        <v>43296</v>
      </c>
      <c r="B278">
        <v>43863066</v>
      </c>
      <c r="C278">
        <v>94</v>
      </c>
      <c r="D278" t="s">
        <v>14</v>
      </c>
      <c r="E278">
        <v>21</v>
      </c>
      <c r="F278" t="s">
        <v>15</v>
      </c>
      <c r="G278">
        <v>181010</v>
      </c>
      <c r="H278" t="s">
        <v>16</v>
      </c>
      <c r="I278" t="s">
        <v>17</v>
      </c>
      <c r="J278" t="s">
        <v>18</v>
      </c>
      <c r="K278" t="s">
        <v>19</v>
      </c>
      <c r="L278" t="s">
        <v>20</v>
      </c>
      <c r="M278" s="2">
        <v>842776102461</v>
      </c>
      <c r="N278">
        <v>1</v>
      </c>
      <c r="O278">
        <f>COUNTIFS($A$2:$A$1129,"="&amp;A278,$C$2:$C$1129,"="&amp;C278,$M$2:$M$1129,"="&amp;M278)</f>
        <v>57</v>
      </c>
      <c r="P278">
        <f>COUNTIFS($B$2:$B$1129,"="&amp;B278,$M$2:$M$1129,"="&amp;M278)</f>
        <v>1</v>
      </c>
      <c r="Q278">
        <f>SUMIFS($N$2:$N$1129,$B$2:$B$1129,"="&amp;B278,$M$2:$M$1129,"="&amp;M278)</f>
        <v>1</v>
      </c>
      <c r="R278">
        <f>VLOOKUP(A278&amp;C278&amp;M278,販売数計!$A$2:$E$174,5,FALSE)</f>
        <v>59</v>
      </c>
      <c r="S278">
        <f t="shared" si="8"/>
        <v>0</v>
      </c>
      <c r="T278">
        <f t="shared" si="9"/>
        <v>57</v>
      </c>
    </row>
    <row r="279" spans="1:20" hidden="1" x14ac:dyDescent="0.2">
      <c r="A279" s="1">
        <v>43296</v>
      </c>
      <c r="B279">
        <v>43863145</v>
      </c>
      <c r="C279">
        <v>94</v>
      </c>
      <c r="D279" t="s">
        <v>14</v>
      </c>
      <c r="E279">
        <v>21</v>
      </c>
      <c r="F279" t="s">
        <v>15</v>
      </c>
      <c r="G279">
        <v>181010</v>
      </c>
      <c r="H279" t="s">
        <v>16</v>
      </c>
      <c r="I279" t="s">
        <v>17</v>
      </c>
      <c r="J279" t="s">
        <v>18</v>
      </c>
      <c r="K279" t="s">
        <v>19</v>
      </c>
      <c r="L279" t="s">
        <v>20</v>
      </c>
      <c r="M279" s="2">
        <v>842776102461</v>
      </c>
      <c r="N279">
        <v>1</v>
      </c>
      <c r="O279">
        <f>COUNTIFS($A$2:$A$1129,"="&amp;A279,$C$2:$C$1129,"="&amp;C279,$M$2:$M$1129,"="&amp;M279)</f>
        <v>57</v>
      </c>
      <c r="P279">
        <f>COUNTIFS($B$2:$B$1129,"="&amp;B279,$M$2:$M$1129,"="&amp;M279)</f>
        <v>1</v>
      </c>
      <c r="Q279">
        <f>SUMIFS($N$2:$N$1129,$B$2:$B$1129,"="&amp;B279,$M$2:$M$1129,"="&amp;M279)</f>
        <v>1</v>
      </c>
      <c r="R279">
        <f>VLOOKUP(A279&amp;C279&amp;M279,販売数計!$A$2:$E$174,5,FALSE)</f>
        <v>59</v>
      </c>
      <c r="S279">
        <f t="shared" si="8"/>
        <v>0</v>
      </c>
      <c r="T279">
        <f t="shared" si="9"/>
        <v>57</v>
      </c>
    </row>
    <row r="280" spans="1:20" hidden="1" x14ac:dyDescent="0.2">
      <c r="A280" s="1">
        <v>43296</v>
      </c>
      <c r="B280">
        <v>43863340</v>
      </c>
      <c r="C280">
        <v>94</v>
      </c>
      <c r="D280" t="s">
        <v>14</v>
      </c>
      <c r="E280">
        <v>21</v>
      </c>
      <c r="F280" t="s">
        <v>15</v>
      </c>
      <c r="G280">
        <v>181010</v>
      </c>
      <c r="H280" t="s">
        <v>16</v>
      </c>
      <c r="I280" t="s">
        <v>17</v>
      </c>
      <c r="J280" t="s">
        <v>18</v>
      </c>
      <c r="K280" t="s">
        <v>19</v>
      </c>
      <c r="L280" t="s">
        <v>20</v>
      </c>
      <c r="M280" s="2">
        <v>842776102461</v>
      </c>
      <c r="N280">
        <v>1</v>
      </c>
      <c r="O280">
        <f>COUNTIFS($A$2:$A$1129,"="&amp;A280,$C$2:$C$1129,"="&amp;C280,$M$2:$M$1129,"="&amp;M280)</f>
        <v>57</v>
      </c>
      <c r="P280">
        <f>COUNTIFS($B$2:$B$1129,"="&amp;B280,$M$2:$M$1129,"="&amp;M280)</f>
        <v>1</v>
      </c>
      <c r="Q280">
        <f>SUMIFS($N$2:$N$1129,$B$2:$B$1129,"="&amp;B280,$M$2:$M$1129,"="&amp;M280)</f>
        <v>1</v>
      </c>
      <c r="R280">
        <f>VLOOKUP(A280&amp;C280&amp;M280,販売数計!$A$2:$E$174,5,FALSE)</f>
        <v>59</v>
      </c>
      <c r="S280">
        <f t="shared" si="8"/>
        <v>0</v>
      </c>
      <c r="T280">
        <f t="shared" si="9"/>
        <v>57</v>
      </c>
    </row>
    <row r="281" spans="1:20" hidden="1" x14ac:dyDescent="0.2">
      <c r="A281" s="1">
        <v>43296</v>
      </c>
      <c r="B281">
        <v>43863661</v>
      </c>
      <c r="C281">
        <v>94</v>
      </c>
      <c r="D281" t="s">
        <v>14</v>
      </c>
      <c r="E281">
        <v>21</v>
      </c>
      <c r="F281" t="s">
        <v>15</v>
      </c>
      <c r="G281">
        <v>181010</v>
      </c>
      <c r="H281" t="s">
        <v>16</v>
      </c>
      <c r="I281" t="s">
        <v>17</v>
      </c>
      <c r="J281" t="s">
        <v>18</v>
      </c>
      <c r="K281" t="s">
        <v>19</v>
      </c>
      <c r="L281" t="s">
        <v>20</v>
      </c>
      <c r="M281" s="2">
        <v>842776102461</v>
      </c>
      <c r="N281">
        <v>1</v>
      </c>
      <c r="O281">
        <f>COUNTIFS($A$2:$A$1129,"="&amp;A281,$C$2:$C$1129,"="&amp;C281,$M$2:$M$1129,"="&amp;M281)</f>
        <v>57</v>
      </c>
      <c r="P281">
        <f>COUNTIFS($B$2:$B$1129,"="&amp;B281,$M$2:$M$1129,"="&amp;M281)</f>
        <v>1</v>
      </c>
      <c r="Q281">
        <f>SUMIFS($N$2:$N$1129,$B$2:$B$1129,"="&amp;B281,$M$2:$M$1129,"="&amp;M281)</f>
        <v>1</v>
      </c>
      <c r="R281">
        <f>VLOOKUP(A281&amp;C281&amp;M281,販売数計!$A$2:$E$174,5,FALSE)</f>
        <v>59</v>
      </c>
      <c r="S281">
        <f t="shared" si="8"/>
        <v>0</v>
      </c>
      <c r="T281">
        <f t="shared" si="9"/>
        <v>57</v>
      </c>
    </row>
    <row r="282" spans="1:20" hidden="1" x14ac:dyDescent="0.2">
      <c r="A282" s="1">
        <v>43296</v>
      </c>
      <c r="B282">
        <v>43863739</v>
      </c>
      <c r="C282">
        <v>94</v>
      </c>
      <c r="D282" t="s">
        <v>14</v>
      </c>
      <c r="E282">
        <v>21</v>
      </c>
      <c r="F282" t="s">
        <v>15</v>
      </c>
      <c r="G282">
        <v>181010</v>
      </c>
      <c r="H282" t="s">
        <v>16</v>
      </c>
      <c r="I282" t="s">
        <v>17</v>
      </c>
      <c r="J282" t="s">
        <v>18</v>
      </c>
      <c r="K282" t="s">
        <v>19</v>
      </c>
      <c r="L282" t="s">
        <v>20</v>
      </c>
      <c r="M282" s="2">
        <v>842776102461</v>
      </c>
      <c r="N282">
        <v>1</v>
      </c>
      <c r="O282">
        <f>COUNTIFS($A$2:$A$1129,"="&amp;A282,$C$2:$C$1129,"="&amp;C282,$M$2:$M$1129,"="&amp;M282)</f>
        <v>57</v>
      </c>
      <c r="P282">
        <f>COUNTIFS($B$2:$B$1129,"="&amp;B282,$M$2:$M$1129,"="&amp;M282)</f>
        <v>1</v>
      </c>
      <c r="Q282">
        <f>SUMIFS($N$2:$N$1129,$B$2:$B$1129,"="&amp;B282,$M$2:$M$1129,"="&amp;M282)</f>
        <v>1</v>
      </c>
      <c r="R282">
        <f>VLOOKUP(A282&amp;C282&amp;M282,販売数計!$A$2:$E$174,5,FALSE)</f>
        <v>59</v>
      </c>
      <c r="S282">
        <f t="shared" si="8"/>
        <v>0</v>
      </c>
      <c r="T282">
        <f t="shared" si="9"/>
        <v>57</v>
      </c>
    </row>
    <row r="283" spans="1:20" hidden="1" x14ac:dyDescent="0.2">
      <c r="A283" s="1">
        <v>43296</v>
      </c>
      <c r="B283">
        <v>43864106</v>
      </c>
      <c r="C283">
        <v>94</v>
      </c>
      <c r="D283" t="s">
        <v>14</v>
      </c>
      <c r="E283">
        <v>21</v>
      </c>
      <c r="F283" t="s">
        <v>15</v>
      </c>
      <c r="G283">
        <v>181010</v>
      </c>
      <c r="H283" t="s">
        <v>16</v>
      </c>
      <c r="I283" t="s">
        <v>17</v>
      </c>
      <c r="J283" t="s">
        <v>18</v>
      </c>
      <c r="K283" t="s">
        <v>19</v>
      </c>
      <c r="L283" t="s">
        <v>20</v>
      </c>
      <c r="M283" s="2">
        <v>842776102461</v>
      </c>
      <c r="N283">
        <v>1</v>
      </c>
      <c r="O283">
        <f>COUNTIFS($A$2:$A$1129,"="&amp;A283,$C$2:$C$1129,"="&amp;C283,$M$2:$M$1129,"="&amp;M283)</f>
        <v>57</v>
      </c>
      <c r="P283">
        <f>COUNTIFS($B$2:$B$1129,"="&amp;B283,$M$2:$M$1129,"="&amp;M283)</f>
        <v>1</v>
      </c>
      <c r="Q283">
        <f>SUMIFS($N$2:$N$1129,$B$2:$B$1129,"="&amp;B283,$M$2:$M$1129,"="&amp;M283)</f>
        <v>1</v>
      </c>
      <c r="R283">
        <f>VLOOKUP(A283&amp;C283&amp;M283,販売数計!$A$2:$E$174,5,FALSE)</f>
        <v>59</v>
      </c>
      <c r="S283">
        <f t="shared" si="8"/>
        <v>0</v>
      </c>
      <c r="T283">
        <f t="shared" si="9"/>
        <v>57</v>
      </c>
    </row>
    <row r="284" spans="1:20" hidden="1" x14ac:dyDescent="0.2">
      <c r="A284" s="1">
        <v>43296</v>
      </c>
      <c r="B284">
        <v>43864285</v>
      </c>
      <c r="C284">
        <v>94</v>
      </c>
      <c r="D284" t="s">
        <v>14</v>
      </c>
      <c r="E284">
        <v>21</v>
      </c>
      <c r="F284" t="s">
        <v>15</v>
      </c>
      <c r="G284">
        <v>181010</v>
      </c>
      <c r="H284" t="s">
        <v>16</v>
      </c>
      <c r="I284" t="s">
        <v>17</v>
      </c>
      <c r="J284" t="s">
        <v>18</v>
      </c>
      <c r="K284" t="s">
        <v>19</v>
      </c>
      <c r="L284" t="s">
        <v>20</v>
      </c>
      <c r="M284" s="2">
        <v>842776102461</v>
      </c>
      <c r="N284">
        <v>1</v>
      </c>
      <c r="O284">
        <f>COUNTIFS($A$2:$A$1129,"="&amp;A284,$C$2:$C$1129,"="&amp;C284,$M$2:$M$1129,"="&amp;M284)</f>
        <v>57</v>
      </c>
      <c r="P284">
        <f>COUNTIFS($B$2:$B$1129,"="&amp;B284,$M$2:$M$1129,"="&amp;M284)</f>
        <v>1</v>
      </c>
      <c r="Q284">
        <f>SUMIFS($N$2:$N$1129,$B$2:$B$1129,"="&amp;B284,$M$2:$M$1129,"="&amp;M284)</f>
        <v>1</v>
      </c>
      <c r="R284">
        <f>VLOOKUP(A284&amp;C284&amp;M284,販売数計!$A$2:$E$174,5,FALSE)</f>
        <v>59</v>
      </c>
      <c r="S284">
        <f t="shared" si="8"/>
        <v>0</v>
      </c>
      <c r="T284">
        <f t="shared" si="9"/>
        <v>57</v>
      </c>
    </row>
    <row r="285" spans="1:20" hidden="1" x14ac:dyDescent="0.2">
      <c r="A285" s="1">
        <v>43296</v>
      </c>
      <c r="B285">
        <v>43864817</v>
      </c>
      <c r="C285">
        <v>94</v>
      </c>
      <c r="D285" t="s">
        <v>14</v>
      </c>
      <c r="E285">
        <v>21</v>
      </c>
      <c r="F285" t="s">
        <v>15</v>
      </c>
      <c r="G285">
        <v>181010</v>
      </c>
      <c r="H285" t="s">
        <v>16</v>
      </c>
      <c r="I285" t="s">
        <v>17</v>
      </c>
      <c r="J285" t="s">
        <v>18</v>
      </c>
      <c r="K285" t="s">
        <v>19</v>
      </c>
      <c r="L285" t="s">
        <v>20</v>
      </c>
      <c r="M285" s="2">
        <v>842776102461</v>
      </c>
      <c r="N285">
        <v>1</v>
      </c>
      <c r="O285">
        <f>COUNTIFS($A$2:$A$1129,"="&amp;A285,$C$2:$C$1129,"="&amp;C285,$M$2:$M$1129,"="&amp;M285)</f>
        <v>57</v>
      </c>
      <c r="P285">
        <f>COUNTIFS($B$2:$B$1129,"="&amp;B285,$M$2:$M$1129,"="&amp;M285)</f>
        <v>1</v>
      </c>
      <c r="Q285">
        <f>SUMIFS($N$2:$N$1129,$B$2:$B$1129,"="&amp;B285,$M$2:$M$1129,"="&amp;M285)</f>
        <v>1</v>
      </c>
      <c r="R285">
        <f>VLOOKUP(A285&amp;C285&amp;M285,販売数計!$A$2:$E$174,5,FALSE)</f>
        <v>59</v>
      </c>
      <c r="S285">
        <f t="shared" si="8"/>
        <v>0</v>
      </c>
      <c r="T285">
        <f t="shared" si="9"/>
        <v>57</v>
      </c>
    </row>
    <row r="286" spans="1:20" hidden="1" x14ac:dyDescent="0.2">
      <c r="A286" s="1">
        <v>43296</v>
      </c>
      <c r="B286">
        <v>43864969</v>
      </c>
      <c r="C286">
        <v>94</v>
      </c>
      <c r="D286" t="s">
        <v>14</v>
      </c>
      <c r="E286">
        <v>21</v>
      </c>
      <c r="F286" t="s">
        <v>15</v>
      </c>
      <c r="G286">
        <v>181010</v>
      </c>
      <c r="H286" t="s">
        <v>16</v>
      </c>
      <c r="I286" t="s">
        <v>17</v>
      </c>
      <c r="J286" t="s">
        <v>18</v>
      </c>
      <c r="K286" t="s">
        <v>19</v>
      </c>
      <c r="L286" t="s">
        <v>20</v>
      </c>
      <c r="M286" s="2">
        <v>842776102461</v>
      </c>
      <c r="N286">
        <v>1</v>
      </c>
      <c r="O286">
        <f>COUNTIFS($A$2:$A$1129,"="&amp;A286,$C$2:$C$1129,"="&amp;C286,$M$2:$M$1129,"="&amp;M286)</f>
        <v>57</v>
      </c>
      <c r="P286">
        <f>COUNTIFS($B$2:$B$1129,"="&amp;B286,$M$2:$M$1129,"="&amp;M286)</f>
        <v>1</v>
      </c>
      <c r="Q286">
        <f>SUMIFS($N$2:$N$1129,$B$2:$B$1129,"="&amp;B286,$M$2:$M$1129,"="&amp;M286)</f>
        <v>1</v>
      </c>
      <c r="R286">
        <f>VLOOKUP(A286&amp;C286&amp;M286,販売数計!$A$2:$E$174,5,FALSE)</f>
        <v>59</v>
      </c>
      <c r="S286">
        <f t="shared" si="8"/>
        <v>0</v>
      </c>
      <c r="T286">
        <f t="shared" si="9"/>
        <v>57</v>
      </c>
    </row>
    <row r="287" spans="1:20" hidden="1" x14ac:dyDescent="0.2">
      <c r="A287" s="1">
        <v>43296</v>
      </c>
      <c r="B287">
        <v>43865274</v>
      </c>
      <c r="C287">
        <v>94</v>
      </c>
      <c r="D287" t="s">
        <v>14</v>
      </c>
      <c r="E287">
        <v>21</v>
      </c>
      <c r="F287" t="s">
        <v>15</v>
      </c>
      <c r="G287">
        <v>181010</v>
      </c>
      <c r="H287" t="s">
        <v>16</v>
      </c>
      <c r="I287" t="s">
        <v>17</v>
      </c>
      <c r="J287" t="s">
        <v>18</v>
      </c>
      <c r="K287" t="s">
        <v>19</v>
      </c>
      <c r="L287" t="s">
        <v>20</v>
      </c>
      <c r="M287" s="2">
        <v>842776102461</v>
      </c>
      <c r="N287">
        <v>1</v>
      </c>
      <c r="O287">
        <f>COUNTIFS($A$2:$A$1129,"="&amp;A287,$C$2:$C$1129,"="&amp;C287,$M$2:$M$1129,"="&amp;M287)</f>
        <v>57</v>
      </c>
      <c r="P287">
        <f>COUNTIFS($B$2:$B$1129,"="&amp;B287,$M$2:$M$1129,"="&amp;M287)</f>
        <v>1</v>
      </c>
      <c r="Q287">
        <f>SUMIFS($N$2:$N$1129,$B$2:$B$1129,"="&amp;B287,$M$2:$M$1129,"="&amp;M287)</f>
        <v>1</v>
      </c>
      <c r="R287">
        <f>VLOOKUP(A287&amp;C287&amp;M287,販売数計!$A$2:$E$174,5,FALSE)</f>
        <v>59</v>
      </c>
      <c r="S287">
        <f t="shared" si="8"/>
        <v>0</v>
      </c>
      <c r="T287">
        <f t="shared" si="9"/>
        <v>57</v>
      </c>
    </row>
    <row r="288" spans="1:20" hidden="1" x14ac:dyDescent="0.2">
      <c r="A288" s="1">
        <v>43296</v>
      </c>
      <c r="B288">
        <v>43865381</v>
      </c>
      <c r="C288">
        <v>94</v>
      </c>
      <c r="D288" t="s">
        <v>14</v>
      </c>
      <c r="E288">
        <v>21</v>
      </c>
      <c r="F288" t="s">
        <v>15</v>
      </c>
      <c r="G288">
        <v>181010</v>
      </c>
      <c r="H288" t="s">
        <v>16</v>
      </c>
      <c r="I288" t="s">
        <v>17</v>
      </c>
      <c r="J288" t="s">
        <v>18</v>
      </c>
      <c r="K288" t="s">
        <v>19</v>
      </c>
      <c r="L288" t="s">
        <v>20</v>
      </c>
      <c r="M288" s="2">
        <v>842776102461</v>
      </c>
      <c r="N288">
        <v>1</v>
      </c>
      <c r="O288">
        <f>COUNTIFS($A$2:$A$1129,"="&amp;A288,$C$2:$C$1129,"="&amp;C288,$M$2:$M$1129,"="&amp;M288)</f>
        <v>57</v>
      </c>
      <c r="P288">
        <f>COUNTIFS($B$2:$B$1129,"="&amp;B288,$M$2:$M$1129,"="&amp;M288)</f>
        <v>1</v>
      </c>
      <c r="Q288">
        <f>SUMIFS($N$2:$N$1129,$B$2:$B$1129,"="&amp;B288,$M$2:$M$1129,"="&amp;M288)</f>
        <v>1</v>
      </c>
      <c r="R288">
        <f>VLOOKUP(A288&amp;C288&amp;M288,販売数計!$A$2:$E$174,5,FALSE)</f>
        <v>59</v>
      </c>
      <c r="S288">
        <f t="shared" si="8"/>
        <v>0</v>
      </c>
      <c r="T288">
        <f t="shared" si="9"/>
        <v>57</v>
      </c>
    </row>
    <row r="289" spans="1:20" hidden="1" x14ac:dyDescent="0.2">
      <c r="A289" s="1">
        <v>43296</v>
      </c>
      <c r="B289">
        <v>43865936</v>
      </c>
      <c r="C289">
        <v>94</v>
      </c>
      <c r="D289" t="s">
        <v>14</v>
      </c>
      <c r="E289">
        <v>21</v>
      </c>
      <c r="F289" t="s">
        <v>15</v>
      </c>
      <c r="G289">
        <v>181010</v>
      </c>
      <c r="H289" t="s">
        <v>16</v>
      </c>
      <c r="I289" t="s">
        <v>17</v>
      </c>
      <c r="J289" t="s">
        <v>18</v>
      </c>
      <c r="K289" t="s">
        <v>19</v>
      </c>
      <c r="L289" t="s">
        <v>20</v>
      </c>
      <c r="M289" s="2">
        <v>842776102461</v>
      </c>
      <c r="N289">
        <v>1</v>
      </c>
      <c r="O289">
        <f>COUNTIFS($A$2:$A$1129,"="&amp;A289,$C$2:$C$1129,"="&amp;C289,$M$2:$M$1129,"="&amp;M289)</f>
        <v>57</v>
      </c>
      <c r="P289">
        <f>COUNTIFS($B$2:$B$1129,"="&amp;B289,$M$2:$M$1129,"="&amp;M289)</f>
        <v>1</v>
      </c>
      <c r="Q289">
        <f>SUMIFS($N$2:$N$1129,$B$2:$B$1129,"="&amp;B289,$M$2:$M$1129,"="&amp;M289)</f>
        <v>1</v>
      </c>
      <c r="R289">
        <f>VLOOKUP(A289&amp;C289&amp;M289,販売数計!$A$2:$E$174,5,FALSE)</f>
        <v>59</v>
      </c>
      <c r="S289">
        <f t="shared" si="8"/>
        <v>0</v>
      </c>
      <c r="T289">
        <f t="shared" si="9"/>
        <v>57</v>
      </c>
    </row>
    <row r="290" spans="1:20" hidden="1" x14ac:dyDescent="0.2">
      <c r="A290" s="1">
        <v>43296</v>
      </c>
      <c r="B290">
        <v>43866175</v>
      </c>
      <c r="C290">
        <v>94</v>
      </c>
      <c r="D290" t="s">
        <v>14</v>
      </c>
      <c r="E290">
        <v>21</v>
      </c>
      <c r="F290" t="s">
        <v>15</v>
      </c>
      <c r="G290">
        <v>181010</v>
      </c>
      <c r="H290" t="s">
        <v>16</v>
      </c>
      <c r="I290" t="s">
        <v>17</v>
      </c>
      <c r="J290" t="s">
        <v>18</v>
      </c>
      <c r="K290" t="s">
        <v>19</v>
      </c>
      <c r="L290" t="s">
        <v>20</v>
      </c>
      <c r="M290" s="2">
        <v>842776102461</v>
      </c>
      <c r="N290">
        <v>1</v>
      </c>
      <c r="O290">
        <f>COUNTIFS($A$2:$A$1129,"="&amp;A290,$C$2:$C$1129,"="&amp;C290,$M$2:$M$1129,"="&amp;M290)</f>
        <v>57</v>
      </c>
      <c r="P290">
        <f>COUNTIFS($B$2:$B$1129,"="&amp;B290,$M$2:$M$1129,"="&amp;M290)</f>
        <v>1</v>
      </c>
      <c r="Q290">
        <f>SUMIFS($N$2:$N$1129,$B$2:$B$1129,"="&amp;B290,$M$2:$M$1129,"="&amp;M290)</f>
        <v>1</v>
      </c>
      <c r="R290">
        <f>VLOOKUP(A290&amp;C290&amp;M290,販売数計!$A$2:$E$174,5,FALSE)</f>
        <v>59</v>
      </c>
      <c r="S290">
        <f t="shared" si="8"/>
        <v>0</v>
      </c>
      <c r="T290">
        <f t="shared" si="9"/>
        <v>57</v>
      </c>
    </row>
    <row r="291" spans="1:20" hidden="1" x14ac:dyDescent="0.2">
      <c r="A291" s="1">
        <v>43296</v>
      </c>
      <c r="B291">
        <v>43866276</v>
      </c>
      <c r="C291">
        <v>94</v>
      </c>
      <c r="D291" t="s">
        <v>14</v>
      </c>
      <c r="E291">
        <v>21</v>
      </c>
      <c r="F291" t="s">
        <v>15</v>
      </c>
      <c r="G291">
        <v>181010</v>
      </c>
      <c r="H291" t="s">
        <v>16</v>
      </c>
      <c r="I291" t="s">
        <v>17</v>
      </c>
      <c r="J291" t="s">
        <v>18</v>
      </c>
      <c r="K291" t="s">
        <v>19</v>
      </c>
      <c r="L291" t="s">
        <v>20</v>
      </c>
      <c r="M291" s="2">
        <v>842776102461</v>
      </c>
      <c r="N291">
        <v>1</v>
      </c>
      <c r="O291">
        <f>COUNTIFS($A$2:$A$1129,"="&amp;A291,$C$2:$C$1129,"="&amp;C291,$M$2:$M$1129,"="&amp;M291)</f>
        <v>57</v>
      </c>
      <c r="P291">
        <f>COUNTIFS($B$2:$B$1129,"="&amp;B291,$M$2:$M$1129,"="&amp;M291)</f>
        <v>1</v>
      </c>
      <c r="Q291">
        <f>SUMIFS($N$2:$N$1129,$B$2:$B$1129,"="&amp;B291,$M$2:$M$1129,"="&amp;M291)</f>
        <v>1</v>
      </c>
      <c r="R291">
        <f>VLOOKUP(A291&amp;C291&amp;M291,販売数計!$A$2:$E$174,5,FALSE)</f>
        <v>59</v>
      </c>
      <c r="S291">
        <f t="shared" si="8"/>
        <v>0</v>
      </c>
      <c r="T291">
        <f t="shared" si="9"/>
        <v>57</v>
      </c>
    </row>
    <row r="292" spans="1:20" hidden="1" x14ac:dyDescent="0.2">
      <c r="A292" s="1">
        <v>43296</v>
      </c>
      <c r="B292">
        <v>43866351</v>
      </c>
      <c r="C292">
        <v>94</v>
      </c>
      <c r="D292" t="s">
        <v>14</v>
      </c>
      <c r="E292">
        <v>21</v>
      </c>
      <c r="F292" t="s">
        <v>15</v>
      </c>
      <c r="G292">
        <v>181010</v>
      </c>
      <c r="H292" t="s">
        <v>16</v>
      </c>
      <c r="I292" t="s">
        <v>17</v>
      </c>
      <c r="J292" t="s">
        <v>18</v>
      </c>
      <c r="K292" t="s">
        <v>19</v>
      </c>
      <c r="L292" t="s">
        <v>20</v>
      </c>
      <c r="M292" s="2">
        <v>842776102461</v>
      </c>
      <c r="N292">
        <v>1</v>
      </c>
      <c r="O292">
        <f>COUNTIFS($A$2:$A$1129,"="&amp;A292,$C$2:$C$1129,"="&amp;C292,$M$2:$M$1129,"="&amp;M292)</f>
        <v>57</v>
      </c>
      <c r="P292">
        <f>COUNTIFS($B$2:$B$1129,"="&amp;B292,$M$2:$M$1129,"="&amp;M292)</f>
        <v>1</v>
      </c>
      <c r="Q292">
        <f>SUMIFS($N$2:$N$1129,$B$2:$B$1129,"="&amp;B292,$M$2:$M$1129,"="&amp;M292)</f>
        <v>1</v>
      </c>
      <c r="R292">
        <f>VLOOKUP(A292&amp;C292&amp;M292,販売数計!$A$2:$E$174,5,FALSE)</f>
        <v>59</v>
      </c>
      <c r="S292">
        <f t="shared" si="8"/>
        <v>0</v>
      </c>
      <c r="T292">
        <f t="shared" si="9"/>
        <v>57</v>
      </c>
    </row>
    <row r="293" spans="1:20" hidden="1" x14ac:dyDescent="0.2">
      <c r="A293" s="1">
        <v>43296</v>
      </c>
      <c r="B293">
        <v>43866474</v>
      </c>
      <c r="C293">
        <v>94</v>
      </c>
      <c r="D293" t="s">
        <v>14</v>
      </c>
      <c r="E293">
        <v>32</v>
      </c>
      <c r="F293" t="s">
        <v>21</v>
      </c>
      <c r="G293">
        <v>253230</v>
      </c>
      <c r="H293" t="s">
        <v>22</v>
      </c>
      <c r="I293" t="s">
        <v>23</v>
      </c>
      <c r="J293" t="s">
        <v>24</v>
      </c>
      <c r="L293" t="s">
        <v>25</v>
      </c>
      <c r="M293" s="2">
        <v>4550084118970</v>
      </c>
      <c r="N293">
        <v>1</v>
      </c>
      <c r="O293">
        <f>COUNTIFS($A$2:$A$1129,"="&amp;A293,$C$2:$C$1129,"="&amp;C293,$M$2:$M$1129,"="&amp;M293)</f>
        <v>2</v>
      </c>
      <c r="P293">
        <f>COUNTIFS($B$2:$B$1129,"="&amp;B293,$M$2:$M$1129,"="&amp;M293)</f>
        <v>1</v>
      </c>
      <c r="Q293">
        <f>SUMIFS($N$2:$N$1129,$B$2:$B$1129,"="&amp;B293,$M$2:$M$1129,"="&amp;M293)</f>
        <v>1</v>
      </c>
      <c r="R293">
        <f>VLOOKUP(A293&amp;C293&amp;M293,販売数計!$A$2:$E$174,5,FALSE)</f>
        <v>2</v>
      </c>
      <c r="S293">
        <f t="shared" si="8"/>
        <v>0</v>
      </c>
      <c r="T293">
        <f t="shared" si="9"/>
        <v>2</v>
      </c>
    </row>
    <row r="294" spans="1:20" hidden="1" x14ac:dyDescent="0.2">
      <c r="A294" s="1">
        <v>43296</v>
      </c>
      <c r="B294">
        <v>43866660</v>
      </c>
      <c r="C294">
        <v>94</v>
      </c>
      <c r="D294" t="s">
        <v>14</v>
      </c>
      <c r="E294">
        <v>32</v>
      </c>
      <c r="F294" t="s">
        <v>21</v>
      </c>
      <c r="G294">
        <v>253230</v>
      </c>
      <c r="H294" t="s">
        <v>22</v>
      </c>
      <c r="I294" t="s">
        <v>23</v>
      </c>
      <c r="J294" t="s">
        <v>24</v>
      </c>
      <c r="L294" t="s">
        <v>25</v>
      </c>
      <c r="M294" s="2">
        <v>4550084118970</v>
      </c>
      <c r="N294">
        <v>1</v>
      </c>
      <c r="O294">
        <f>COUNTIFS($A$2:$A$1129,"="&amp;A294,$C$2:$C$1129,"="&amp;C294,$M$2:$M$1129,"="&amp;M294)</f>
        <v>2</v>
      </c>
      <c r="P294">
        <f>COUNTIFS($B$2:$B$1129,"="&amp;B294,$M$2:$M$1129,"="&amp;M294)</f>
        <v>1</v>
      </c>
      <c r="Q294">
        <f>SUMIFS($N$2:$N$1129,$B$2:$B$1129,"="&amp;B294,$M$2:$M$1129,"="&amp;M294)</f>
        <v>1</v>
      </c>
      <c r="R294">
        <f>VLOOKUP(A294&amp;C294&amp;M294,販売数計!$A$2:$E$174,5,FALSE)</f>
        <v>2</v>
      </c>
      <c r="S294">
        <f t="shared" si="8"/>
        <v>0</v>
      </c>
      <c r="T294">
        <f t="shared" si="9"/>
        <v>2</v>
      </c>
    </row>
    <row r="295" spans="1:20" hidden="1" x14ac:dyDescent="0.2">
      <c r="A295" s="1">
        <v>43296</v>
      </c>
      <c r="B295">
        <v>43866673</v>
      </c>
      <c r="C295">
        <v>94</v>
      </c>
      <c r="D295" t="s">
        <v>14</v>
      </c>
      <c r="E295">
        <v>21</v>
      </c>
      <c r="F295" t="s">
        <v>15</v>
      </c>
      <c r="G295">
        <v>181010</v>
      </c>
      <c r="H295" t="s">
        <v>16</v>
      </c>
      <c r="I295" t="s">
        <v>17</v>
      </c>
      <c r="J295" t="s">
        <v>18</v>
      </c>
      <c r="K295" t="s">
        <v>19</v>
      </c>
      <c r="L295" t="s">
        <v>20</v>
      </c>
      <c r="M295" s="2">
        <v>842776102461</v>
      </c>
      <c r="N295">
        <v>1</v>
      </c>
      <c r="O295">
        <f>COUNTIFS($A$2:$A$1129,"="&amp;A295,$C$2:$C$1129,"="&amp;C295,$M$2:$M$1129,"="&amp;M295)</f>
        <v>57</v>
      </c>
      <c r="P295">
        <f>COUNTIFS($B$2:$B$1129,"="&amp;B295,$M$2:$M$1129,"="&amp;M295)</f>
        <v>1</v>
      </c>
      <c r="Q295">
        <f>SUMIFS($N$2:$N$1129,$B$2:$B$1129,"="&amp;B295,$M$2:$M$1129,"="&amp;M295)</f>
        <v>1</v>
      </c>
      <c r="R295">
        <f>VLOOKUP(A295&amp;C295&amp;M295,販売数計!$A$2:$E$174,5,FALSE)</f>
        <v>59</v>
      </c>
      <c r="S295">
        <f t="shared" si="8"/>
        <v>0</v>
      </c>
      <c r="T295">
        <f t="shared" si="9"/>
        <v>57</v>
      </c>
    </row>
    <row r="296" spans="1:20" hidden="1" x14ac:dyDescent="0.2">
      <c r="A296" s="1">
        <v>43296</v>
      </c>
      <c r="B296">
        <v>43867136</v>
      </c>
      <c r="C296">
        <v>94</v>
      </c>
      <c r="D296" t="s">
        <v>14</v>
      </c>
      <c r="E296">
        <v>21</v>
      </c>
      <c r="F296" t="s">
        <v>15</v>
      </c>
      <c r="G296">
        <v>181010</v>
      </c>
      <c r="H296" t="s">
        <v>16</v>
      </c>
      <c r="I296" t="s">
        <v>17</v>
      </c>
      <c r="J296" t="s">
        <v>18</v>
      </c>
      <c r="K296" t="s">
        <v>19</v>
      </c>
      <c r="L296" t="s">
        <v>20</v>
      </c>
      <c r="M296" s="2">
        <v>842776102461</v>
      </c>
      <c r="N296">
        <v>1</v>
      </c>
      <c r="O296">
        <f>COUNTIFS($A$2:$A$1129,"="&amp;A296,$C$2:$C$1129,"="&amp;C296,$M$2:$M$1129,"="&amp;M296)</f>
        <v>57</v>
      </c>
      <c r="P296">
        <f>COUNTIFS($B$2:$B$1129,"="&amp;B296,$M$2:$M$1129,"="&amp;M296)</f>
        <v>1</v>
      </c>
      <c r="Q296">
        <f>SUMIFS($N$2:$N$1129,$B$2:$B$1129,"="&amp;B296,$M$2:$M$1129,"="&amp;M296)</f>
        <v>1</v>
      </c>
      <c r="R296">
        <f>VLOOKUP(A296&amp;C296&amp;M296,販売数計!$A$2:$E$174,5,FALSE)</f>
        <v>59</v>
      </c>
      <c r="S296">
        <f t="shared" si="8"/>
        <v>0</v>
      </c>
      <c r="T296">
        <f t="shared" si="9"/>
        <v>57</v>
      </c>
    </row>
    <row r="297" spans="1:20" hidden="1" x14ac:dyDescent="0.2">
      <c r="A297" s="1">
        <v>43296</v>
      </c>
      <c r="B297">
        <v>43867283</v>
      </c>
      <c r="C297">
        <v>94</v>
      </c>
      <c r="D297" t="s">
        <v>14</v>
      </c>
      <c r="E297">
        <v>21</v>
      </c>
      <c r="F297" t="s">
        <v>15</v>
      </c>
      <c r="G297">
        <v>181010</v>
      </c>
      <c r="H297" t="s">
        <v>16</v>
      </c>
      <c r="I297" t="s">
        <v>17</v>
      </c>
      <c r="J297" t="s">
        <v>18</v>
      </c>
      <c r="K297" t="s">
        <v>19</v>
      </c>
      <c r="L297" t="s">
        <v>20</v>
      </c>
      <c r="M297" s="2">
        <v>842776102461</v>
      </c>
      <c r="N297">
        <v>1</v>
      </c>
      <c r="O297">
        <f>COUNTIFS($A$2:$A$1129,"="&amp;A297,$C$2:$C$1129,"="&amp;C297,$M$2:$M$1129,"="&amp;M297)</f>
        <v>57</v>
      </c>
      <c r="P297">
        <f>COUNTIFS($B$2:$B$1129,"="&amp;B297,$M$2:$M$1129,"="&amp;M297)</f>
        <v>1</v>
      </c>
      <c r="Q297">
        <f>SUMIFS($N$2:$N$1129,$B$2:$B$1129,"="&amp;B297,$M$2:$M$1129,"="&amp;M297)</f>
        <v>1</v>
      </c>
      <c r="R297">
        <f>VLOOKUP(A297&amp;C297&amp;M297,販売数計!$A$2:$E$174,5,FALSE)</f>
        <v>59</v>
      </c>
      <c r="S297">
        <f t="shared" si="8"/>
        <v>0</v>
      </c>
      <c r="T297">
        <f t="shared" si="9"/>
        <v>57</v>
      </c>
    </row>
    <row r="298" spans="1:20" hidden="1" x14ac:dyDescent="0.2">
      <c r="A298" s="1">
        <v>43296</v>
      </c>
      <c r="B298">
        <v>43867491</v>
      </c>
      <c r="C298">
        <v>94</v>
      </c>
      <c r="D298" t="s">
        <v>14</v>
      </c>
      <c r="E298">
        <v>21</v>
      </c>
      <c r="F298" t="s">
        <v>15</v>
      </c>
      <c r="G298">
        <v>181010</v>
      </c>
      <c r="H298" t="s">
        <v>16</v>
      </c>
      <c r="I298" t="s">
        <v>17</v>
      </c>
      <c r="J298" t="s">
        <v>18</v>
      </c>
      <c r="K298" t="s">
        <v>19</v>
      </c>
      <c r="L298" t="s">
        <v>20</v>
      </c>
      <c r="M298" s="2">
        <v>842776102461</v>
      </c>
      <c r="N298">
        <v>1</v>
      </c>
      <c r="O298">
        <f>COUNTIFS($A$2:$A$1129,"="&amp;A298,$C$2:$C$1129,"="&amp;C298,$M$2:$M$1129,"="&amp;M298)</f>
        <v>57</v>
      </c>
      <c r="P298">
        <f>COUNTIFS($B$2:$B$1129,"="&amp;B298,$M$2:$M$1129,"="&amp;M298)</f>
        <v>1</v>
      </c>
      <c r="Q298">
        <f>SUMIFS($N$2:$N$1129,$B$2:$B$1129,"="&amp;B298,$M$2:$M$1129,"="&amp;M298)</f>
        <v>1</v>
      </c>
      <c r="R298">
        <f>VLOOKUP(A298&amp;C298&amp;M298,販売数計!$A$2:$E$174,5,FALSE)</f>
        <v>59</v>
      </c>
      <c r="S298">
        <f t="shared" si="8"/>
        <v>0</v>
      </c>
      <c r="T298">
        <f t="shared" si="9"/>
        <v>57</v>
      </c>
    </row>
    <row r="299" spans="1:20" hidden="1" x14ac:dyDescent="0.2">
      <c r="A299" s="1">
        <v>43296</v>
      </c>
      <c r="B299">
        <v>43867592</v>
      </c>
      <c r="C299">
        <v>94</v>
      </c>
      <c r="D299" t="s">
        <v>14</v>
      </c>
      <c r="E299">
        <v>21</v>
      </c>
      <c r="F299" t="s">
        <v>15</v>
      </c>
      <c r="G299">
        <v>181010</v>
      </c>
      <c r="H299" t="s">
        <v>16</v>
      </c>
      <c r="I299" t="s">
        <v>17</v>
      </c>
      <c r="J299" t="s">
        <v>18</v>
      </c>
      <c r="K299" t="s">
        <v>19</v>
      </c>
      <c r="L299" t="s">
        <v>20</v>
      </c>
      <c r="M299" s="2">
        <v>842776102461</v>
      </c>
      <c r="N299">
        <v>1</v>
      </c>
      <c r="O299">
        <f>COUNTIFS($A$2:$A$1129,"="&amp;A299,$C$2:$C$1129,"="&amp;C299,$M$2:$M$1129,"="&amp;M299)</f>
        <v>57</v>
      </c>
      <c r="P299">
        <f>COUNTIFS($B$2:$B$1129,"="&amp;B299,$M$2:$M$1129,"="&amp;M299)</f>
        <v>1</v>
      </c>
      <c r="Q299">
        <f>SUMIFS($N$2:$N$1129,$B$2:$B$1129,"="&amp;B299,$M$2:$M$1129,"="&amp;M299)</f>
        <v>1</v>
      </c>
      <c r="R299">
        <f>VLOOKUP(A299&amp;C299&amp;M299,販売数計!$A$2:$E$174,5,FALSE)</f>
        <v>59</v>
      </c>
      <c r="S299">
        <f t="shared" si="8"/>
        <v>0</v>
      </c>
      <c r="T299">
        <f t="shared" si="9"/>
        <v>57</v>
      </c>
    </row>
    <row r="300" spans="1:20" hidden="1" x14ac:dyDescent="0.2">
      <c r="A300" s="1">
        <v>43296</v>
      </c>
      <c r="B300">
        <v>43868070</v>
      </c>
      <c r="C300">
        <v>94</v>
      </c>
      <c r="D300" t="s">
        <v>14</v>
      </c>
      <c r="E300">
        <v>21</v>
      </c>
      <c r="F300" t="s">
        <v>15</v>
      </c>
      <c r="G300">
        <v>181010</v>
      </c>
      <c r="H300" t="s">
        <v>16</v>
      </c>
      <c r="I300" t="s">
        <v>17</v>
      </c>
      <c r="J300" t="s">
        <v>18</v>
      </c>
      <c r="K300" t="s">
        <v>19</v>
      </c>
      <c r="L300" t="s">
        <v>20</v>
      </c>
      <c r="M300" s="2">
        <v>842776102461</v>
      </c>
      <c r="N300">
        <v>1</v>
      </c>
      <c r="O300">
        <f>COUNTIFS($A$2:$A$1129,"="&amp;A300,$C$2:$C$1129,"="&amp;C300,$M$2:$M$1129,"="&amp;M300)</f>
        <v>57</v>
      </c>
      <c r="P300">
        <f>COUNTIFS($B$2:$B$1129,"="&amp;B300,$M$2:$M$1129,"="&amp;M300)</f>
        <v>1</v>
      </c>
      <c r="Q300">
        <f>SUMIFS($N$2:$N$1129,$B$2:$B$1129,"="&amp;B300,$M$2:$M$1129,"="&amp;M300)</f>
        <v>1</v>
      </c>
      <c r="R300">
        <f>VLOOKUP(A300&amp;C300&amp;M300,販売数計!$A$2:$E$174,5,FALSE)</f>
        <v>59</v>
      </c>
      <c r="S300">
        <f t="shared" si="8"/>
        <v>0</v>
      </c>
      <c r="T300">
        <f t="shared" si="9"/>
        <v>57</v>
      </c>
    </row>
    <row r="301" spans="1:20" hidden="1" x14ac:dyDescent="0.2">
      <c r="A301" s="1">
        <v>43296</v>
      </c>
      <c r="B301">
        <v>43868206</v>
      </c>
      <c r="C301">
        <v>94</v>
      </c>
      <c r="D301" t="s">
        <v>14</v>
      </c>
      <c r="E301">
        <v>21</v>
      </c>
      <c r="F301" t="s">
        <v>15</v>
      </c>
      <c r="G301">
        <v>181010</v>
      </c>
      <c r="H301" t="s">
        <v>16</v>
      </c>
      <c r="I301" t="s">
        <v>17</v>
      </c>
      <c r="J301" t="s">
        <v>18</v>
      </c>
      <c r="K301" t="s">
        <v>19</v>
      </c>
      <c r="L301" t="s">
        <v>20</v>
      </c>
      <c r="M301" s="2">
        <v>842776102461</v>
      </c>
      <c r="N301">
        <v>1</v>
      </c>
      <c r="O301">
        <f>COUNTIFS($A$2:$A$1129,"="&amp;A301,$C$2:$C$1129,"="&amp;C301,$M$2:$M$1129,"="&amp;M301)</f>
        <v>57</v>
      </c>
      <c r="P301">
        <f>COUNTIFS($B$2:$B$1129,"="&amp;B301,$M$2:$M$1129,"="&amp;M301)</f>
        <v>1</v>
      </c>
      <c r="Q301">
        <f>SUMIFS($N$2:$N$1129,$B$2:$B$1129,"="&amp;B301,$M$2:$M$1129,"="&amp;M301)</f>
        <v>1</v>
      </c>
      <c r="R301">
        <f>VLOOKUP(A301&amp;C301&amp;M301,販売数計!$A$2:$E$174,5,FALSE)</f>
        <v>59</v>
      </c>
      <c r="S301">
        <f t="shared" si="8"/>
        <v>0</v>
      </c>
      <c r="T301">
        <f t="shared" si="9"/>
        <v>57</v>
      </c>
    </row>
    <row r="302" spans="1:20" hidden="1" x14ac:dyDescent="0.2">
      <c r="A302" s="1">
        <v>43296</v>
      </c>
      <c r="B302">
        <v>43868232</v>
      </c>
      <c r="C302">
        <v>94</v>
      </c>
      <c r="D302" t="s">
        <v>14</v>
      </c>
      <c r="E302">
        <v>21</v>
      </c>
      <c r="F302" t="s">
        <v>15</v>
      </c>
      <c r="G302">
        <v>181010</v>
      </c>
      <c r="H302" t="s">
        <v>16</v>
      </c>
      <c r="I302" t="s">
        <v>17</v>
      </c>
      <c r="J302" t="s">
        <v>18</v>
      </c>
      <c r="K302" t="s">
        <v>19</v>
      </c>
      <c r="L302" t="s">
        <v>20</v>
      </c>
      <c r="M302" s="2">
        <v>842776102461</v>
      </c>
      <c r="N302">
        <v>1</v>
      </c>
      <c r="O302">
        <f>COUNTIFS($A$2:$A$1129,"="&amp;A302,$C$2:$C$1129,"="&amp;C302,$M$2:$M$1129,"="&amp;M302)</f>
        <v>57</v>
      </c>
      <c r="P302">
        <f>COUNTIFS($B$2:$B$1129,"="&amp;B302,$M$2:$M$1129,"="&amp;M302)</f>
        <v>1</v>
      </c>
      <c r="Q302">
        <f>SUMIFS($N$2:$N$1129,$B$2:$B$1129,"="&amp;B302,$M$2:$M$1129,"="&amp;M302)</f>
        <v>1</v>
      </c>
      <c r="R302">
        <f>VLOOKUP(A302&amp;C302&amp;M302,販売数計!$A$2:$E$174,5,FALSE)</f>
        <v>59</v>
      </c>
      <c r="S302">
        <f t="shared" si="8"/>
        <v>0</v>
      </c>
      <c r="T302">
        <f t="shared" si="9"/>
        <v>57</v>
      </c>
    </row>
    <row r="303" spans="1:20" hidden="1" x14ac:dyDescent="0.2">
      <c r="A303" s="1">
        <v>43296</v>
      </c>
      <c r="B303">
        <v>43868365</v>
      </c>
      <c r="C303">
        <v>94</v>
      </c>
      <c r="D303" t="s">
        <v>14</v>
      </c>
      <c r="E303">
        <v>21</v>
      </c>
      <c r="F303" t="s">
        <v>15</v>
      </c>
      <c r="G303">
        <v>181010</v>
      </c>
      <c r="H303" t="s">
        <v>16</v>
      </c>
      <c r="I303" t="s">
        <v>17</v>
      </c>
      <c r="J303" t="s">
        <v>18</v>
      </c>
      <c r="K303" t="s">
        <v>19</v>
      </c>
      <c r="L303" t="s">
        <v>20</v>
      </c>
      <c r="M303" s="2">
        <v>842776102461</v>
      </c>
      <c r="N303">
        <v>1</v>
      </c>
      <c r="O303">
        <f>COUNTIFS($A$2:$A$1129,"="&amp;A303,$C$2:$C$1129,"="&amp;C303,$M$2:$M$1129,"="&amp;M303)</f>
        <v>57</v>
      </c>
      <c r="P303">
        <f>COUNTIFS($B$2:$B$1129,"="&amp;B303,$M$2:$M$1129,"="&amp;M303)</f>
        <v>1</v>
      </c>
      <c r="Q303">
        <f>SUMIFS($N$2:$N$1129,$B$2:$B$1129,"="&amp;B303,$M$2:$M$1129,"="&amp;M303)</f>
        <v>1</v>
      </c>
      <c r="R303">
        <f>VLOOKUP(A303&amp;C303&amp;M303,販売数計!$A$2:$E$174,5,FALSE)</f>
        <v>59</v>
      </c>
      <c r="S303">
        <f t="shared" si="8"/>
        <v>0</v>
      </c>
      <c r="T303">
        <f t="shared" si="9"/>
        <v>57</v>
      </c>
    </row>
    <row r="304" spans="1:20" hidden="1" x14ac:dyDescent="0.2">
      <c r="A304" s="1">
        <v>43296</v>
      </c>
      <c r="B304">
        <v>43868480</v>
      </c>
      <c r="C304">
        <v>94</v>
      </c>
      <c r="D304" t="s">
        <v>14</v>
      </c>
      <c r="E304">
        <v>21</v>
      </c>
      <c r="F304" t="s">
        <v>15</v>
      </c>
      <c r="G304">
        <v>181010</v>
      </c>
      <c r="H304" t="s">
        <v>16</v>
      </c>
      <c r="I304" t="s">
        <v>17</v>
      </c>
      <c r="J304" t="s">
        <v>18</v>
      </c>
      <c r="K304" t="s">
        <v>19</v>
      </c>
      <c r="L304" t="s">
        <v>20</v>
      </c>
      <c r="M304" s="2">
        <v>842776102461</v>
      </c>
      <c r="N304">
        <v>1</v>
      </c>
      <c r="O304">
        <f>COUNTIFS($A$2:$A$1129,"="&amp;A304,$C$2:$C$1129,"="&amp;C304,$M$2:$M$1129,"="&amp;M304)</f>
        <v>57</v>
      </c>
      <c r="P304">
        <f>COUNTIFS($B$2:$B$1129,"="&amp;B304,$M$2:$M$1129,"="&amp;M304)</f>
        <v>1</v>
      </c>
      <c r="Q304">
        <f>SUMIFS($N$2:$N$1129,$B$2:$B$1129,"="&amp;B304,$M$2:$M$1129,"="&amp;M304)</f>
        <v>1</v>
      </c>
      <c r="R304">
        <f>VLOOKUP(A304&amp;C304&amp;M304,販売数計!$A$2:$E$174,5,FALSE)</f>
        <v>59</v>
      </c>
      <c r="S304">
        <f t="shared" ref="S304:S365" si="10">IF(P304&gt;=2,1,IF(N304&lt;0,1,0))</f>
        <v>0</v>
      </c>
      <c r="T304">
        <f t="shared" si="9"/>
        <v>57</v>
      </c>
    </row>
    <row r="305" spans="1:20" hidden="1" x14ac:dyDescent="0.2">
      <c r="A305" s="1">
        <v>43296</v>
      </c>
      <c r="B305">
        <v>43868505</v>
      </c>
      <c r="C305">
        <v>94</v>
      </c>
      <c r="D305" t="s">
        <v>14</v>
      </c>
      <c r="E305">
        <v>21</v>
      </c>
      <c r="F305" t="s">
        <v>15</v>
      </c>
      <c r="G305">
        <v>181010</v>
      </c>
      <c r="H305" t="s">
        <v>16</v>
      </c>
      <c r="I305" t="s">
        <v>17</v>
      </c>
      <c r="J305" t="s">
        <v>18</v>
      </c>
      <c r="K305" t="s">
        <v>19</v>
      </c>
      <c r="L305" t="s">
        <v>20</v>
      </c>
      <c r="M305" s="2">
        <v>842776102461</v>
      </c>
      <c r="N305">
        <v>1</v>
      </c>
      <c r="O305">
        <f>COUNTIFS($A$2:$A$1129,"="&amp;A305,$C$2:$C$1129,"="&amp;C305,$M$2:$M$1129,"="&amp;M305)</f>
        <v>57</v>
      </c>
      <c r="P305">
        <f>COUNTIFS($B$2:$B$1129,"="&amp;B305,$M$2:$M$1129,"="&amp;M305)</f>
        <v>1</v>
      </c>
      <c r="Q305">
        <f>SUMIFS($N$2:$N$1129,$B$2:$B$1129,"="&amp;B305,$M$2:$M$1129,"="&amp;M305)</f>
        <v>1</v>
      </c>
      <c r="R305">
        <f>VLOOKUP(A305&amp;C305&amp;M305,販売数計!$A$2:$E$174,5,FALSE)</f>
        <v>59</v>
      </c>
      <c r="S305">
        <f t="shared" si="10"/>
        <v>0</v>
      </c>
      <c r="T305">
        <f t="shared" si="9"/>
        <v>57</v>
      </c>
    </row>
    <row r="306" spans="1:20" hidden="1" x14ac:dyDescent="0.2">
      <c r="A306" s="1">
        <v>43296</v>
      </c>
      <c r="B306">
        <v>43868924</v>
      </c>
      <c r="C306">
        <v>94</v>
      </c>
      <c r="D306" t="s">
        <v>14</v>
      </c>
      <c r="E306">
        <v>21</v>
      </c>
      <c r="F306" t="s">
        <v>15</v>
      </c>
      <c r="G306">
        <v>181010</v>
      </c>
      <c r="H306" t="s">
        <v>16</v>
      </c>
      <c r="I306" t="s">
        <v>17</v>
      </c>
      <c r="J306" t="s">
        <v>18</v>
      </c>
      <c r="K306" t="s">
        <v>19</v>
      </c>
      <c r="L306" t="s">
        <v>20</v>
      </c>
      <c r="M306" s="2">
        <v>842776102461</v>
      </c>
      <c r="N306">
        <v>1</v>
      </c>
      <c r="O306">
        <f>COUNTIFS($A$2:$A$1129,"="&amp;A306,$C$2:$C$1129,"="&amp;C306,$M$2:$M$1129,"="&amp;M306)</f>
        <v>57</v>
      </c>
      <c r="P306">
        <f>COUNTIFS($B$2:$B$1129,"="&amp;B306,$M$2:$M$1129,"="&amp;M306)</f>
        <v>1</v>
      </c>
      <c r="Q306">
        <f>SUMIFS($N$2:$N$1129,$B$2:$B$1129,"="&amp;B306,$M$2:$M$1129,"="&amp;M306)</f>
        <v>1</v>
      </c>
      <c r="R306">
        <f>VLOOKUP(A306&amp;C306&amp;M306,販売数計!$A$2:$E$174,5,FALSE)</f>
        <v>59</v>
      </c>
      <c r="S306">
        <f t="shared" si="10"/>
        <v>0</v>
      </c>
      <c r="T306">
        <f t="shared" si="9"/>
        <v>57</v>
      </c>
    </row>
    <row r="307" spans="1:20" hidden="1" x14ac:dyDescent="0.2">
      <c r="A307" s="1">
        <v>43296</v>
      </c>
      <c r="B307">
        <v>43869432</v>
      </c>
      <c r="C307">
        <v>94</v>
      </c>
      <c r="D307" t="s">
        <v>14</v>
      </c>
      <c r="E307">
        <v>21</v>
      </c>
      <c r="F307" t="s">
        <v>15</v>
      </c>
      <c r="G307">
        <v>181010</v>
      </c>
      <c r="H307" t="s">
        <v>16</v>
      </c>
      <c r="I307" t="s">
        <v>17</v>
      </c>
      <c r="J307" t="s">
        <v>18</v>
      </c>
      <c r="K307" t="s">
        <v>19</v>
      </c>
      <c r="L307" t="s">
        <v>20</v>
      </c>
      <c r="M307" s="2">
        <v>842776102461</v>
      </c>
      <c r="N307">
        <v>1</v>
      </c>
      <c r="O307">
        <f>COUNTIFS($A$2:$A$1129,"="&amp;A307,$C$2:$C$1129,"="&amp;C307,$M$2:$M$1129,"="&amp;M307)</f>
        <v>57</v>
      </c>
      <c r="P307">
        <f>COUNTIFS($B$2:$B$1129,"="&amp;B307,$M$2:$M$1129,"="&amp;M307)</f>
        <v>1</v>
      </c>
      <c r="Q307">
        <f>SUMIFS($N$2:$N$1129,$B$2:$B$1129,"="&amp;B307,$M$2:$M$1129,"="&amp;M307)</f>
        <v>1</v>
      </c>
      <c r="R307">
        <f>VLOOKUP(A307&amp;C307&amp;M307,販売数計!$A$2:$E$174,5,FALSE)</f>
        <v>59</v>
      </c>
      <c r="S307">
        <f t="shared" si="10"/>
        <v>0</v>
      </c>
      <c r="T307">
        <f t="shared" si="9"/>
        <v>57</v>
      </c>
    </row>
    <row r="308" spans="1:20" hidden="1" x14ac:dyDescent="0.2">
      <c r="A308" s="1">
        <v>43296</v>
      </c>
      <c r="B308">
        <v>43869798</v>
      </c>
      <c r="C308">
        <v>94</v>
      </c>
      <c r="D308" t="s">
        <v>14</v>
      </c>
      <c r="E308">
        <v>12</v>
      </c>
      <c r="F308" t="s">
        <v>27</v>
      </c>
      <c r="G308">
        <v>77120</v>
      </c>
      <c r="H308" t="s">
        <v>28</v>
      </c>
      <c r="I308" t="s">
        <v>29</v>
      </c>
      <c r="J308" t="s">
        <v>30</v>
      </c>
      <c r="L308" t="s">
        <v>31</v>
      </c>
      <c r="M308" s="2">
        <v>4549980046388</v>
      </c>
      <c r="N308">
        <v>1</v>
      </c>
      <c r="O308">
        <f>COUNTIFS($A$2:$A$1129,"="&amp;A308,$C$2:$C$1129,"="&amp;C308,$M$2:$M$1129,"="&amp;M308)</f>
        <v>5</v>
      </c>
      <c r="P308">
        <f>COUNTIFS($B$2:$B$1129,"="&amp;B308,$M$2:$M$1129,"="&amp;M308)</f>
        <v>1</v>
      </c>
      <c r="Q308">
        <f>SUMIFS($N$2:$N$1129,$B$2:$B$1129,"="&amp;B308,$M$2:$M$1129,"="&amp;M308)</f>
        <v>1</v>
      </c>
      <c r="R308">
        <f>VLOOKUP(A308&amp;C308&amp;M308,販売数計!$A$2:$E$174,5,FALSE)</f>
        <v>5</v>
      </c>
      <c r="S308">
        <f t="shared" si="10"/>
        <v>0</v>
      </c>
      <c r="T308">
        <f t="shared" si="9"/>
        <v>5</v>
      </c>
    </row>
    <row r="309" spans="1:20" hidden="1" x14ac:dyDescent="0.2">
      <c r="A309" s="1">
        <v>43296</v>
      </c>
      <c r="B309">
        <v>43870526</v>
      </c>
      <c r="C309">
        <v>94</v>
      </c>
      <c r="D309" t="s">
        <v>14</v>
      </c>
      <c r="E309">
        <v>21</v>
      </c>
      <c r="F309" t="s">
        <v>15</v>
      </c>
      <c r="G309">
        <v>181010</v>
      </c>
      <c r="H309" t="s">
        <v>16</v>
      </c>
      <c r="I309" t="s">
        <v>17</v>
      </c>
      <c r="J309" t="s">
        <v>18</v>
      </c>
      <c r="K309" t="s">
        <v>19</v>
      </c>
      <c r="L309" t="s">
        <v>20</v>
      </c>
      <c r="M309" s="2">
        <v>842776102461</v>
      </c>
      <c r="N309">
        <v>1</v>
      </c>
      <c r="O309">
        <f>COUNTIFS($A$2:$A$1129,"="&amp;A309,$C$2:$C$1129,"="&amp;C309,$M$2:$M$1129,"="&amp;M309)</f>
        <v>57</v>
      </c>
      <c r="P309">
        <f>COUNTIFS($B$2:$B$1129,"="&amp;B309,$M$2:$M$1129,"="&amp;M309)</f>
        <v>1</v>
      </c>
      <c r="Q309">
        <f>SUMIFS($N$2:$N$1129,$B$2:$B$1129,"="&amp;B309,$M$2:$M$1129,"="&amp;M309)</f>
        <v>1</v>
      </c>
      <c r="R309">
        <f>VLOOKUP(A309&amp;C309&amp;M309,販売数計!$A$2:$E$174,5,FALSE)</f>
        <v>59</v>
      </c>
      <c r="S309">
        <f t="shared" si="10"/>
        <v>0</v>
      </c>
      <c r="T309">
        <f t="shared" si="9"/>
        <v>57</v>
      </c>
    </row>
    <row r="310" spans="1:20" hidden="1" x14ac:dyDescent="0.2">
      <c r="A310" s="1">
        <v>43296</v>
      </c>
      <c r="B310">
        <v>43871065</v>
      </c>
      <c r="C310">
        <v>94</v>
      </c>
      <c r="D310" t="s">
        <v>14</v>
      </c>
      <c r="E310">
        <v>21</v>
      </c>
      <c r="F310" t="s">
        <v>15</v>
      </c>
      <c r="G310">
        <v>181010</v>
      </c>
      <c r="H310" t="s">
        <v>16</v>
      </c>
      <c r="I310" t="s">
        <v>17</v>
      </c>
      <c r="J310" t="s">
        <v>18</v>
      </c>
      <c r="K310" t="s">
        <v>19</v>
      </c>
      <c r="L310" t="s">
        <v>20</v>
      </c>
      <c r="M310" s="2">
        <v>842776102461</v>
      </c>
      <c r="N310">
        <v>1</v>
      </c>
      <c r="O310">
        <f>COUNTIFS($A$2:$A$1129,"="&amp;A310,$C$2:$C$1129,"="&amp;C310,$M$2:$M$1129,"="&amp;M310)</f>
        <v>57</v>
      </c>
      <c r="P310">
        <f>COUNTIFS($B$2:$B$1129,"="&amp;B310,$M$2:$M$1129,"="&amp;M310)</f>
        <v>1</v>
      </c>
      <c r="Q310">
        <f>SUMIFS($N$2:$N$1129,$B$2:$B$1129,"="&amp;B310,$M$2:$M$1129,"="&amp;M310)</f>
        <v>1</v>
      </c>
      <c r="R310">
        <f>VLOOKUP(A310&amp;C310&amp;M310,販売数計!$A$2:$E$174,5,FALSE)</f>
        <v>59</v>
      </c>
      <c r="S310">
        <f t="shared" si="10"/>
        <v>0</v>
      </c>
      <c r="T310">
        <f t="shared" si="9"/>
        <v>57</v>
      </c>
    </row>
    <row r="311" spans="1:20" hidden="1" x14ac:dyDescent="0.2">
      <c r="A311" s="1">
        <v>43296</v>
      </c>
      <c r="B311">
        <v>43871067</v>
      </c>
      <c r="C311">
        <v>94</v>
      </c>
      <c r="D311" t="s">
        <v>14</v>
      </c>
      <c r="E311">
        <v>21</v>
      </c>
      <c r="F311" t="s">
        <v>15</v>
      </c>
      <c r="G311">
        <v>181010</v>
      </c>
      <c r="H311" t="s">
        <v>16</v>
      </c>
      <c r="I311" t="s">
        <v>17</v>
      </c>
      <c r="J311" t="s">
        <v>18</v>
      </c>
      <c r="K311" t="s">
        <v>19</v>
      </c>
      <c r="L311" t="s">
        <v>20</v>
      </c>
      <c r="M311" s="2">
        <v>842776102461</v>
      </c>
      <c r="N311">
        <v>1</v>
      </c>
      <c r="O311">
        <f>COUNTIFS($A$2:$A$1129,"="&amp;A311,$C$2:$C$1129,"="&amp;C311,$M$2:$M$1129,"="&amp;M311)</f>
        <v>57</v>
      </c>
      <c r="P311">
        <f>COUNTIFS($B$2:$B$1129,"="&amp;B311,$M$2:$M$1129,"="&amp;M311)</f>
        <v>1</v>
      </c>
      <c r="Q311">
        <f>SUMIFS($N$2:$N$1129,$B$2:$B$1129,"="&amp;B311,$M$2:$M$1129,"="&amp;M311)</f>
        <v>1</v>
      </c>
      <c r="R311">
        <f>VLOOKUP(A311&amp;C311&amp;M311,販売数計!$A$2:$E$174,5,FALSE)</f>
        <v>59</v>
      </c>
      <c r="S311">
        <f t="shared" si="10"/>
        <v>0</v>
      </c>
      <c r="T311">
        <f t="shared" si="9"/>
        <v>57</v>
      </c>
    </row>
    <row r="312" spans="1:20" hidden="1" x14ac:dyDescent="0.2">
      <c r="A312" s="1">
        <v>43296</v>
      </c>
      <c r="B312">
        <v>43871536</v>
      </c>
      <c r="C312">
        <v>94</v>
      </c>
      <c r="D312" t="s">
        <v>14</v>
      </c>
      <c r="E312">
        <v>12</v>
      </c>
      <c r="F312" t="s">
        <v>27</v>
      </c>
      <c r="G312">
        <v>77120</v>
      </c>
      <c r="H312" t="s">
        <v>28</v>
      </c>
      <c r="I312" t="s">
        <v>29</v>
      </c>
      <c r="J312" t="s">
        <v>30</v>
      </c>
      <c r="L312" t="s">
        <v>31</v>
      </c>
      <c r="M312" s="2">
        <v>4549980046388</v>
      </c>
      <c r="N312">
        <v>1</v>
      </c>
      <c r="O312">
        <f>COUNTIFS($A$2:$A$1129,"="&amp;A312,$C$2:$C$1129,"="&amp;C312,$M$2:$M$1129,"="&amp;M312)</f>
        <v>5</v>
      </c>
      <c r="P312">
        <f>COUNTIFS($B$2:$B$1129,"="&amp;B312,$M$2:$M$1129,"="&amp;M312)</f>
        <v>1</v>
      </c>
      <c r="Q312">
        <f>SUMIFS($N$2:$N$1129,$B$2:$B$1129,"="&amp;B312,$M$2:$M$1129,"="&amp;M312)</f>
        <v>1</v>
      </c>
      <c r="R312">
        <f>VLOOKUP(A312&amp;C312&amp;M312,販売数計!$A$2:$E$174,5,FALSE)</f>
        <v>5</v>
      </c>
      <c r="S312">
        <f t="shared" si="10"/>
        <v>0</v>
      </c>
      <c r="T312">
        <f t="shared" si="9"/>
        <v>5</v>
      </c>
    </row>
    <row r="313" spans="1:20" hidden="1" x14ac:dyDescent="0.2">
      <c r="A313" s="1">
        <v>43296</v>
      </c>
      <c r="B313">
        <v>43871694</v>
      </c>
      <c r="C313">
        <v>94</v>
      </c>
      <c r="D313" t="s">
        <v>14</v>
      </c>
      <c r="E313">
        <v>21</v>
      </c>
      <c r="F313" t="s">
        <v>15</v>
      </c>
      <c r="G313">
        <v>181010</v>
      </c>
      <c r="H313" t="s">
        <v>16</v>
      </c>
      <c r="I313" t="s">
        <v>17</v>
      </c>
      <c r="J313" t="s">
        <v>18</v>
      </c>
      <c r="K313" t="s">
        <v>19</v>
      </c>
      <c r="L313" t="s">
        <v>20</v>
      </c>
      <c r="M313" s="2">
        <v>842776102461</v>
      </c>
      <c r="N313">
        <v>1</v>
      </c>
      <c r="O313">
        <f>COUNTIFS($A$2:$A$1129,"="&amp;A313,$C$2:$C$1129,"="&amp;C313,$M$2:$M$1129,"="&amp;M313)</f>
        <v>57</v>
      </c>
      <c r="P313">
        <f>COUNTIFS($B$2:$B$1129,"="&amp;B313,$M$2:$M$1129,"="&amp;M313)</f>
        <v>1</v>
      </c>
      <c r="Q313">
        <f>SUMIFS($N$2:$N$1129,$B$2:$B$1129,"="&amp;B313,$M$2:$M$1129,"="&amp;M313)</f>
        <v>1</v>
      </c>
      <c r="R313">
        <f>VLOOKUP(A313&amp;C313&amp;M313,販売数計!$A$2:$E$174,5,FALSE)</f>
        <v>59</v>
      </c>
      <c r="S313">
        <f t="shared" si="10"/>
        <v>0</v>
      </c>
      <c r="T313">
        <f t="shared" si="9"/>
        <v>57</v>
      </c>
    </row>
    <row r="314" spans="1:20" hidden="1" x14ac:dyDescent="0.2">
      <c r="A314" s="1">
        <v>43296</v>
      </c>
      <c r="B314">
        <v>43871862</v>
      </c>
      <c r="C314">
        <v>94</v>
      </c>
      <c r="D314" t="s">
        <v>14</v>
      </c>
      <c r="E314">
        <v>21</v>
      </c>
      <c r="F314" t="s">
        <v>15</v>
      </c>
      <c r="G314">
        <v>181010</v>
      </c>
      <c r="H314" t="s">
        <v>16</v>
      </c>
      <c r="I314" t="s">
        <v>17</v>
      </c>
      <c r="J314" t="s">
        <v>18</v>
      </c>
      <c r="K314" t="s">
        <v>19</v>
      </c>
      <c r="L314" t="s">
        <v>20</v>
      </c>
      <c r="M314" s="2">
        <v>842776102461</v>
      </c>
      <c r="N314">
        <v>1</v>
      </c>
      <c r="O314">
        <f>COUNTIFS($A$2:$A$1129,"="&amp;A314,$C$2:$C$1129,"="&amp;C314,$M$2:$M$1129,"="&amp;M314)</f>
        <v>57</v>
      </c>
      <c r="P314">
        <f>COUNTIFS($B$2:$B$1129,"="&amp;B314,$M$2:$M$1129,"="&amp;M314)</f>
        <v>1</v>
      </c>
      <c r="Q314">
        <f>SUMIFS($N$2:$N$1129,$B$2:$B$1129,"="&amp;B314,$M$2:$M$1129,"="&amp;M314)</f>
        <v>1</v>
      </c>
      <c r="R314">
        <f>VLOOKUP(A314&amp;C314&amp;M314,販売数計!$A$2:$E$174,5,FALSE)</f>
        <v>59</v>
      </c>
      <c r="S314">
        <f t="shared" si="10"/>
        <v>0</v>
      </c>
      <c r="T314">
        <f t="shared" si="9"/>
        <v>57</v>
      </c>
    </row>
    <row r="315" spans="1:20" hidden="1" x14ac:dyDescent="0.2">
      <c r="A315" s="1">
        <v>43296</v>
      </c>
      <c r="B315">
        <v>43872586</v>
      </c>
      <c r="C315">
        <v>94</v>
      </c>
      <c r="D315" t="s">
        <v>14</v>
      </c>
      <c r="E315">
        <v>12</v>
      </c>
      <c r="F315" t="s">
        <v>27</v>
      </c>
      <c r="G315">
        <v>77120</v>
      </c>
      <c r="H315" t="s">
        <v>28</v>
      </c>
      <c r="I315" t="s">
        <v>29</v>
      </c>
      <c r="J315" t="s">
        <v>30</v>
      </c>
      <c r="L315" t="s">
        <v>31</v>
      </c>
      <c r="M315" s="2">
        <v>4549980046388</v>
      </c>
      <c r="N315">
        <v>1</v>
      </c>
      <c r="O315">
        <f>COUNTIFS($A$2:$A$1129,"="&amp;A315,$C$2:$C$1129,"="&amp;C315,$M$2:$M$1129,"="&amp;M315)</f>
        <v>5</v>
      </c>
      <c r="P315">
        <f>COUNTIFS($B$2:$B$1129,"="&amp;B315,$M$2:$M$1129,"="&amp;M315)</f>
        <v>1</v>
      </c>
      <c r="Q315">
        <f>SUMIFS($N$2:$N$1129,$B$2:$B$1129,"="&amp;B315,$M$2:$M$1129,"="&amp;M315)</f>
        <v>1</v>
      </c>
      <c r="R315">
        <f>VLOOKUP(A315&amp;C315&amp;M315,販売数計!$A$2:$E$174,5,FALSE)</f>
        <v>5</v>
      </c>
      <c r="S315">
        <f t="shared" si="10"/>
        <v>0</v>
      </c>
      <c r="T315">
        <f t="shared" si="9"/>
        <v>5</v>
      </c>
    </row>
    <row r="316" spans="1:20" hidden="1" x14ac:dyDescent="0.2">
      <c r="A316" s="1">
        <v>43296</v>
      </c>
      <c r="B316">
        <v>43872974</v>
      </c>
      <c r="C316">
        <v>94</v>
      </c>
      <c r="D316" t="s">
        <v>14</v>
      </c>
      <c r="E316">
        <v>21</v>
      </c>
      <c r="F316" t="s">
        <v>15</v>
      </c>
      <c r="G316">
        <v>181010</v>
      </c>
      <c r="H316" t="s">
        <v>16</v>
      </c>
      <c r="I316" t="s">
        <v>17</v>
      </c>
      <c r="J316" t="s">
        <v>18</v>
      </c>
      <c r="K316" t="s">
        <v>19</v>
      </c>
      <c r="L316" t="s">
        <v>20</v>
      </c>
      <c r="M316" s="2">
        <v>842776102461</v>
      </c>
      <c r="N316">
        <v>1</v>
      </c>
      <c r="O316">
        <f>COUNTIFS($A$2:$A$1129,"="&amp;A316,$C$2:$C$1129,"="&amp;C316,$M$2:$M$1129,"="&amp;M316)</f>
        <v>57</v>
      </c>
      <c r="P316">
        <f>COUNTIFS($B$2:$B$1129,"="&amp;B316,$M$2:$M$1129,"="&amp;M316)</f>
        <v>1</v>
      </c>
      <c r="Q316">
        <f>SUMIFS($N$2:$N$1129,$B$2:$B$1129,"="&amp;B316,$M$2:$M$1129,"="&amp;M316)</f>
        <v>1</v>
      </c>
      <c r="R316">
        <f>VLOOKUP(A316&amp;C316&amp;M316,販売数計!$A$2:$E$174,5,FALSE)</f>
        <v>59</v>
      </c>
      <c r="S316">
        <f t="shared" si="10"/>
        <v>0</v>
      </c>
      <c r="T316">
        <f t="shared" si="9"/>
        <v>57</v>
      </c>
    </row>
    <row r="317" spans="1:20" hidden="1" x14ac:dyDescent="0.2">
      <c r="A317" s="1">
        <v>43296</v>
      </c>
      <c r="B317">
        <v>43873110</v>
      </c>
      <c r="C317">
        <v>94</v>
      </c>
      <c r="D317" t="s">
        <v>14</v>
      </c>
      <c r="E317">
        <v>21</v>
      </c>
      <c r="F317" t="s">
        <v>15</v>
      </c>
      <c r="G317">
        <v>181010</v>
      </c>
      <c r="H317" t="s">
        <v>16</v>
      </c>
      <c r="I317" t="s">
        <v>17</v>
      </c>
      <c r="J317" t="s">
        <v>18</v>
      </c>
      <c r="K317" t="s">
        <v>19</v>
      </c>
      <c r="L317" t="s">
        <v>20</v>
      </c>
      <c r="M317" s="2">
        <v>842776102461</v>
      </c>
      <c r="N317">
        <v>1</v>
      </c>
      <c r="O317">
        <f>COUNTIFS($A$2:$A$1129,"="&amp;A317,$C$2:$C$1129,"="&amp;C317,$M$2:$M$1129,"="&amp;M317)</f>
        <v>57</v>
      </c>
      <c r="P317">
        <f>COUNTIFS($B$2:$B$1129,"="&amp;B317,$M$2:$M$1129,"="&amp;M317)</f>
        <v>1</v>
      </c>
      <c r="Q317">
        <f>SUMIFS($N$2:$N$1129,$B$2:$B$1129,"="&amp;B317,$M$2:$M$1129,"="&amp;M317)</f>
        <v>1</v>
      </c>
      <c r="R317">
        <f>VLOOKUP(A317&amp;C317&amp;M317,販売数計!$A$2:$E$174,5,FALSE)</f>
        <v>59</v>
      </c>
      <c r="S317">
        <f t="shared" si="10"/>
        <v>0</v>
      </c>
      <c r="T317">
        <f t="shared" si="9"/>
        <v>57</v>
      </c>
    </row>
    <row r="318" spans="1:20" hidden="1" x14ac:dyDescent="0.2">
      <c r="A318" s="1">
        <v>43296</v>
      </c>
      <c r="B318">
        <v>43873217</v>
      </c>
      <c r="C318">
        <v>94</v>
      </c>
      <c r="D318" t="s">
        <v>14</v>
      </c>
      <c r="E318">
        <v>21</v>
      </c>
      <c r="F318" t="s">
        <v>15</v>
      </c>
      <c r="G318">
        <v>181010</v>
      </c>
      <c r="H318" t="s">
        <v>16</v>
      </c>
      <c r="I318" t="s">
        <v>17</v>
      </c>
      <c r="J318" t="s">
        <v>18</v>
      </c>
      <c r="K318" t="s">
        <v>19</v>
      </c>
      <c r="L318" t="s">
        <v>20</v>
      </c>
      <c r="M318" s="2">
        <v>842776102461</v>
      </c>
      <c r="N318">
        <v>1</v>
      </c>
      <c r="O318">
        <f>COUNTIFS($A$2:$A$1129,"="&amp;A318,$C$2:$C$1129,"="&amp;C318,$M$2:$M$1129,"="&amp;M318)</f>
        <v>57</v>
      </c>
      <c r="P318">
        <f>COUNTIFS($B$2:$B$1129,"="&amp;B318,$M$2:$M$1129,"="&amp;M318)</f>
        <v>1</v>
      </c>
      <c r="Q318">
        <f>SUMIFS($N$2:$N$1129,$B$2:$B$1129,"="&amp;B318,$M$2:$M$1129,"="&amp;M318)</f>
        <v>1</v>
      </c>
      <c r="R318">
        <f>VLOOKUP(A318&amp;C318&amp;M318,販売数計!$A$2:$E$174,5,FALSE)</f>
        <v>59</v>
      </c>
      <c r="S318">
        <f t="shared" si="10"/>
        <v>0</v>
      </c>
      <c r="T318">
        <f t="shared" si="9"/>
        <v>57</v>
      </c>
    </row>
    <row r="319" spans="1:20" hidden="1" x14ac:dyDescent="0.2">
      <c r="A319" s="1">
        <v>43296</v>
      </c>
      <c r="B319">
        <v>43873403</v>
      </c>
      <c r="C319">
        <v>94</v>
      </c>
      <c r="D319" t="s">
        <v>14</v>
      </c>
      <c r="E319">
        <v>21</v>
      </c>
      <c r="F319" t="s">
        <v>15</v>
      </c>
      <c r="G319">
        <v>181010</v>
      </c>
      <c r="H319" t="s">
        <v>16</v>
      </c>
      <c r="I319" t="s">
        <v>17</v>
      </c>
      <c r="J319" t="s">
        <v>18</v>
      </c>
      <c r="K319" t="s">
        <v>19</v>
      </c>
      <c r="L319" t="s">
        <v>20</v>
      </c>
      <c r="M319" s="2">
        <v>842776102461</v>
      </c>
      <c r="N319">
        <v>1</v>
      </c>
      <c r="O319">
        <f>COUNTIFS($A$2:$A$1129,"="&amp;A319,$C$2:$C$1129,"="&amp;C319,$M$2:$M$1129,"="&amp;M319)</f>
        <v>57</v>
      </c>
      <c r="P319">
        <f>COUNTIFS($B$2:$B$1129,"="&amp;B319,$M$2:$M$1129,"="&amp;M319)</f>
        <v>1</v>
      </c>
      <c r="Q319">
        <f>SUMIFS($N$2:$N$1129,$B$2:$B$1129,"="&amp;B319,$M$2:$M$1129,"="&amp;M319)</f>
        <v>1</v>
      </c>
      <c r="R319">
        <f>VLOOKUP(A319&amp;C319&amp;M319,販売数計!$A$2:$E$174,5,FALSE)</f>
        <v>59</v>
      </c>
      <c r="S319">
        <f t="shared" si="10"/>
        <v>0</v>
      </c>
      <c r="T319">
        <f t="shared" si="9"/>
        <v>57</v>
      </c>
    </row>
    <row r="320" spans="1:20" hidden="1" x14ac:dyDescent="0.2">
      <c r="A320" s="1">
        <v>43296</v>
      </c>
      <c r="B320">
        <v>43873985</v>
      </c>
      <c r="C320">
        <v>94</v>
      </c>
      <c r="D320" t="s">
        <v>14</v>
      </c>
      <c r="E320">
        <v>21</v>
      </c>
      <c r="F320" t="s">
        <v>15</v>
      </c>
      <c r="G320">
        <v>181010</v>
      </c>
      <c r="H320" t="s">
        <v>16</v>
      </c>
      <c r="I320" t="s">
        <v>17</v>
      </c>
      <c r="J320" t="s">
        <v>18</v>
      </c>
      <c r="K320" t="s">
        <v>19</v>
      </c>
      <c r="L320" t="s">
        <v>20</v>
      </c>
      <c r="M320" s="2">
        <v>842776102461</v>
      </c>
      <c r="N320">
        <v>1</v>
      </c>
      <c r="O320">
        <f>COUNTIFS($A$2:$A$1129,"="&amp;A320,$C$2:$C$1129,"="&amp;C320,$M$2:$M$1129,"="&amp;M320)</f>
        <v>57</v>
      </c>
      <c r="P320">
        <f>COUNTIFS($B$2:$B$1129,"="&amp;B320,$M$2:$M$1129,"="&amp;M320)</f>
        <v>1</v>
      </c>
      <c r="Q320">
        <f>SUMIFS($N$2:$N$1129,$B$2:$B$1129,"="&amp;B320,$M$2:$M$1129,"="&amp;M320)</f>
        <v>1</v>
      </c>
      <c r="R320">
        <f>VLOOKUP(A320&amp;C320&amp;M320,販売数計!$A$2:$E$174,5,FALSE)</f>
        <v>59</v>
      </c>
      <c r="S320">
        <f t="shared" si="10"/>
        <v>0</v>
      </c>
      <c r="T320">
        <f t="shared" si="9"/>
        <v>57</v>
      </c>
    </row>
    <row r="321" spans="1:20" hidden="1" x14ac:dyDescent="0.2">
      <c r="A321" s="1">
        <v>43296</v>
      </c>
      <c r="B321">
        <v>43874380</v>
      </c>
      <c r="C321">
        <v>94</v>
      </c>
      <c r="D321" t="s">
        <v>14</v>
      </c>
      <c r="E321">
        <v>21</v>
      </c>
      <c r="F321" t="s">
        <v>15</v>
      </c>
      <c r="G321">
        <v>181010</v>
      </c>
      <c r="H321" t="s">
        <v>16</v>
      </c>
      <c r="I321" t="s">
        <v>17</v>
      </c>
      <c r="J321" t="s">
        <v>18</v>
      </c>
      <c r="K321" t="s">
        <v>19</v>
      </c>
      <c r="L321" t="s">
        <v>20</v>
      </c>
      <c r="M321" s="2">
        <v>842776102461</v>
      </c>
      <c r="N321">
        <v>1</v>
      </c>
      <c r="O321">
        <f>COUNTIFS($A$2:$A$1129,"="&amp;A321,$C$2:$C$1129,"="&amp;C321,$M$2:$M$1129,"="&amp;M321)</f>
        <v>57</v>
      </c>
      <c r="P321">
        <f>COUNTIFS($B$2:$B$1129,"="&amp;B321,$M$2:$M$1129,"="&amp;M321)</f>
        <v>1</v>
      </c>
      <c r="Q321">
        <f>SUMIFS($N$2:$N$1129,$B$2:$B$1129,"="&amp;B321,$M$2:$M$1129,"="&amp;M321)</f>
        <v>1</v>
      </c>
      <c r="R321">
        <f>VLOOKUP(A321&amp;C321&amp;M321,販売数計!$A$2:$E$174,5,FALSE)</f>
        <v>59</v>
      </c>
      <c r="S321">
        <f t="shared" si="10"/>
        <v>0</v>
      </c>
      <c r="T321">
        <f t="shared" si="9"/>
        <v>57</v>
      </c>
    </row>
    <row r="322" spans="1:20" hidden="1" x14ac:dyDescent="0.2">
      <c r="A322" s="1">
        <v>43296</v>
      </c>
      <c r="B322">
        <v>43875095</v>
      </c>
      <c r="C322">
        <v>94</v>
      </c>
      <c r="D322" t="s">
        <v>14</v>
      </c>
      <c r="E322">
        <v>21</v>
      </c>
      <c r="F322" t="s">
        <v>15</v>
      </c>
      <c r="G322">
        <v>181010</v>
      </c>
      <c r="H322" t="s">
        <v>16</v>
      </c>
      <c r="I322" t="s">
        <v>17</v>
      </c>
      <c r="J322" t="s">
        <v>18</v>
      </c>
      <c r="K322" t="s">
        <v>19</v>
      </c>
      <c r="L322" t="s">
        <v>20</v>
      </c>
      <c r="M322" s="2">
        <v>842776102461</v>
      </c>
      <c r="N322">
        <v>1</v>
      </c>
      <c r="O322">
        <f>COUNTIFS($A$2:$A$1129,"="&amp;A322,$C$2:$C$1129,"="&amp;C322,$M$2:$M$1129,"="&amp;M322)</f>
        <v>57</v>
      </c>
      <c r="P322">
        <f>COUNTIFS($B$2:$B$1129,"="&amp;B322,$M$2:$M$1129,"="&amp;M322)</f>
        <v>1</v>
      </c>
      <c r="Q322">
        <f>SUMIFS($N$2:$N$1129,$B$2:$B$1129,"="&amp;B322,$M$2:$M$1129,"="&amp;M322)</f>
        <v>1</v>
      </c>
      <c r="R322">
        <f>VLOOKUP(A322&amp;C322&amp;M322,販売数計!$A$2:$E$174,5,FALSE)</f>
        <v>59</v>
      </c>
      <c r="S322">
        <f t="shared" si="10"/>
        <v>0</v>
      </c>
      <c r="T322">
        <f t="shared" si="9"/>
        <v>57</v>
      </c>
    </row>
    <row r="323" spans="1:20" hidden="1" x14ac:dyDescent="0.2">
      <c r="A323" s="1">
        <v>43296</v>
      </c>
      <c r="B323">
        <v>43875863</v>
      </c>
      <c r="C323">
        <v>94</v>
      </c>
      <c r="D323" t="s">
        <v>14</v>
      </c>
      <c r="E323">
        <v>21</v>
      </c>
      <c r="F323" t="s">
        <v>15</v>
      </c>
      <c r="G323">
        <v>181010</v>
      </c>
      <c r="H323" t="s">
        <v>16</v>
      </c>
      <c r="I323" t="s">
        <v>17</v>
      </c>
      <c r="J323" t="s">
        <v>18</v>
      </c>
      <c r="K323" t="s">
        <v>19</v>
      </c>
      <c r="L323" t="s">
        <v>20</v>
      </c>
      <c r="M323" s="2">
        <v>842776102461</v>
      </c>
      <c r="N323">
        <v>1</v>
      </c>
      <c r="O323">
        <f>COUNTIFS($A$2:$A$1129,"="&amp;A323,$C$2:$C$1129,"="&amp;C323,$M$2:$M$1129,"="&amp;M323)</f>
        <v>57</v>
      </c>
      <c r="P323">
        <f>COUNTIFS($B$2:$B$1129,"="&amp;B323,$M$2:$M$1129,"="&amp;M323)</f>
        <v>1</v>
      </c>
      <c r="Q323">
        <f>SUMIFS($N$2:$N$1129,$B$2:$B$1129,"="&amp;B323,$M$2:$M$1129,"="&amp;M323)</f>
        <v>1</v>
      </c>
      <c r="R323">
        <f>VLOOKUP(A323&amp;C323&amp;M323,販売数計!$A$2:$E$174,5,FALSE)</f>
        <v>59</v>
      </c>
      <c r="S323">
        <f t="shared" si="10"/>
        <v>0</v>
      </c>
      <c r="T323">
        <f t="shared" ref="T323:T386" si="11">SUMIFS($N$2:$N$1129,$A$2:$A$1129,"="&amp;A323,$C$2:$C$1129,"="&amp;C323,$M$2:$M$1129,"="&amp;M323)</f>
        <v>57</v>
      </c>
    </row>
    <row r="324" spans="1:20" hidden="1" x14ac:dyDescent="0.2">
      <c r="A324" s="1">
        <v>43296</v>
      </c>
      <c r="B324">
        <v>43876094</v>
      </c>
      <c r="C324">
        <v>94</v>
      </c>
      <c r="D324" t="s">
        <v>14</v>
      </c>
      <c r="E324">
        <v>21</v>
      </c>
      <c r="F324" t="s">
        <v>15</v>
      </c>
      <c r="G324">
        <v>181010</v>
      </c>
      <c r="H324" t="s">
        <v>16</v>
      </c>
      <c r="I324" t="s">
        <v>17</v>
      </c>
      <c r="J324" t="s">
        <v>18</v>
      </c>
      <c r="K324" t="s">
        <v>19</v>
      </c>
      <c r="L324" t="s">
        <v>20</v>
      </c>
      <c r="M324" s="2">
        <v>842776102461</v>
      </c>
      <c r="N324">
        <v>1</v>
      </c>
      <c r="O324">
        <f>COUNTIFS($A$2:$A$1129,"="&amp;A324,$C$2:$C$1129,"="&amp;C324,$M$2:$M$1129,"="&amp;M324)</f>
        <v>57</v>
      </c>
      <c r="P324">
        <f>COUNTIFS($B$2:$B$1129,"="&amp;B324,$M$2:$M$1129,"="&amp;M324)</f>
        <v>1</v>
      </c>
      <c r="Q324">
        <f>SUMIFS($N$2:$N$1129,$B$2:$B$1129,"="&amp;B324,$M$2:$M$1129,"="&amp;M324)</f>
        <v>1</v>
      </c>
      <c r="R324">
        <f>VLOOKUP(A324&amp;C324&amp;M324,販売数計!$A$2:$E$174,5,FALSE)</f>
        <v>59</v>
      </c>
      <c r="S324">
        <f t="shared" si="10"/>
        <v>0</v>
      </c>
      <c r="T324">
        <f t="shared" si="11"/>
        <v>57</v>
      </c>
    </row>
    <row r="325" spans="1:20" hidden="1" x14ac:dyDescent="0.2">
      <c r="A325" s="1">
        <v>43296</v>
      </c>
      <c r="B325">
        <v>43877290</v>
      </c>
      <c r="C325">
        <v>94</v>
      </c>
      <c r="D325" t="s">
        <v>14</v>
      </c>
      <c r="E325">
        <v>21</v>
      </c>
      <c r="F325" t="s">
        <v>15</v>
      </c>
      <c r="G325">
        <v>181010</v>
      </c>
      <c r="H325" t="s">
        <v>16</v>
      </c>
      <c r="I325" t="s">
        <v>17</v>
      </c>
      <c r="J325" t="s">
        <v>18</v>
      </c>
      <c r="K325" t="s">
        <v>19</v>
      </c>
      <c r="L325" t="s">
        <v>20</v>
      </c>
      <c r="M325" s="2">
        <v>842776102461</v>
      </c>
      <c r="N325">
        <v>1</v>
      </c>
      <c r="O325">
        <f>COUNTIFS($A$2:$A$1129,"="&amp;A325,$C$2:$C$1129,"="&amp;C325,$M$2:$M$1129,"="&amp;M325)</f>
        <v>57</v>
      </c>
      <c r="P325">
        <f>COUNTIFS($B$2:$B$1129,"="&amp;B325,$M$2:$M$1129,"="&amp;M325)</f>
        <v>1</v>
      </c>
      <c r="Q325">
        <f>SUMIFS($N$2:$N$1129,$B$2:$B$1129,"="&amp;B325,$M$2:$M$1129,"="&amp;M325)</f>
        <v>1</v>
      </c>
      <c r="R325">
        <f>VLOOKUP(A325&amp;C325&amp;M325,販売数計!$A$2:$E$174,5,FALSE)</f>
        <v>59</v>
      </c>
      <c r="S325">
        <f t="shared" si="10"/>
        <v>0</v>
      </c>
      <c r="T325">
        <f t="shared" si="11"/>
        <v>57</v>
      </c>
    </row>
    <row r="326" spans="1:20" hidden="1" x14ac:dyDescent="0.2">
      <c r="A326" s="1">
        <v>43296</v>
      </c>
      <c r="B326">
        <v>43877412</v>
      </c>
      <c r="C326">
        <v>94</v>
      </c>
      <c r="D326" t="s">
        <v>14</v>
      </c>
      <c r="E326">
        <v>21</v>
      </c>
      <c r="F326" t="s">
        <v>15</v>
      </c>
      <c r="G326">
        <v>181010</v>
      </c>
      <c r="H326" t="s">
        <v>16</v>
      </c>
      <c r="I326" t="s">
        <v>17</v>
      </c>
      <c r="J326" t="s">
        <v>18</v>
      </c>
      <c r="K326" t="s">
        <v>19</v>
      </c>
      <c r="L326" t="s">
        <v>20</v>
      </c>
      <c r="M326" s="2">
        <v>842776102461</v>
      </c>
      <c r="N326">
        <v>1</v>
      </c>
      <c r="O326">
        <f>COUNTIFS($A$2:$A$1129,"="&amp;A326,$C$2:$C$1129,"="&amp;C326,$M$2:$M$1129,"="&amp;M326)</f>
        <v>57</v>
      </c>
      <c r="P326">
        <f>COUNTIFS($B$2:$B$1129,"="&amp;B326,$M$2:$M$1129,"="&amp;M326)</f>
        <v>1</v>
      </c>
      <c r="Q326">
        <f>SUMIFS($N$2:$N$1129,$B$2:$B$1129,"="&amp;B326,$M$2:$M$1129,"="&amp;M326)</f>
        <v>1</v>
      </c>
      <c r="R326">
        <f>VLOOKUP(A326&amp;C326&amp;M326,販売数計!$A$2:$E$174,5,FALSE)</f>
        <v>59</v>
      </c>
      <c r="S326">
        <f t="shared" si="10"/>
        <v>0</v>
      </c>
      <c r="T326">
        <f t="shared" si="11"/>
        <v>57</v>
      </c>
    </row>
    <row r="327" spans="1:20" hidden="1" x14ac:dyDescent="0.2">
      <c r="A327" s="1">
        <v>43296</v>
      </c>
      <c r="B327">
        <v>43877600</v>
      </c>
      <c r="C327">
        <v>94</v>
      </c>
      <c r="D327" t="s">
        <v>14</v>
      </c>
      <c r="E327">
        <v>21</v>
      </c>
      <c r="F327" t="s">
        <v>15</v>
      </c>
      <c r="G327">
        <v>181010</v>
      </c>
      <c r="H327" t="s">
        <v>16</v>
      </c>
      <c r="I327" t="s">
        <v>17</v>
      </c>
      <c r="J327" t="s">
        <v>18</v>
      </c>
      <c r="K327" t="s">
        <v>19</v>
      </c>
      <c r="L327" t="s">
        <v>20</v>
      </c>
      <c r="M327" s="2">
        <v>842776102461</v>
      </c>
      <c r="N327">
        <v>1</v>
      </c>
      <c r="O327">
        <f>COUNTIFS($A$2:$A$1129,"="&amp;A327,$C$2:$C$1129,"="&amp;C327,$M$2:$M$1129,"="&amp;M327)</f>
        <v>57</v>
      </c>
      <c r="P327">
        <f>COUNTIFS($B$2:$B$1129,"="&amp;B327,$M$2:$M$1129,"="&amp;M327)</f>
        <v>1</v>
      </c>
      <c r="Q327">
        <f>SUMIFS($N$2:$N$1129,$B$2:$B$1129,"="&amp;B327,$M$2:$M$1129,"="&amp;M327)</f>
        <v>1</v>
      </c>
      <c r="R327">
        <f>VLOOKUP(A327&amp;C327&amp;M327,販売数計!$A$2:$E$174,5,FALSE)</f>
        <v>59</v>
      </c>
      <c r="S327">
        <f t="shared" si="10"/>
        <v>0</v>
      </c>
      <c r="T327">
        <f t="shared" si="11"/>
        <v>57</v>
      </c>
    </row>
    <row r="328" spans="1:20" hidden="1" x14ac:dyDescent="0.2">
      <c r="A328" s="1">
        <v>43296</v>
      </c>
      <c r="B328">
        <v>43877733</v>
      </c>
      <c r="C328">
        <v>94</v>
      </c>
      <c r="D328" t="s">
        <v>14</v>
      </c>
      <c r="E328">
        <v>21</v>
      </c>
      <c r="F328" t="s">
        <v>15</v>
      </c>
      <c r="G328">
        <v>181010</v>
      </c>
      <c r="H328" t="s">
        <v>16</v>
      </c>
      <c r="I328" t="s">
        <v>17</v>
      </c>
      <c r="J328" t="s">
        <v>18</v>
      </c>
      <c r="K328" t="s">
        <v>19</v>
      </c>
      <c r="L328" t="s">
        <v>20</v>
      </c>
      <c r="M328" s="2">
        <v>842776102461</v>
      </c>
      <c r="N328">
        <v>1</v>
      </c>
      <c r="O328">
        <f>COUNTIFS($A$2:$A$1129,"="&amp;A328,$C$2:$C$1129,"="&amp;C328,$M$2:$M$1129,"="&amp;M328)</f>
        <v>57</v>
      </c>
      <c r="P328">
        <f>COUNTIFS($B$2:$B$1129,"="&amp;B328,$M$2:$M$1129,"="&amp;M328)</f>
        <v>1</v>
      </c>
      <c r="Q328">
        <f>SUMIFS($N$2:$N$1129,$B$2:$B$1129,"="&amp;B328,$M$2:$M$1129,"="&amp;M328)</f>
        <v>1</v>
      </c>
      <c r="R328">
        <f>VLOOKUP(A328&amp;C328&amp;M328,販売数計!$A$2:$E$174,5,FALSE)</f>
        <v>59</v>
      </c>
      <c r="S328">
        <f t="shared" si="10"/>
        <v>0</v>
      </c>
      <c r="T328">
        <f t="shared" si="11"/>
        <v>57</v>
      </c>
    </row>
    <row r="329" spans="1:20" hidden="1" x14ac:dyDescent="0.2">
      <c r="A329" s="1">
        <v>43296</v>
      </c>
      <c r="B329">
        <v>43877856</v>
      </c>
      <c r="C329">
        <v>94</v>
      </c>
      <c r="D329" t="s">
        <v>14</v>
      </c>
      <c r="E329">
        <v>21</v>
      </c>
      <c r="F329" t="s">
        <v>15</v>
      </c>
      <c r="G329">
        <v>181010</v>
      </c>
      <c r="H329" t="s">
        <v>16</v>
      </c>
      <c r="I329" t="s">
        <v>17</v>
      </c>
      <c r="J329" t="s">
        <v>18</v>
      </c>
      <c r="K329" t="s">
        <v>19</v>
      </c>
      <c r="L329" t="s">
        <v>20</v>
      </c>
      <c r="M329" s="2">
        <v>842776102461</v>
      </c>
      <c r="N329">
        <v>1</v>
      </c>
      <c r="O329">
        <f>COUNTIFS($A$2:$A$1129,"="&amp;A329,$C$2:$C$1129,"="&amp;C329,$M$2:$M$1129,"="&amp;M329)</f>
        <v>57</v>
      </c>
      <c r="P329">
        <f>COUNTIFS($B$2:$B$1129,"="&amp;B329,$M$2:$M$1129,"="&amp;M329)</f>
        <v>1</v>
      </c>
      <c r="Q329">
        <f>SUMIFS($N$2:$N$1129,$B$2:$B$1129,"="&amp;B329,$M$2:$M$1129,"="&amp;M329)</f>
        <v>1</v>
      </c>
      <c r="R329">
        <f>VLOOKUP(A329&amp;C329&amp;M329,販売数計!$A$2:$E$174,5,FALSE)</f>
        <v>59</v>
      </c>
      <c r="S329">
        <f t="shared" si="10"/>
        <v>0</v>
      </c>
      <c r="T329">
        <f t="shared" si="11"/>
        <v>57</v>
      </c>
    </row>
    <row r="330" spans="1:20" hidden="1" x14ac:dyDescent="0.2">
      <c r="A330" s="1">
        <v>43296</v>
      </c>
      <c r="B330">
        <v>43877902</v>
      </c>
      <c r="C330">
        <v>94</v>
      </c>
      <c r="D330" t="s">
        <v>14</v>
      </c>
      <c r="E330">
        <v>21</v>
      </c>
      <c r="F330" t="s">
        <v>15</v>
      </c>
      <c r="G330">
        <v>181010</v>
      </c>
      <c r="H330" t="s">
        <v>16</v>
      </c>
      <c r="I330" t="s">
        <v>17</v>
      </c>
      <c r="J330" t="s">
        <v>18</v>
      </c>
      <c r="K330" t="s">
        <v>19</v>
      </c>
      <c r="L330" t="s">
        <v>20</v>
      </c>
      <c r="M330" s="2">
        <v>842776102461</v>
      </c>
      <c r="N330">
        <v>1</v>
      </c>
      <c r="O330">
        <f>COUNTIFS($A$2:$A$1129,"="&amp;A330,$C$2:$C$1129,"="&amp;C330,$M$2:$M$1129,"="&amp;M330)</f>
        <v>57</v>
      </c>
      <c r="P330">
        <f>COUNTIFS($B$2:$B$1129,"="&amp;B330,$M$2:$M$1129,"="&amp;M330)</f>
        <v>1</v>
      </c>
      <c r="Q330">
        <f>SUMIFS($N$2:$N$1129,$B$2:$B$1129,"="&amp;B330,$M$2:$M$1129,"="&amp;M330)</f>
        <v>1</v>
      </c>
      <c r="R330">
        <f>VLOOKUP(A330&amp;C330&amp;M330,販売数計!$A$2:$E$174,5,FALSE)</f>
        <v>59</v>
      </c>
      <c r="S330">
        <f t="shared" si="10"/>
        <v>0</v>
      </c>
      <c r="T330">
        <f t="shared" si="11"/>
        <v>57</v>
      </c>
    </row>
    <row r="331" spans="1:20" x14ac:dyDescent="0.2">
      <c r="A331" s="1">
        <v>43296</v>
      </c>
      <c r="B331">
        <v>43860249</v>
      </c>
      <c r="C331">
        <v>842</v>
      </c>
      <c r="D331" t="s">
        <v>26</v>
      </c>
      <c r="E331">
        <v>21</v>
      </c>
      <c r="F331" t="s">
        <v>15</v>
      </c>
      <c r="G331">
        <v>181010</v>
      </c>
      <c r="H331" t="s">
        <v>16</v>
      </c>
      <c r="I331" t="s">
        <v>17</v>
      </c>
      <c r="J331" t="s">
        <v>18</v>
      </c>
      <c r="K331" t="s">
        <v>19</v>
      </c>
      <c r="L331" t="s">
        <v>20</v>
      </c>
      <c r="M331" s="2">
        <v>842776102461</v>
      </c>
      <c r="N331">
        <v>1</v>
      </c>
      <c r="O331">
        <f>COUNTIFS($A$2:$A$1129,"="&amp;A331,$C$2:$C$1129,"="&amp;C331,$M$2:$M$1129,"="&amp;M331)</f>
        <v>65</v>
      </c>
      <c r="P331">
        <f>COUNTIFS($B$2:$B$1129,"="&amp;B331,$M$2:$M$1129,"="&amp;M331)</f>
        <v>1</v>
      </c>
      <c r="Q331">
        <f>SUMIFS($N$2:$N$1129,$B$2:$B$1129,"="&amp;B331,$M$2:$M$1129,"="&amp;M331)</f>
        <v>1</v>
      </c>
      <c r="R331">
        <f>VLOOKUP(A331&amp;C331&amp;M331,販売数計!$A$2:$E$174,5,FALSE)</f>
        <v>67</v>
      </c>
      <c r="S331">
        <f t="shared" si="10"/>
        <v>0</v>
      </c>
      <c r="T331">
        <f t="shared" si="11"/>
        <v>65</v>
      </c>
    </row>
    <row r="332" spans="1:20" x14ac:dyDescent="0.2">
      <c r="A332" s="1">
        <v>43296</v>
      </c>
      <c r="B332">
        <v>43860472</v>
      </c>
      <c r="C332">
        <v>842</v>
      </c>
      <c r="D332" t="s">
        <v>26</v>
      </c>
      <c r="E332">
        <v>21</v>
      </c>
      <c r="F332" t="s">
        <v>15</v>
      </c>
      <c r="G332">
        <v>181010</v>
      </c>
      <c r="H332" t="s">
        <v>16</v>
      </c>
      <c r="I332" t="s">
        <v>17</v>
      </c>
      <c r="J332" t="s">
        <v>18</v>
      </c>
      <c r="K332" t="s">
        <v>19</v>
      </c>
      <c r="L332" t="s">
        <v>20</v>
      </c>
      <c r="M332" s="2">
        <v>842776102461</v>
      </c>
      <c r="N332">
        <v>1</v>
      </c>
      <c r="O332">
        <f>COUNTIFS($A$2:$A$1129,"="&amp;A332,$C$2:$C$1129,"="&amp;C332,$M$2:$M$1129,"="&amp;M332)</f>
        <v>65</v>
      </c>
      <c r="P332">
        <f>COUNTIFS($B$2:$B$1129,"="&amp;B332,$M$2:$M$1129,"="&amp;M332)</f>
        <v>1</v>
      </c>
      <c r="Q332">
        <f>SUMIFS($N$2:$N$1129,$B$2:$B$1129,"="&amp;B332,$M$2:$M$1129,"="&amp;M332)</f>
        <v>1</v>
      </c>
      <c r="R332">
        <f>VLOOKUP(A332&amp;C332&amp;M332,販売数計!$A$2:$E$174,5,FALSE)</f>
        <v>67</v>
      </c>
      <c r="S332">
        <f t="shared" si="10"/>
        <v>0</v>
      </c>
      <c r="T332">
        <f t="shared" si="11"/>
        <v>65</v>
      </c>
    </row>
    <row r="333" spans="1:20" x14ac:dyDescent="0.2">
      <c r="A333" s="1">
        <v>43296</v>
      </c>
      <c r="B333">
        <v>43861114</v>
      </c>
      <c r="C333">
        <v>842</v>
      </c>
      <c r="D333" t="s">
        <v>26</v>
      </c>
      <c r="E333">
        <v>21</v>
      </c>
      <c r="F333" t="s">
        <v>15</v>
      </c>
      <c r="G333">
        <v>181010</v>
      </c>
      <c r="H333" t="s">
        <v>16</v>
      </c>
      <c r="I333" t="s">
        <v>17</v>
      </c>
      <c r="J333" t="s">
        <v>18</v>
      </c>
      <c r="K333" t="s">
        <v>19</v>
      </c>
      <c r="L333" t="s">
        <v>20</v>
      </c>
      <c r="M333" s="2">
        <v>842776102461</v>
      </c>
      <c r="N333">
        <v>1</v>
      </c>
      <c r="O333">
        <f>COUNTIFS($A$2:$A$1129,"="&amp;A333,$C$2:$C$1129,"="&amp;C333,$M$2:$M$1129,"="&amp;M333)</f>
        <v>65</v>
      </c>
      <c r="P333">
        <f>COUNTIFS($B$2:$B$1129,"="&amp;B333,$M$2:$M$1129,"="&amp;M333)</f>
        <v>1</v>
      </c>
      <c r="Q333">
        <f>SUMIFS($N$2:$N$1129,$B$2:$B$1129,"="&amp;B333,$M$2:$M$1129,"="&amp;M333)</f>
        <v>1</v>
      </c>
      <c r="R333">
        <f>VLOOKUP(A333&amp;C333&amp;M333,販売数計!$A$2:$E$174,5,FALSE)</f>
        <v>67</v>
      </c>
      <c r="S333">
        <f t="shared" si="10"/>
        <v>0</v>
      </c>
      <c r="T333">
        <f t="shared" si="11"/>
        <v>65</v>
      </c>
    </row>
    <row r="334" spans="1:20" x14ac:dyDescent="0.2">
      <c r="A334" s="1">
        <v>43296</v>
      </c>
      <c r="B334">
        <v>43861333</v>
      </c>
      <c r="C334">
        <v>842</v>
      </c>
      <c r="D334" t="s">
        <v>26</v>
      </c>
      <c r="E334">
        <v>21</v>
      </c>
      <c r="F334" t="s">
        <v>15</v>
      </c>
      <c r="G334">
        <v>181010</v>
      </c>
      <c r="H334" t="s">
        <v>16</v>
      </c>
      <c r="I334" t="s">
        <v>17</v>
      </c>
      <c r="J334" t="s">
        <v>18</v>
      </c>
      <c r="K334" t="s">
        <v>19</v>
      </c>
      <c r="L334" t="s">
        <v>20</v>
      </c>
      <c r="M334" s="2">
        <v>842776102461</v>
      </c>
      <c r="N334">
        <v>1</v>
      </c>
      <c r="O334">
        <f>COUNTIFS($A$2:$A$1129,"="&amp;A334,$C$2:$C$1129,"="&amp;C334,$M$2:$M$1129,"="&amp;M334)</f>
        <v>65</v>
      </c>
      <c r="P334">
        <f>COUNTIFS($B$2:$B$1129,"="&amp;B334,$M$2:$M$1129,"="&amp;M334)</f>
        <v>1</v>
      </c>
      <c r="Q334">
        <f>SUMIFS($N$2:$N$1129,$B$2:$B$1129,"="&amp;B334,$M$2:$M$1129,"="&amp;M334)</f>
        <v>1</v>
      </c>
      <c r="R334">
        <f>VLOOKUP(A334&amp;C334&amp;M334,販売数計!$A$2:$E$174,5,FALSE)</f>
        <v>67</v>
      </c>
      <c r="S334">
        <f t="shared" si="10"/>
        <v>0</v>
      </c>
      <c r="T334">
        <f t="shared" si="11"/>
        <v>65</v>
      </c>
    </row>
    <row r="335" spans="1:20" x14ac:dyDescent="0.2">
      <c r="A335" s="1">
        <v>43296</v>
      </c>
      <c r="B335">
        <v>43862192</v>
      </c>
      <c r="C335">
        <v>842</v>
      </c>
      <c r="D335" t="s">
        <v>26</v>
      </c>
      <c r="E335">
        <v>21</v>
      </c>
      <c r="F335" t="s">
        <v>15</v>
      </c>
      <c r="G335">
        <v>181010</v>
      </c>
      <c r="H335" t="s">
        <v>16</v>
      </c>
      <c r="I335" t="s">
        <v>17</v>
      </c>
      <c r="J335" t="s">
        <v>18</v>
      </c>
      <c r="K335" t="s">
        <v>19</v>
      </c>
      <c r="L335" t="s">
        <v>20</v>
      </c>
      <c r="M335" s="2">
        <v>842776102461</v>
      </c>
      <c r="N335">
        <v>1</v>
      </c>
      <c r="O335">
        <f>COUNTIFS($A$2:$A$1129,"="&amp;A335,$C$2:$C$1129,"="&amp;C335,$M$2:$M$1129,"="&amp;M335)</f>
        <v>65</v>
      </c>
      <c r="P335">
        <f>COUNTIFS($B$2:$B$1129,"="&amp;B335,$M$2:$M$1129,"="&amp;M335)</f>
        <v>1</v>
      </c>
      <c r="Q335">
        <f>SUMIFS($N$2:$N$1129,$B$2:$B$1129,"="&amp;B335,$M$2:$M$1129,"="&amp;M335)</f>
        <v>1</v>
      </c>
      <c r="R335">
        <f>VLOOKUP(A335&amp;C335&amp;M335,販売数計!$A$2:$E$174,5,FALSE)</f>
        <v>67</v>
      </c>
      <c r="S335">
        <f t="shared" si="10"/>
        <v>0</v>
      </c>
      <c r="T335">
        <f t="shared" si="11"/>
        <v>65</v>
      </c>
    </row>
    <row r="336" spans="1:20" x14ac:dyDescent="0.2">
      <c r="A336" s="1">
        <v>43296</v>
      </c>
      <c r="B336">
        <v>43862210</v>
      </c>
      <c r="C336">
        <v>842</v>
      </c>
      <c r="D336" t="s">
        <v>26</v>
      </c>
      <c r="E336">
        <v>21</v>
      </c>
      <c r="F336" t="s">
        <v>15</v>
      </c>
      <c r="G336">
        <v>181010</v>
      </c>
      <c r="H336" t="s">
        <v>16</v>
      </c>
      <c r="I336" t="s">
        <v>17</v>
      </c>
      <c r="J336" t="s">
        <v>18</v>
      </c>
      <c r="K336" t="s">
        <v>19</v>
      </c>
      <c r="L336" t="s">
        <v>20</v>
      </c>
      <c r="M336" s="2">
        <v>842776102461</v>
      </c>
      <c r="N336">
        <v>1</v>
      </c>
      <c r="O336">
        <f>COUNTIFS($A$2:$A$1129,"="&amp;A336,$C$2:$C$1129,"="&amp;C336,$M$2:$M$1129,"="&amp;M336)</f>
        <v>65</v>
      </c>
      <c r="P336">
        <f>COUNTIFS($B$2:$B$1129,"="&amp;B336,$M$2:$M$1129,"="&amp;M336)</f>
        <v>1</v>
      </c>
      <c r="Q336">
        <f>SUMIFS($N$2:$N$1129,$B$2:$B$1129,"="&amp;B336,$M$2:$M$1129,"="&amp;M336)</f>
        <v>1</v>
      </c>
      <c r="R336">
        <f>VLOOKUP(A336&amp;C336&amp;M336,販売数計!$A$2:$E$174,5,FALSE)</f>
        <v>67</v>
      </c>
      <c r="S336">
        <f t="shared" si="10"/>
        <v>0</v>
      </c>
      <c r="T336">
        <f t="shared" si="11"/>
        <v>65</v>
      </c>
    </row>
    <row r="337" spans="1:20" x14ac:dyDescent="0.2">
      <c r="A337" s="1">
        <v>43296</v>
      </c>
      <c r="B337">
        <v>43862989</v>
      </c>
      <c r="C337">
        <v>842</v>
      </c>
      <c r="D337" t="s">
        <v>26</v>
      </c>
      <c r="E337">
        <v>21</v>
      </c>
      <c r="F337" t="s">
        <v>15</v>
      </c>
      <c r="G337">
        <v>181010</v>
      </c>
      <c r="H337" t="s">
        <v>16</v>
      </c>
      <c r="I337" t="s">
        <v>17</v>
      </c>
      <c r="J337" t="s">
        <v>18</v>
      </c>
      <c r="K337" t="s">
        <v>19</v>
      </c>
      <c r="L337" t="s">
        <v>20</v>
      </c>
      <c r="M337" s="2">
        <v>842776102461</v>
      </c>
      <c r="N337">
        <v>1</v>
      </c>
      <c r="O337">
        <f>COUNTIFS($A$2:$A$1129,"="&amp;A337,$C$2:$C$1129,"="&amp;C337,$M$2:$M$1129,"="&amp;M337)</f>
        <v>65</v>
      </c>
      <c r="P337">
        <f>COUNTIFS($B$2:$B$1129,"="&amp;B337,$M$2:$M$1129,"="&amp;M337)</f>
        <v>1</v>
      </c>
      <c r="Q337">
        <f>SUMIFS($N$2:$N$1129,$B$2:$B$1129,"="&amp;B337,$M$2:$M$1129,"="&amp;M337)</f>
        <v>1</v>
      </c>
      <c r="R337">
        <f>VLOOKUP(A337&amp;C337&amp;M337,販売数計!$A$2:$E$174,5,FALSE)</f>
        <v>67</v>
      </c>
      <c r="S337">
        <f t="shared" si="10"/>
        <v>0</v>
      </c>
      <c r="T337">
        <f t="shared" si="11"/>
        <v>65</v>
      </c>
    </row>
    <row r="338" spans="1:20" x14ac:dyDescent="0.2">
      <c r="A338" s="1">
        <v>43296</v>
      </c>
      <c r="B338">
        <v>43863011</v>
      </c>
      <c r="C338">
        <v>842</v>
      </c>
      <c r="D338" t="s">
        <v>26</v>
      </c>
      <c r="E338">
        <v>21</v>
      </c>
      <c r="F338" t="s">
        <v>15</v>
      </c>
      <c r="G338">
        <v>181010</v>
      </c>
      <c r="H338" t="s">
        <v>16</v>
      </c>
      <c r="I338" t="s">
        <v>17</v>
      </c>
      <c r="J338" t="s">
        <v>18</v>
      </c>
      <c r="K338" t="s">
        <v>19</v>
      </c>
      <c r="L338" t="s">
        <v>20</v>
      </c>
      <c r="M338" s="2">
        <v>842776102461</v>
      </c>
      <c r="N338">
        <v>1</v>
      </c>
      <c r="O338">
        <f>COUNTIFS($A$2:$A$1129,"="&amp;A338,$C$2:$C$1129,"="&amp;C338,$M$2:$M$1129,"="&amp;M338)</f>
        <v>65</v>
      </c>
      <c r="P338">
        <f>COUNTIFS($B$2:$B$1129,"="&amp;B338,$M$2:$M$1129,"="&amp;M338)</f>
        <v>1</v>
      </c>
      <c r="Q338">
        <f>SUMIFS($N$2:$N$1129,$B$2:$B$1129,"="&amp;B338,$M$2:$M$1129,"="&amp;M338)</f>
        <v>1</v>
      </c>
      <c r="R338">
        <f>VLOOKUP(A338&amp;C338&amp;M338,販売数計!$A$2:$E$174,5,FALSE)</f>
        <v>67</v>
      </c>
      <c r="S338">
        <f t="shared" si="10"/>
        <v>0</v>
      </c>
      <c r="T338">
        <f t="shared" si="11"/>
        <v>65</v>
      </c>
    </row>
    <row r="339" spans="1:20" x14ac:dyDescent="0.2">
      <c r="A339" s="1">
        <v>43296</v>
      </c>
      <c r="B339">
        <v>43863096</v>
      </c>
      <c r="C339">
        <v>842</v>
      </c>
      <c r="D339" t="s">
        <v>26</v>
      </c>
      <c r="E339">
        <v>21</v>
      </c>
      <c r="F339" t="s">
        <v>15</v>
      </c>
      <c r="G339">
        <v>181010</v>
      </c>
      <c r="H339" t="s">
        <v>16</v>
      </c>
      <c r="I339" t="s">
        <v>17</v>
      </c>
      <c r="J339" t="s">
        <v>18</v>
      </c>
      <c r="K339" t="s">
        <v>19</v>
      </c>
      <c r="L339" t="s">
        <v>20</v>
      </c>
      <c r="M339" s="2">
        <v>842776102461</v>
      </c>
      <c r="N339">
        <v>1</v>
      </c>
      <c r="O339">
        <f>COUNTIFS($A$2:$A$1129,"="&amp;A339,$C$2:$C$1129,"="&amp;C339,$M$2:$M$1129,"="&amp;M339)</f>
        <v>65</v>
      </c>
      <c r="P339">
        <f>COUNTIFS($B$2:$B$1129,"="&amp;B339,$M$2:$M$1129,"="&amp;M339)</f>
        <v>1</v>
      </c>
      <c r="Q339">
        <f>SUMIFS($N$2:$N$1129,$B$2:$B$1129,"="&amp;B339,$M$2:$M$1129,"="&amp;M339)</f>
        <v>1</v>
      </c>
      <c r="R339">
        <f>VLOOKUP(A339&amp;C339&amp;M339,販売数計!$A$2:$E$174,5,FALSE)</f>
        <v>67</v>
      </c>
      <c r="S339">
        <f t="shared" si="10"/>
        <v>0</v>
      </c>
      <c r="T339">
        <f t="shared" si="11"/>
        <v>65</v>
      </c>
    </row>
    <row r="340" spans="1:20" x14ac:dyDescent="0.2">
      <c r="A340" s="1">
        <v>43296</v>
      </c>
      <c r="B340">
        <v>43863452</v>
      </c>
      <c r="C340">
        <v>842</v>
      </c>
      <c r="D340" t="s">
        <v>26</v>
      </c>
      <c r="E340">
        <v>21</v>
      </c>
      <c r="F340" t="s">
        <v>15</v>
      </c>
      <c r="G340">
        <v>181010</v>
      </c>
      <c r="H340" t="s">
        <v>16</v>
      </c>
      <c r="I340" t="s">
        <v>17</v>
      </c>
      <c r="J340" t="s">
        <v>18</v>
      </c>
      <c r="K340" t="s">
        <v>19</v>
      </c>
      <c r="L340" t="s">
        <v>20</v>
      </c>
      <c r="M340" s="2">
        <v>842776102461</v>
      </c>
      <c r="N340">
        <v>1</v>
      </c>
      <c r="O340">
        <f>COUNTIFS($A$2:$A$1129,"="&amp;A340,$C$2:$C$1129,"="&amp;C340,$M$2:$M$1129,"="&amp;M340)</f>
        <v>65</v>
      </c>
      <c r="P340">
        <f>COUNTIFS($B$2:$B$1129,"="&amp;B340,$M$2:$M$1129,"="&amp;M340)</f>
        <v>1</v>
      </c>
      <c r="Q340">
        <f>SUMIFS($N$2:$N$1129,$B$2:$B$1129,"="&amp;B340,$M$2:$M$1129,"="&amp;M340)</f>
        <v>1</v>
      </c>
      <c r="R340">
        <f>VLOOKUP(A340&amp;C340&amp;M340,販売数計!$A$2:$E$174,5,FALSE)</f>
        <v>67</v>
      </c>
      <c r="S340">
        <f t="shared" si="10"/>
        <v>0</v>
      </c>
      <c r="T340">
        <f t="shared" si="11"/>
        <v>65</v>
      </c>
    </row>
    <row r="341" spans="1:20" x14ac:dyDescent="0.2">
      <c r="A341" s="1">
        <v>43296</v>
      </c>
      <c r="B341">
        <v>43863695</v>
      </c>
      <c r="C341">
        <v>842</v>
      </c>
      <c r="D341" t="s">
        <v>26</v>
      </c>
      <c r="E341">
        <v>21</v>
      </c>
      <c r="F341" t="s">
        <v>15</v>
      </c>
      <c r="G341">
        <v>181010</v>
      </c>
      <c r="H341" t="s">
        <v>16</v>
      </c>
      <c r="I341" t="s">
        <v>17</v>
      </c>
      <c r="J341" t="s">
        <v>18</v>
      </c>
      <c r="K341" t="s">
        <v>19</v>
      </c>
      <c r="L341" t="s">
        <v>20</v>
      </c>
      <c r="M341" s="2">
        <v>842776102461</v>
      </c>
      <c r="N341">
        <v>1</v>
      </c>
      <c r="O341">
        <f>COUNTIFS($A$2:$A$1129,"="&amp;A341,$C$2:$C$1129,"="&amp;C341,$M$2:$M$1129,"="&amp;M341)</f>
        <v>65</v>
      </c>
      <c r="P341">
        <f>COUNTIFS($B$2:$B$1129,"="&amp;B341,$M$2:$M$1129,"="&amp;M341)</f>
        <v>1</v>
      </c>
      <c r="Q341">
        <f>SUMIFS($N$2:$N$1129,$B$2:$B$1129,"="&amp;B341,$M$2:$M$1129,"="&amp;M341)</f>
        <v>1</v>
      </c>
      <c r="R341">
        <f>VLOOKUP(A341&amp;C341&amp;M341,販売数計!$A$2:$E$174,5,FALSE)</f>
        <v>67</v>
      </c>
      <c r="S341">
        <f t="shared" si="10"/>
        <v>0</v>
      </c>
      <c r="T341">
        <f t="shared" si="11"/>
        <v>65</v>
      </c>
    </row>
    <row r="342" spans="1:20" x14ac:dyDescent="0.2">
      <c r="A342" s="1">
        <v>43296</v>
      </c>
      <c r="B342">
        <v>43863982</v>
      </c>
      <c r="C342">
        <v>842</v>
      </c>
      <c r="D342" t="s">
        <v>26</v>
      </c>
      <c r="E342">
        <v>21</v>
      </c>
      <c r="F342" t="s">
        <v>15</v>
      </c>
      <c r="G342">
        <v>181010</v>
      </c>
      <c r="H342" t="s">
        <v>16</v>
      </c>
      <c r="I342" t="s">
        <v>17</v>
      </c>
      <c r="J342" t="s">
        <v>18</v>
      </c>
      <c r="K342" t="s">
        <v>19</v>
      </c>
      <c r="L342" t="s">
        <v>20</v>
      </c>
      <c r="M342" s="2">
        <v>842776102461</v>
      </c>
      <c r="N342">
        <v>1</v>
      </c>
      <c r="O342">
        <f>COUNTIFS($A$2:$A$1129,"="&amp;A342,$C$2:$C$1129,"="&amp;C342,$M$2:$M$1129,"="&amp;M342)</f>
        <v>65</v>
      </c>
      <c r="P342">
        <f>COUNTIFS($B$2:$B$1129,"="&amp;B342,$M$2:$M$1129,"="&amp;M342)</f>
        <v>1</v>
      </c>
      <c r="Q342">
        <f>SUMIFS($N$2:$N$1129,$B$2:$B$1129,"="&amp;B342,$M$2:$M$1129,"="&amp;M342)</f>
        <v>1</v>
      </c>
      <c r="R342">
        <f>VLOOKUP(A342&amp;C342&amp;M342,販売数計!$A$2:$E$174,5,FALSE)</f>
        <v>67</v>
      </c>
      <c r="S342">
        <f t="shared" si="10"/>
        <v>0</v>
      </c>
      <c r="T342">
        <f t="shared" si="11"/>
        <v>65</v>
      </c>
    </row>
    <row r="343" spans="1:20" x14ac:dyDescent="0.2">
      <c r="A343" s="1">
        <v>43296</v>
      </c>
      <c r="B343">
        <v>43864055</v>
      </c>
      <c r="C343">
        <v>842</v>
      </c>
      <c r="D343" t="s">
        <v>26</v>
      </c>
      <c r="E343">
        <v>21</v>
      </c>
      <c r="F343" t="s">
        <v>15</v>
      </c>
      <c r="G343">
        <v>181010</v>
      </c>
      <c r="H343" t="s">
        <v>16</v>
      </c>
      <c r="I343" t="s">
        <v>17</v>
      </c>
      <c r="J343" t="s">
        <v>18</v>
      </c>
      <c r="K343" t="s">
        <v>19</v>
      </c>
      <c r="L343" t="s">
        <v>20</v>
      </c>
      <c r="M343" s="2">
        <v>842776102461</v>
      </c>
      <c r="N343">
        <v>1</v>
      </c>
      <c r="O343">
        <f>COUNTIFS($A$2:$A$1129,"="&amp;A343,$C$2:$C$1129,"="&amp;C343,$M$2:$M$1129,"="&amp;M343)</f>
        <v>65</v>
      </c>
      <c r="P343">
        <f>COUNTIFS($B$2:$B$1129,"="&amp;B343,$M$2:$M$1129,"="&amp;M343)</f>
        <v>1</v>
      </c>
      <c r="Q343">
        <f>SUMIFS($N$2:$N$1129,$B$2:$B$1129,"="&amp;B343,$M$2:$M$1129,"="&amp;M343)</f>
        <v>1</v>
      </c>
      <c r="R343">
        <f>VLOOKUP(A343&amp;C343&amp;M343,販売数計!$A$2:$E$174,5,FALSE)</f>
        <v>67</v>
      </c>
      <c r="S343">
        <f t="shared" si="10"/>
        <v>0</v>
      </c>
      <c r="T343">
        <f t="shared" si="11"/>
        <v>65</v>
      </c>
    </row>
    <row r="344" spans="1:20" x14ac:dyDescent="0.2">
      <c r="A344" s="1">
        <v>43296</v>
      </c>
      <c r="B344">
        <v>43864056</v>
      </c>
      <c r="C344">
        <v>842</v>
      </c>
      <c r="D344" t="s">
        <v>26</v>
      </c>
      <c r="E344">
        <v>21</v>
      </c>
      <c r="F344" t="s">
        <v>15</v>
      </c>
      <c r="G344">
        <v>181010</v>
      </c>
      <c r="H344" t="s">
        <v>16</v>
      </c>
      <c r="I344" t="s">
        <v>17</v>
      </c>
      <c r="J344" t="s">
        <v>18</v>
      </c>
      <c r="K344" t="s">
        <v>19</v>
      </c>
      <c r="L344" t="s">
        <v>20</v>
      </c>
      <c r="M344" s="2">
        <v>842776102461</v>
      </c>
      <c r="N344">
        <v>1</v>
      </c>
      <c r="O344">
        <f>COUNTIFS($A$2:$A$1129,"="&amp;A344,$C$2:$C$1129,"="&amp;C344,$M$2:$M$1129,"="&amp;M344)</f>
        <v>65</v>
      </c>
      <c r="P344">
        <f>COUNTIFS($B$2:$B$1129,"="&amp;B344,$M$2:$M$1129,"="&amp;M344)</f>
        <v>1</v>
      </c>
      <c r="Q344">
        <f>SUMIFS($N$2:$N$1129,$B$2:$B$1129,"="&amp;B344,$M$2:$M$1129,"="&amp;M344)</f>
        <v>1</v>
      </c>
      <c r="R344">
        <f>VLOOKUP(A344&amp;C344&amp;M344,販売数計!$A$2:$E$174,5,FALSE)</f>
        <v>67</v>
      </c>
      <c r="S344">
        <f t="shared" si="10"/>
        <v>0</v>
      </c>
      <c r="T344">
        <f t="shared" si="11"/>
        <v>65</v>
      </c>
    </row>
    <row r="345" spans="1:20" x14ac:dyDescent="0.2">
      <c r="A345" s="1">
        <v>43296</v>
      </c>
      <c r="B345">
        <v>43864088</v>
      </c>
      <c r="C345">
        <v>842</v>
      </c>
      <c r="D345" t="s">
        <v>26</v>
      </c>
      <c r="E345">
        <v>21</v>
      </c>
      <c r="F345" t="s">
        <v>15</v>
      </c>
      <c r="G345">
        <v>181010</v>
      </c>
      <c r="H345" t="s">
        <v>16</v>
      </c>
      <c r="I345" t="s">
        <v>17</v>
      </c>
      <c r="J345" t="s">
        <v>18</v>
      </c>
      <c r="K345" t="s">
        <v>19</v>
      </c>
      <c r="L345" t="s">
        <v>20</v>
      </c>
      <c r="M345" s="2">
        <v>842776102461</v>
      </c>
      <c r="N345">
        <v>1</v>
      </c>
      <c r="O345">
        <f>COUNTIFS($A$2:$A$1129,"="&amp;A345,$C$2:$C$1129,"="&amp;C345,$M$2:$M$1129,"="&amp;M345)</f>
        <v>65</v>
      </c>
      <c r="P345">
        <f>COUNTIFS($B$2:$B$1129,"="&amp;B345,$M$2:$M$1129,"="&amp;M345)</f>
        <v>1</v>
      </c>
      <c r="Q345">
        <f>SUMIFS($N$2:$N$1129,$B$2:$B$1129,"="&amp;B345,$M$2:$M$1129,"="&amp;M345)</f>
        <v>1</v>
      </c>
      <c r="R345">
        <f>VLOOKUP(A345&amp;C345&amp;M345,販売数計!$A$2:$E$174,5,FALSE)</f>
        <v>67</v>
      </c>
      <c r="S345">
        <f t="shared" si="10"/>
        <v>0</v>
      </c>
      <c r="T345">
        <f t="shared" si="11"/>
        <v>65</v>
      </c>
    </row>
    <row r="346" spans="1:20" x14ac:dyDescent="0.2">
      <c r="A346" s="1">
        <v>43296</v>
      </c>
      <c r="B346">
        <v>43864151</v>
      </c>
      <c r="C346">
        <v>842</v>
      </c>
      <c r="D346" t="s">
        <v>26</v>
      </c>
      <c r="E346">
        <v>21</v>
      </c>
      <c r="F346" t="s">
        <v>15</v>
      </c>
      <c r="G346">
        <v>181010</v>
      </c>
      <c r="H346" t="s">
        <v>16</v>
      </c>
      <c r="I346" t="s">
        <v>17</v>
      </c>
      <c r="J346" t="s">
        <v>18</v>
      </c>
      <c r="K346" t="s">
        <v>19</v>
      </c>
      <c r="L346" t="s">
        <v>20</v>
      </c>
      <c r="M346" s="2">
        <v>842776102461</v>
      </c>
      <c r="N346">
        <v>1</v>
      </c>
      <c r="O346">
        <f>COUNTIFS($A$2:$A$1129,"="&amp;A346,$C$2:$C$1129,"="&amp;C346,$M$2:$M$1129,"="&amp;M346)</f>
        <v>65</v>
      </c>
      <c r="P346">
        <f>COUNTIFS($B$2:$B$1129,"="&amp;B346,$M$2:$M$1129,"="&amp;M346)</f>
        <v>1</v>
      </c>
      <c r="Q346">
        <f>SUMIFS($N$2:$N$1129,$B$2:$B$1129,"="&amp;B346,$M$2:$M$1129,"="&amp;M346)</f>
        <v>1</v>
      </c>
      <c r="R346">
        <f>VLOOKUP(A346&amp;C346&amp;M346,販売数計!$A$2:$E$174,5,FALSE)</f>
        <v>67</v>
      </c>
      <c r="S346">
        <f t="shared" si="10"/>
        <v>0</v>
      </c>
      <c r="T346">
        <f t="shared" si="11"/>
        <v>65</v>
      </c>
    </row>
    <row r="347" spans="1:20" x14ac:dyDescent="0.2">
      <c r="A347" s="1">
        <v>43296</v>
      </c>
      <c r="B347">
        <v>43864366</v>
      </c>
      <c r="C347">
        <v>842</v>
      </c>
      <c r="D347" t="s">
        <v>26</v>
      </c>
      <c r="E347">
        <v>21</v>
      </c>
      <c r="F347" t="s">
        <v>15</v>
      </c>
      <c r="G347">
        <v>181010</v>
      </c>
      <c r="H347" t="s">
        <v>16</v>
      </c>
      <c r="I347" t="s">
        <v>17</v>
      </c>
      <c r="J347" t="s">
        <v>18</v>
      </c>
      <c r="K347" t="s">
        <v>19</v>
      </c>
      <c r="L347" t="s">
        <v>20</v>
      </c>
      <c r="M347" s="2">
        <v>842776102461</v>
      </c>
      <c r="N347">
        <v>1</v>
      </c>
      <c r="O347">
        <f>COUNTIFS($A$2:$A$1129,"="&amp;A347,$C$2:$C$1129,"="&amp;C347,$M$2:$M$1129,"="&amp;M347)</f>
        <v>65</v>
      </c>
      <c r="P347">
        <f>COUNTIFS($B$2:$B$1129,"="&amp;B347,$M$2:$M$1129,"="&amp;M347)</f>
        <v>1</v>
      </c>
      <c r="Q347">
        <f>SUMIFS($N$2:$N$1129,$B$2:$B$1129,"="&amp;B347,$M$2:$M$1129,"="&amp;M347)</f>
        <v>1</v>
      </c>
      <c r="R347">
        <f>VLOOKUP(A347&amp;C347&amp;M347,販売数計!$A$2:$E$174,5,FALSE)</f>
        <v>67</v>
      </c>
      <c r="S347">
        <f t="shared" si="10"/>
        <v>0</v>
      </c>
      <c r="T347">
        <f t="shared" si="11"/>
        <v>65</v>
      </c>
    </row>
    <row r="348" spans="1:20" x14ac:dyDescent="0.2">
      <c r="A348" s="1">
        <v>43296</v>
      </c>
      <c r="B348">
        <v>43864530</v>
      </c>
      <c r="C348">
        <v>842</v>
      </c>
      <c r="D348" t="s">
        <v>26</v>
      </c>
      <c r="E348">
        <v>21</v>
      </c>
      <c r="F348" t="s">
        <v>15</v>
      </c>
      <c r="G348">
        <v>181010</v>
      </c>
      <c r="H348" t="s">
        <v>16</v>
      </c>
      <c r="I348" t="s">
        <v>17</v>
      </c>
      <c r="J348" t="s">
        <v>18</v>
      </c>
      <c r="K348" t="s">
        <v>19</v>
      </c>
      <c r="L348" t="s">
        <v>20</v>
      </c>
      <c r="M348" s="2">
        <v>842776102461</v>
      </c>
      <c r="N348">
        <v>1</v>
      </c>
      <c r="O348">
        <f>COUNTIFS($A$2:$A$1129,"="&amp;A348,$C$2:$C$1129,"="&amp;C348,$M$2:$M$1129,"="&amp;M348)</f>
        <v>65</v>
      </c>
      <c r="P348">
        <f>COUNTIFS($B$2:$B$1129,"="&amp;B348,$M$2:$M$1129,"="&amp;M348)</f>
        <v>1</v>
      </c>
      <c r="Q348">
        <f>SUMIFS($N$2:$N$1129,$B$2:$B$1129,"="&amp;B348,$M$2:$M$1129,"="&amp;M348)</f>
        <v>1</v>
      </c>
      <c r="R348">
        <f>VLOOKUP(A348&amp;C348&amp;M348,販売数計!$A$2:$E$174,5,FALSE)</f>
        <v>67</v>
      </c>
      <c r="S348">
        <f t="shared" si="10"/>
        <v>0</v>
      </c>
      <c r="T348">
        <f t="shared" si="11"/>
        <v>65</v>
      </c>
    </row>
    <row r="349" spans="1:20" x14ac:dyDescent="0.2">
      <c r="A349" s="1">
        <v>43296</v>
      </c>
      <c r="B349">
        <v>43864815</v>
      </c>
      <c r="C349">
        <v>842</v>
      </c>
      <c r="D349" t="s">
        <v>26</v>
      </c>
      <c r="E349">
        <v>21</v>
      </c>
      <c r="F349" t="s">
        <v>15</v>
      </c>
      <c r="G349">
        <v>181010</v>
      </c>
      <c r="H349" t="s">
        <v>16</v>
      </c>
      <c r="I349" t="s">
        <v>17</v>
      </c>
      <c r="J349" t="s">
        <v>18</v>
      </c>
      <c r="K349" t="s">
        <v>19</v>
      </c>
      <c r="L349" t="s">
        <v>20</v>
      </c>
      <c r="M349" s="2">
        <v>842776102461</v>
      </c>
      <c r="N349">
        <v>1</v>
      </c>
      <c r="O349">
        <f>COUNTIFS($A$2:$A$1129,"="&amp;A349,$C$2:$C$1129,"="&amp;C349,$M$2:$M$1129,"="&amp;M349)</f>
        <v>65</v>
      </c>
      <c r="P349">
        <f>COUNTIFS($B$2:$B$1129,"="&amp;B349,$M$2:$M$1129,"="&amp;M349)</f>
        <v>1</v>
      </c>
      <c r="Q349">
        <f>SUMIFS($N$2:$N$1129,$B$2:$B$1129,"="&amp;B349,$M$2:$M$1129,"="&amp;M349)</f>
        <v>1</v>
      </c>
      <c r="R349">
        <f>VLOOKUP(A349&amp;C349&amp;M349,販売数計!$A$2:$E$174,5,FALSE)</f>
        <v>67</v>
      </c>
      <c r="S349">
        <f t="shared" si="10"/>
        <v>0</v>
      </c>
      <c r="T349">
        <f t="shared" si="11"/>
        <v>65</v>
      </c>
    </row>
    <row r="350" spans="1:20" x14ac:dyDescent="0.2">
      <c r="A350" s="1">
        <v>43296</v>
      </c>
      <c r="B350">
        <v>43865663</v>
      </c>
      <c r="C350">
        <v>842</v>
      </c>
      <c r="D350" t="s">
        <v>26</v>
      </c>
      <c r="E350">
        <v>21</v>
      </c>
      <c r="F350" t="s">
        <v>15</v>
      </c>
      <c r="G350">
        <v>181010</v>
      </c>
      <c r="H350" t="s">
        <v>16</v>
      </c>
      <c r="I350" t="s">
        <v>17</v>
      </c>
      <c r="J350" t="s">
        <v>18</v>
      </c>
      <c r="K350" t="s">
        <v>19</v>
      </c>
      <c r="L350" t="s">
        <v>20</v>
      </c>
      <c r="M350" s="2">
        <v>842776102461</v>
      </c>
      <c r="N350">
        <v>1</v>
      </c>
      <c r="O350">
        <f>COUNTIFS($A$2:$A$1129,"="&amp;A350,$C$2:$C$1129,"="&amp;C350,$M$2:$M$1129,"="&amp;M350)</f>
        <v>65</v>
      </c>
      <c r="P350">
        <f>COUNTIFS($B$2:$B$1129,"="&amp;B350,$M$2:$M$1129,"="&amp;M350)</f>
        <v>1</v>
      </c>
      <c r="Q350">
        <f>SUMIFS($N$2:$N$1129,$B$2:$B$1129,"="&amp;B350,$M$2:$M$1129,"="&amp;M350)</f>
        <v>1</v>
      </c>
      <c r="R350">
        <f>VLOOKUP(A350&amp;C350&amp;M350,販売数計!$A$2:$E$174,5,FALSE)</f>
        <v>67</v>
      </c>
      <c r="S350">
        <f t="shared" si="10"/>
        <v>0</v>
      </c>
      <c r="T350">
        <f t="shared" si="11"/>
        <v>65</v>
      </c>
    </row>
    <row r="351" spans="1:20" x14ac:dyDescent="0.2">
      <c r="A351" s="1">
        <v>43296</v>
      </c>
      <c r="B351">
        <v>43865795</v>
      </c>
      <c r="C351">
        <v>842</v>
      </c>
      <c r="D351" t="s">
        <v>26</v>
      </c>
      <c r="E351">
        <v>21</v>
      </c>
      <c r="F351" t="s">
        <v>15</v>
      </c>
      <c r="G351">
        <v>181010</v>
      </c>
      <c r="H351" t="s">
        <v>16</v>
      </c>
      <c r="I351" t="s">
        <v>17</v>
      </c>
      <c r="J351" t="s">
        <v>18</v>
      </c>
      <c r="K351" t="s">
        <v>19</v>
      </c>
      <c r="L351" t="s">
        <v>20</v>
      </c>
      <c r="M351" s="2">
        <v>842776102461</v>
      </c>
      <c r="N351">
        <v>1</v>
      </c>
      <c r="O351">
        <f>COUNTIFS($A$2:$A$1129,"="&amp;A351,$C$2:$C$1129,"="&amp;C351,$M$2:$M$1129,"="&amp;M351)</f>
        <v>65</v>
      </c>
      <c r="P351">
        <f>COUNTIFS($B$2:$B$1129,"="&amp;B351,$M$2:$M$1129,"="&amp;M351)</f>
        <v>1</v>
      </c>
      <c r="Q351">
        <f>SUMIFS($N$2:$N$1129,$B$2:$B$1129,"="&amp;B351,$M$2:$M$1129,"="&amp;M351)</f>
        <v>1</v>
      </c>
      <c r="R351">
        <f>VLOOKUP(A351&amp;C351&amp;M351,販売数計!$A$2:$E$174,5,FALSE)</f>
        <v>67</v>
      </c>
      <c r="S351">
        <f t="shared" si="10"/>
        <v>0</v>
      </c>
      <c r="T351">
        <f t="shared" si="11"/>
        <v>65</v>
      </c>
    </row>
    <row r="352" spans="1:20" x14ac:dyDescent="0.2">
      <c r="A352" s="1">
        <v>43296</v>
      </c>
      <c r="B352">
        <v>43865865</v>
      </c>
      <c r="C352">
        <v>842</v>
      </c>
      <c r="D352" t="s">
        <v>26</v>
      </c>
      <c r="E352">
        <v>21</v>
      </c>
      <c r="F352" t="s">
        <v>15</v>
      </c>
      <c r="G352">
        <v>181010</v>
      </c>
      <c r="H352" t="s">
        <v>16</v>
      </c>
      <c r="I352" t="s">
        <v>17</v>
      </c>
      <c r="J352" t="s">
        <v>18</v>
      </c>
      <c r="K352" t="s">
        <v>19</v>
      </c>
      <c r="L352" t="s">
        <v>20</v>
      </c>
      <c r="M352" s="2">
        <v>842776102461</v>
      </c>
      <c r="N352">
        <v>1</v>
      </c>
      <c r="O352">
        <f>COUNTIFS($A$2:$A$1129,"="&amp;A352,$C$2:$C$1129,"="&amp;C352,$M$2:$M$1129,"="&amp;M352)</f>
        <v>65</v>
      </c>
      <c r="P352">
        <f>COUNTIFS($B$2:$B$1129,"="&amp;B352,$M$2:$M$1129,"="&amp;M352)</f>
        <v>1</v>
      </c>
      <c r="Q352">
        <f>SUMIFS($N$2:$N$1129,$B$2:$B$1129,"="&amp;B352,$M$2:$M$1129,"="&amp;M352)</f>
        <v>1</v>
      </c>
      <c r="R352">
        <f>VLOOKUP(A352&amp;C352&amp;M352,販売数計!$A$2:$E$174,5,FALSE)</f>
        <v>67</v>
      </c>
      <c r="S352">
        <f t="shared" si="10"/>
        <v>0</v>
      </c>
      <c r="T352">
        <f t="shared" si="11"/>
        <v>65</v>
      </c>
    </row>
    <row r="353" spans="1:20" x14ac:dyDescent="0.2">
      <c r="A353" s="1">
        <v>43296</v>
      </c>
      <c r="B353">
        <v>43866289</v>
      </c>
      <c r="C353">
        <v>842</v>
      </c>
      <c r="D353" t="s">
        <v>26</v>
      </c>
      <c r="E353">
        <v>21</v>
      </c>
      <c r="F353" t="s">
        <v>15</v>
      </c>
      <c r="G353">
        <v>181010</v>
      </c>
      <c r="H353" t="s">
        <v>16</v>
      </c>
      <c r="I353" t="s">
        <v>17</v>
      </c>
      <c r="J353" t="s">
        <v>18</v>
      </c>
      <c r="K353" t="s">
        <v>19</v>
      </c>
      <c r="L353" t="s">
        <v>20</v>
      </c>
      <c r="M353" s="2">
        <v>842776102461</v>
      </c>
      <c r="N353">
        <v>1</v>
      </c>
      <c r="O353">
        <f>COUNTIFS($A$2:$A$1129,"="&amp;A353,$C$2:$C$1129,"="&amp;C353,$M$2:$M$1129,"="&amp;M353)</f>
        <v>65</v>
      </c>
      <c r="P353">
        <f>COUNTIFS($B$2:$B$1129,"="&amp;B353,$M$2:$M$1129,"="&amp;M353)</f>
        <v>1</v>
      </c>
      <c r="Q353">
        <f>SUMIFS($N$2:$N$1129,$B$2:$B$1129,"="&amp;B353,$M$2:$M$1129,"="&amp;M353)</f>
        <v>1</v>
      </c>
      <c r="R353">
        <f>VLOOKUP(A353&amp;C353&amp;M353,販売数計!$A$2:$E$174,5,FALSE)</f>
        <v>67</v>
      </c>
      <c r="S353">
        <f t="shared" si="10"/>
        <v>0</v>
      </c>
      <c r="T353">
        <f t="shared" si="11"/>
        <v>65</v>
      </c>
    </row>
    <row r="354" spans="1:20" x14ac:dyDescent="0.2">
      <c r="A354" s="1">
        <v>43296</v>
      </c>
      <c r="B354">
        <v>43866300</v>
      </c>
      <c r="C354">
        <v>842</v>
      </c>
      <c r="D354" t="s">
        <v>26</v>
      </c>
      <c r="E354">
        <v>21</v>
      </c>
      <c r="F354" t="s">
        <v>15</v>
      </c>
      <c r="G354">
        <v>181010</v>
      </c>
      <c r="H354" t="s">
        <v>16</v>
      </c>
      <c r="I354" t="s">
        <v>17</v>
      </c>
      <c r="J354" t="s">
        <v>18</v>
      </c>
      <c r="K354" t="s">
        <v>19</v>
      </c>
      <c r="L354" t="s">
        <v>20</v>
      </c>
      <c r="M354" s="2">
        <v>842776102461</v>
      </c>
      <c r="N354">
        <v>1</v>
      </c>
      <c r="O354">
        <f>COUNTIFS($A$2:$A$1129,"="&amp;A354,$C$2:$C$1129,"="&amp;C354,$M$2:$M$1129,"="&amp;M354)</f>
        <v>65</v>
      </c>
      <c r="P354">
        <f>COUNTIFS($B$2:$B$1129,"="&amp;B354,$M$2:$M$1129,"="&amp;M354)</f>
        <v>1</v>
      </c>
      <c r="Q354">
        <f>SUMIFS($N$2:$N$1129,$B$2:$B$1129,"="&amp;B354,$M$2:$M$1129,"="&amp;M354)</f>
        <v>1</v>
      </c>
      <c r="R354">
        <f>VLOOKUP(A354&amp;C354&amp;M354,販売数計!$A$2:$E$174,5,FALSE)</f>
        <v>67</v>
      </c>
      <c r="S354">
        <f t="shared" si="10"/>
        <v>0</v>
      </c>
      <c r="T354">
        <f t="shared" si="11"/>
        <v>65</v>
      </c>
    </row>
    <row r="355" spans="1:20" x14ac:dyDescent="0.2">
      <c r="A355" s="1">
        <v>43296</v>
      </c>
      <c r="B355">
        <v>43866674</v>
      </c>
      <c r="C355">
        <v>842</v>
      </c>
      <c r="D355" t="s">
        <v>26</v>
      </c>
      <c r="E355">
        <v>21</v>
      </c>
      <c r="F355" t="s">
        <v>15</v>
      </c>
      <c r="G355">
        <v>181010</v>
      </c>
      <c r="H355" t="s">
        <v>16</v>
      </c>
      <c r="I355" t="s">
        <v>17</v>
      </c>
      <c r="J355" t="s">
        <v>18</v>
      </c>
      <c r="K355" t="s">
        <v>19</v>
      </c>
      <c r="L355" t="s">
        <v>20</v>
      </c>
      <c r="M355" s="2">
        <v>842776102461</v>
      </c>
      <c r="N355">
        <v>1</v>
      </c>
      <c r="O355">
        <f>COUNTIFS($A$2:$A$1129,"="&amp;A355,$C$2:$C$1129,"="&amp;C355,$M$2:$M$1129,"="&amp;M355)</f>
        <v>65</v>
      </c>
      <c r="P355">
        <f>COUNTIFS($B$2:$B$1129,"="&amp;B355,$M$2:$M$1129,"="&amp;M355)</f>
        <v>1</v>
      </c>
      <c r="Q355">
        <f>SUMIFS($N$2:$N$1129,$B$2:$B$1129,"="&amp;B355,$M$2:$M$1129,"="&amp;M355)</f>
        <v>1</v>
      </c>
      <c r="R355">
        <f>VLOOKUP(A355&amp;C355&amp;M355,販売数計!$A$2:$E$174,5,FALSE)</f>
        <v>67</v>
      </c>
      <c r="S355">
        <f t="shared" si="10"/>
        <v>0</v>
      </c>
      <c r="T355">
        <f t="shared" si="11"/>
        <v>65</v>
      </c>
    </row>
    <row r="356" spans="1:20" x14ac:dyDescent="0.2">
      <c r="A356" s="1">
        <v>43296</v>
      </c>
      <c r="B356">
        <v>43867144</v>
      </c>
      <c r="C356">
        <v>842</v>
      </c>
      <c r="D356" t="s">
        <v>26</v>
      </c>
      <c r="E356">
        <v>21</v>
      </c>
      <c r="F356" t="s">
        <v>15</v>
      </c>
      <c r="G356">
        <v>181010</v>
      </c>
      <c r="H356" t="s">
        <v>16</v>
      </c>
      <c r="I356" t="s">
        <v>17</v>
      </c>
      <c r="J356" t="s">
        <v>18</v>
      </c>
      <c r="K356" t="s">
        <v>19</v>
      </c>
      <c r="L356" t="s">
        <v>20</v>
      </c>
      <c r="M356" s="2">
        <v>842776102461</v>
      </c>
      <c r="N356">
        <v>1</v>
      </c>
      <c r="O356">
        <f>COUNTIFS($A$2:$A$1129,"="&amp;A356,$C$2:$C$1129,"="&amp;C356,$M$2:$M$1129,"="&amp;M356)</f>
        <v>65</v>
      </c>
      <c r="P356">
        <f>COUNTIFS($B$2:$B$1129,"="&amp;B356,$M$2:$M$1129,"="&amp;M356)</f>
        <v>1</v>
      </c>
      <c r="Q356">
        <f>SUMIFS($N$2:$N$1129,$B$2:$B$1129,"="&amp;B356,$M$2:$M$1129,"="&amp;M356)</f>
        <v>1</v>
      </c>
      <c r="R356">
        <f>VLOOKUP(A356&amp;C356&amp;M356,販売数計!$A$2:$E$174,5,FALSE)</f>
        <v>67</v>
      </c>
      <c r="S356">
        <f t="shared" si="10"/>
        <v>0</v>
      </c>
      <c r="T356">
        <f t="shared" si="11"/>
        <v>65</v>
      </c>
    </row>
    <row r="357" spans="1:20" x14ac:dyDescent="0.2">
      <c r="A357" s="1">
        <v>43296</v>
      </c>
      <c r="B357">
        <v>43867169</v>
      </c>
      <c r="C357">
        <v>842</v>
      </c>
      <c r="D357" t="s">
        <v>26</v>
      </c>
      <c r="E357">
        <v>21</v>
      </c>
      <c r="F357" t="s">
        <v>15</v>
      </c>
      <c r="G357">
        <v>181010</v>
      </c>
      <c r="H357" t="s">
        <v>16</v>
      </c>
      <c r="I357" t="s">
        <v>17</v>
      </c>
      <c r="J357" t="s">
        <v>18</v>
      </c>
      <c r="K357" t="s">
        <v>19</v>
      </c>
      <c r="L357" t="s">
        <v>20</v>
      </c>
      <c r="M357" s="2">
        <v>842776102461</v>
      </c>
      <c r="N357">
        <v>1</v>
      </c>
      <c r="O357">
        <f>COUNTIFS($A$2:$A$1129,"="&amp;A357,$C$2:$C$1129,"="&amp;C357,$M$2:$M$1129,"="&amp;M357)</f>
        <v>65</v>
      </c>
      <c r="P357">
        <f>COUNTIFS($B$2:$B$1129,"="&amp;B357,$M$2:$M$1129,"="&amp;M357)</f>
        <v>1</v>
      </c>
      <c r="Q357">
        <f>SUMIFS($N$2:$N$1129,$B$2:$B$1129,"="&amp;B357,$M$2:$M$1129,"="&amp;M357)</f>
        <v>1</v>
      </c>
      <c r="R357">
        <f>VLOOKUP(A357&amp;C357&amp;M357,販売数計!$A$2:$E$174,5,FALSE)</f>
        <v>67</v>
      </c>
      <c r="S357">
        <f t="shared" si="10"/>
        <v>0</v>
      </c>
      <c r="T357">
        <f t="shared" si="11"/>
        <v>65</v>
      </c>
    </row>
    <row r="358" spans="1:20" x14ac:dyDescent="0.2">
      <c r="A358" s="1">
        <v>43296</v>
      </c>
      <c r="B358">
        <v>43867216</v>
      </c>
      <c r="C358">
        <v>842</v>
      </c>
      <c r="D358" t="s">
        <v>26</v>
      </c>
      <c r="E358">
        <v>21</v>
      </c>
      <c r="F358" t="s">
        <v>15</v>
      </c>
      <c r="G358">
        <v>181010</v>
      </c>
      <c r="H358" t="s">
        <v>16</v>
      </c>
      <c r="I358" t="s">
        <v>17</v>
      </c>
      <c r="J358" t="s">
        <v>18</v>
      </c>
      <c r="K358" t="s">
        <v>19</v>
      </c>
      <c r="L358" t="s">
        <v>20</v>
      </c>
      <c r="M358" s="2">
        <v>842776102461</v>
      </c>
      <c r="N358">
        <v>1</v>
      </c>
      <c r="O358">
        <f>COUNTIFS($A$2:$A$1129,"="&amp;A358,$C$2:$C$1129,"="&amp;C358,$M$2:$M$1129,"="&amp;M358)</f>
        <v>65</v>
      </c>
      <c r="P358">
        <f>COUNTIFS($B$2:$B$1129,"="&amp;B358,$M$2:$M$1129,"="&amp;M358)</f>
        <v>1</v>
      </c>
      <c r="Q358">
        <f>SUMIFS($N$2:$N$1129,$B$2:$B$1129,"="&amp;B358,$M$2:$M$1129,"="&amp;M358)</f>
        <v>1</v>
      </c>
      <c r="R358">
        <f>VLOOKUP(A358&amp;C358&amp;M358,販売数計!$A$2:$E$174,5,FALSE)</f>
        <v>67</v>
      </c>
      <c r="S358">
        <f t="shared" si="10"/>
        <v>0</v>
      </c>
      <c r="T358">
        <f t="shared" si="11"/>
        <v>65</v>
      </c>
    </row>
    <row r="359" spans="1:20" x14ac:dyDescent="0.2">
      <c r="A359" s="1">
        <v>43296</v>
      </c>
      <c r="B359">
        <v>43867390</v>
      </c>
      <c r="C359">
        <v>842</v>
      </c>
      <c r="D359" t="s">
        <v>26</v>
      </c>
      <c r="E359">
        <v>21</v>
      </c>
      <c r="F359" t="s">
        <v>15</v>
      </c>
      <c r="G359">
        <v>181010</v>
      </c>
      <c r="H359" t="s">
        <v>16</v>
      </c>
      <c r="I359" t="s">
        <v>17</v>
      </c>
      <c r="J359" t="s">
        <v>18</v>
      </c>
      <c r="K359" t="s">
        <v>19</v>
      </c>
      <c r="L359" t="s">
        <v>20</v>
      </c>
      <c r="M359" s="2">
        <v>842776102461</v>
      </c>
      <c r="N359">
        <v>1</v>
      </c>
      <c r="O359">
        <f>COUNTIFS($A$2:$A$1129,"="&amp;A359,$C$2:$C$1129,"="&amp;C359,$M$2:$M$1129,"="&amp;M359)</f>
        <v>65</v>
      </c>
      <c r="P359">
        <f>COUNTIFS($B$2:$B$1129,"="&amp;B359,$M$2:$M$1129,"="&amp;M359)</f>
        <v>1</v>
      </c>
      <c r="Q359">
        <f>SUMIFS($N$2:$N$1129,$B$2:$B$1129,"="&amp;B359,$M$2:$M$1129,"="&amp;M359)</f>
        <v>1</v>
      </c>
      <c r="R359">
        <f>VLOOKUP(A359&amp;C359&amp;M359,販売数計!$A$2:$E$174,5,FALSE)</f>
        <v>67</v>
      </c>
      <c r="S359">
        <f t="shared" si="10"/>
        <v>0</v>
      </c>
      <c r="T359">
        <f t="shared" si="11"/>
        <v>65</v>
      </c>
    </row>
    <row r="360" spans="1:20" x14ac:dyDescent="0.2">
      <c r="A360" s="1">
        <v>43296</v>
      </c>
      <c r="B360">
        <v>43867427</v>
      </c>
      <c r="C360">
        <v>842</v>
      </c>
      <c r="D360" t="s">
        <v>26</v>
      </c>
      <c r="E360">
        <v>21</v>
      </c>
      <c r="F360" t="s">
        <v>15</v>
      </c>
      <c r="G360">
        <v>181010</v>
      </c>
      <c r="H360" t="s">
        <v>16</v>
      </c>
      <c r="I360" t="s">
        <v>17</v>
      </c>
      <c r="J360" t="s">
        <v>18</v>
      </c>
      <c r="K360" t="s">
        <v>19</v>
      </c>
      <c r="L360" t="s">
        <v>20</v>
      </c>
      <c r="M360" s="2">
        <v>842776102461</v>
      </c>
      <c r="N360">
        <v>1</v>
      </c>
      <c r="O360">
        <f>COUNTIFS($A$2:$A$1129,"="&amp;A360,$C$2:$C$1129,"="&amp;C360,$M$2:$M$1129,"="&amp;M360)</f>
        <v>65</v>
      </c>
      <c r="P360">
        <f>COUNTIFS($B$2:$B$1129,"="&amp;B360,$M$2:$M$1129,"="&amp;M360)</f>
        <v>1</v>
      </c>
      <c r="Q360">
        <f>SUMIFS($N$2:$N$1129,$B$2:$B$1129,"="&amp;B360,$M$2:$M$1129,"="&amp;M360)</f>
        <v>1</v>
      </c>
      <c r="R360">
        <f>VLOOKUP(A360&amp;C360&amp;M360,販売数計!$A$2:$E$174,5,FALSE)</f>
        <v>67</v>
      </c>
      <c r="S360">
        <f t="shared" si="10"/>
        <v>0</v>
      </c>
      <c r="T360">
        <f t="shared" si="11"/>
        <v>65</v>
      </c>
    </row>
    <row r="361" spans="1:20" x14ac:dyDescent="0.2">
      <c r="A361" s="1">
        <v>43296</v>
      </c>
      <c r="B361">
        <v>43867589</v>
      </c>
      <c r="C361">
        <v>842</v>
      </c>
      <c r="D361" t="s">
        <v>26</v>
      </c>
      <c r="E361">
        <v>21</v>
      </c>
      <c r="F361" t="s">
        <v>15</v>
      </c>
      <c r="G361">
        <v>181010</v>
      </c>
      <c r="H361" t="s">
        <v>16</v>
      </c>
      <c r="I361" t="s">
        <v>17</v>
      </c>
      <c r="J361" t="s">
        <v>18</v>
      </c>
      <c r="K361" t="s">
        <v>19</v>
      </c>
      <c r="L361" t="s">
        <v>20</v>
      </c>
      <c r="M361" s="2">
        <v>842776102461</v>
      </c>
      <c r="N361">
        <v>1</v>
      </c>
      <c r="O361">
        <f>COUNTIFS($A$2:$A$1129,"="&amp;A361,$C$2:$C$1129,"="&amp;C361,$M$2:$M$1129,"="&amp;M361)</f>
        <v>65</v>
      </c>
      <c r="P361">
        <f>COUNTIFS($B$2:$B$1129,"="&amp;B361,$M$2:$M$1129,"="&amp;M361)</f>
        <v>1</v>
      </c>
      <c r="Q361">
        <f>SUMIFS($N$2:$N$1129,$B$2:$B$1129,"="&amp;B361,$M$2:$M$1129,"="&amp;M361)</f>
        <v>1</v>
      </c>
      <c r="R361">
        <f>VLOOKUP(A361&amp;C361&amp;M361,販売数計!$A$2:$E$174,5,FALSE)</f>
        <v>67</v>
      </c>
      <c r="S361">
        <f t="shared" si="10"/>
        <v>0</v>
      </c>
      <c r="T361">
        <f t="shared" si="11"/>
        <v>65</v>
      </c>
    </row>
    <row r="362" spans="1:20" x14ac:dyDescent="0.2">
      <c r="A362" s="1">
        <v>43296</v>
      </c>
      <c r="B362">
        <v>43867591</v>
      </c>
      <c r="C362">
        <v>842</v>
      </c>
      <c r="D362" t="s">
        <v>26</v>
      </c>
      <c r="E362">
        <v>21</v>
      </c>
      <c r="F362" t="s">
        <v>15</v>
      </c>
      <c r="G362">
        <v>181010</v>
      </c>
      <c r="H362" t="s">
        <v>16</v>
      </c>
      <c r="I362" t="s">
        <v>17</v>
      </c>
      <c r="J362" t="s">
        <v>18</v>
      </c>
      <c r="K362" t="s">
        <v>19</v>
      </c>
      <c r="L362" t="s">
        <v>20</v>
      </c>
      <c r="M362" s="2">
        <v>842776102461</v>
      </c>
      <c r="N362">
        <v>1</v>
      </c>
      <c r="O362">
        <f>COUNTIFS($A$2:$A$1129,"="&amp;A362,$C$2:$C$1129,"="&amp;C362,$M$2:$M$1129,"="&amp;M362)</f>
        <v>65</v>
      </c>
      <c r="P362">
        <f>COUNTIFS($B$2:$B$1129,"="&amp;B362,$M$2:$M$1129,"="&amp;M362)</f>
        <v>1</v>
      </c>
      <c r="Q362">
        <f>SUMIFS($N$2:$N$1129,$B$2:$B$1129,"="&amp;B362,$M$2:$M$1129,"="&amp;M362)</f>
        <v>1</v>
      </c>
      <c r="R362">
        <f>VLOOKUP(A362&amp;C362&amp;M362,販売数計!$A$2:$E$174,5,FALSE)</f>
        <v>67</v>
      </c>
      <c r="S362">
        <f t="shared" si="10"/>
        <v>0</v>
      </c>
      <c r="T362">
        <f t="shared" si="11"/>
        <v>65</v>
      </c>
    </row>
    <row r="363" spans="1:20" x14ac:dyDescent="0.2">
      <c r="A363" s="1">
        <v>43296</v>
      </c>
      <c r="B363">
        <v>43867856</v>
      </c>
      <c r="C363">
        <v>842</v>
      </c>
      <c r="D363" t="s">
        <v>26</v>
      </c>
      <c r="E363">
        <v>21</v>
      </c>
      <c r="F363" t="s">
        <v>15</v>
      </c>
      <c r="G363">
        <v>181010</v>
      </c>
      <c r="H363" t="s">
        <v>16</v>
      </c>
      <c r="I363" t="s">
        <v>17</v>
      </c>
      <c r="J363" t="s">
        <v>18</v>
      </c>
      <c r="K363" t="s">
        <v>19</v>
      </c>
      <c r="L363" t="s">
        <v>20</v>
      </c>
      <c r="M363" s="2">
        <v>842776102461</v>
      </c>
      <c r="N363">
        <v>1</v>
      </c>
      <c r="O363">
        <f>COUNTIFS($A$2:$A$1129,"="&amp;A363,$C$2:$C$1129,"="&amp;C363,$M$2:$M$1129,"="&amp;M363)</f>
        <v>65</v>
      </c>
      <c r="P363">
        <f>COUNTIFS($B$2:$B$1129,"="&amp;B363,$M$2:$M$1129,"="&amp;M363)</f>
        <v>1</v>
      </c>
      <c r="Q363">
        <f>SUMIFS($N$2:$N$1129,$B$2:$B$1129,"="&amp;B363,$M$2:$M$1129,"="&amp;M363)</f>
        <v>1</v>
      </c>
      <c r="R363">
        <f>VLOOKUP(A363&amp;C363&amp;M363,販売数計!$A$2:$E$174,5,FALSE)</f>
        <v>67</v>
      </c>
      <c r="S363">
        <f t="shared" si="10"/>
        <v>0</v>
      </c>
      <c r="T363">
        <f t="shared" si="11"/>
        <v>65</v>
      </c>
    </row>
    <row r="364" spans="1:20" x14ac:dyDescent="0.2">
      <c r="A364" s="1">
        <v>43296</v>
      </c>
      <c r="B364">
        <v>43867924</v>
      </c>
      <c r="C364">
        <v>842</v>
      </c>
      <c r="D364" t="s">
        <v>26</v>
      </c>
      <c r="E364">
        <v>21</v>
      </c>
      <c r="F364" t="s">
        <v>15</v>
      </c>
      <c r="G364">
        <v>181010</v>
      </c>
      <c r="H364" t="s">
        <v>16</v>
      </c>
      <c r="I364" t="s">
        <v>17</v>
      </c>
      <c r="J364" t="s">
        <v>18</v>
      </c>
      <c r="K364" t="s">
        <v>19</v>
      </c>
      <c r="L364" t="s">
        <v>20</v>
      </c>
      <c r="M364" s="2">
        <v>842776102461</v>
      </c>
      <c r="N364">
        <v>1</v>
      </c>
      <c r="O364">
        <f>COUNTIFS($A$2:$A$1129,"="&amp;A364,$C$2:$C$1129,"="&amp;C364,$M$2:$M$1129,"="&amp;M364)</f>
        <v>65</v>
      </c>
      <c r="P364">
        <f>COUNTIFS($B$2:$B$1129,"="&amp;B364,$M$2:$M$1129,"="&amp;M364)</f>
        <v>1</v>
      </c>
      <c r="Q364">
        <f>SUMIFS($N$2:$N$1129,$B$2:$B$1129,"="&amp;B364,$M$2:$M$1129,"="&amp;M364)</f>
        <v>1</v>
      </c>
      <c r="R364">
        <f>VLOOKUP(A364&amp;C364&amp;M364,販売数計!$A$2:$E$174,5,FALSE)</f>
        <v>67</v>
      </c>
      <c r="S364">
        <f t="shared" si="10"/>
        <v>0</v>
      </c>
      <c r="T364">
        <f t="shared" si="11"/>
        <v>65</v>
      </c>
    </row>
    <row r="365" spans="1:20" x14ac:dyDescent="0.2">
      <c r="A365" s="1">
        <v>43296</v>
      </c>
      <c r="B365">
        <v>43868011</v>
      </c>
      <c r="C365">
        <v>842</v>
      </c>
      <c r="D365" t="s">
        <v>26</v>
      </c>
      <c r="E365">
        <v>21</v>
      </c>
      <c r="F365" t="s">
        <v>15</v>
      </c>
      <c r="G365">
        <v>181010</v>
      </c>
      <c r="H365" t="s">
        <v>16</v>
      </c>
      <c r="I365" t="s">
        <v>17</v>
      </c>
      <c r="J365" t="s">
        <v>18</v>
      </c>
      <c r="K365" t="s">
        <v>19</v>
      </c>
      <c r="L365" t="s">
        <v>20</v>
      </c>
      <c r="M365" s="2">
        <v>842776102461</v>
      </c>
      <c r="N365">
        <v>1</v>
      </c>
      <c r="O365">
        <f>COUNTIFS($A$2:$A$1129,"="&amp;A365,$C$2:$C$1129,"="&amp;C365,$M$2:$M$1129,"="&amp;M365)</f>
        <v>65</v>
      </c>
      <c r="P365">
        <f>COUNTIFS($B$2:$B$1129,"="&amp;B365,$M$2:$M$1129,"="&amp;M365)</f>
        <v>1</v>
      </c>
      <c r="Q365">
        <f>SUMIFS($N$2:$N$1129,$B$2:$B$1129,"="&amp;B365,$M$2:$M$1129,"="&amp;M365)</f>
        <v>1</v>
      </c>
      <c r="R365">
        <f>VLOOKUP(A365&amp;C365&amp;M365,販売数計!$A$2:$E$174,5,FALSE)</f>
        <v>67</v>
      </c>
      <c r="S365">
        <f t="shared" si="10"/>
        <v>0</v>
      </c>
      <c r="T365">
        <f t="shared" si="11"/>
        <v>65</v>
      </c>
    </row>
    <row r="366" spans="1:20" x14ac:dyDescent="0.2">
      <c r="A366" s="1">
        <v>43296</v>
      </c>
      <c r="B366">
        <v>43868478</v>
      </c>
      <c r="C366">
        <v>842</v>
      </c>
      <c r="D366" t="s">
        <v>26</v>
      </c>
      <c r="E366">
        <v>21</v>
      </c>
      <c r="F366" t="s">
        <v>15</v>
      </c>
      <c r="G366">
        <v>181010</v>
      </c>
      <c r="H366" t="s">
        <v>16</v>
      </c>
      <c r="I366" t="s">
        <v>17</v>
      </c>
      <c r="J366" t="s">
        <v>18</v>
      </c>
      <c r="K366" t="s">
        <v>19</v>
      </c>
      <c r="L366" t="s">
        <v>20</v>
      </c>
      <c r="M366" s="2">
        <v>842776102461</v>
      </c>
      <c r="N366">
        <v>1</v>
      </c>
      <c r="O366">
        <f>COUNTIFS($A$2:$A$1129,"="&amp;A366,$C$2:$C$1129,"="&amp;C366,$M$2:$M$1129,"="&amp;M366)</f>
        <v>65</v>
      </c>
      <c r="P366">
        <f>COUNTIFS($B$2:$B$1129,"="&amp;B366,$M$2:$M$1129,"="&amp;M366)</f>
        <v>1</v>
      </c>
      <c r="Q366">
        <f>SUMIFS($N$2:$N$1129,$B$2:$B$1129,"="&amp;B366,$M$2:$M$1129,"="&amp;M366)</f>
        <v>1</v>
      </c>
      <c r="R366">
        <f>VLOOKUP(A366&amp;C366&amp;M366,販売数計!$A$2:$E$174,5,FALSE)</f>
        <v>67</v>
      </c>
      <c r="S366">
        <f t="shared" ref="S366:S426" si="12">IF(P366&gt;=2,1,IF(N366&lt;0,1,0))</f>
        <v>0</v>
      </c>
      <c r="T366">
        <f t="shared" si="11"/>
        <v>65</v>
      </c>
    </row>
    <row r="367" spans="1:20" x14ac:dyDescent="0.2">
      <c r="A367" s="1">
        <v>43296</v>
      </c>
      <c r="B367">
        <v>43868652</v>
      </c>
      <c r="C367">
        <v>842</v>
      </c>
      <c r="D367" t="s">
        <v>26</v>
      </c>
      <c r="E367">
        <v>21</v>
      </c>
      <c r="F367" t="s">
        <v>15</v>
      </c>
      <c r="G367">
        <v>181010</v>
      </c>
      <c r="H367" t="s">
        <v>16</v>
      </c>
      <c r="I367" t="s">
        <v>17</v>
      </c>
      <c r="J367" t="s">
        <v>18</v>
      </c>
      <c r="K367" t="s">
        <v>19</v>
      </c>
      <c r="L367" t="s">
        <v>20</v>
      </c>
      <c r="M367" s="2">
        <v>842776102461</v>
      </c>
      <c r="N367">
        <v>1</v>
      </c>
      <c r="O367">
        <f>COUNTIFS($A$2:$A$1129,"="&amp;A367,$C$2:$C$1129,"="&amp;C367,$M$2:$M$1129,"="&amp;M367)</f>
        <v>65</v>
      </c>
      <c r="P367">
        <f>COUNTIFS($B$2:$B$1129,"="&amp;B367,$M$2:$M$1129,"="&amp;M367)</f>
        <v>1</v>
      </c>
      <c r="Q367">
        <f>SUMIFS($N$2:$N$1129,$B$2:$B$1129,"="&amp;B367,$M$2:$M$1129,"="&amp;M367)</f>
        <v>1</v>
      </c>
      <c r="R367">
        <f>VLOOKUP(A367&amp;C367&amp;M367,販売数計!$A$2:$E$174,5,FALSE)</f>
        <v>67</v>
      </c>
      <c r="S367">
        <f t="shared" si="12"/>
        <v>0</v>
      </c>
      <c r="T367">
        <f t="shared" si="11"/>
        <v>65</v>
      </c>
    </row>
    <row r="368" spans="1:20" x14ac:dyDescent="0.2">
      <c r="A368" s="1">
        <v>43296</v>
      </c>
      <c r="B368">
        <v>43868700</v>
      </c>
      <c r="C368">
        <v>842</v>
      </c>
      <c r="D368" t="s">
        <v>26</v>
      </c>
      <c r="E368">
        <v>21</v>
      </c>
      <c r="F368" t="s">
        <v>15</v>
      </c>
      <c r="G368">
        <v>181010</v>
      </c>
      <c r="H368" t="s">
        <v>16</v>
      </c>
      <c r="I368" t="s">
        <v>17</v>
      </c>
      <c r="J368" t="s">
        <v>18</v>
      </c>
      <c r="K368" t="s">
        <v>19</v>
      </c>
      <c r="L368" t="s">
        <v>20</v>
      </c>
      <c r="M368" s="2">
        <v>842776102461</v>
      </c>
      <c r="N368">
        <v>1</v>
      </c>
      <c r="O368">
        <f>COUNTIFS($A$2:$A$1129,"="&amp;A368,$C$2:$C$1129,"="&amp;C368,$M$2:$M$1129,"="&amp;M368)</f>
        <v>65</v>
      </c>
      <c r="P368">
        <f>COUNTIFS($B$2:$B$1129,"="&amp;B368,$M$2:$M$1129,"="&amp;M368)</f>
        <v>1</v>
      </c>
      <c r="Q368">
        <f>SUMIFS($N$2:$N$1129,$B$2:$B$1129,"="&amp;B368,$M$2:$M$1129,"="&amp;M368)</f>
        <v>1</v>
      </c>
      <c r="R368">
        <f>VLOOKUP(A368&amp;C368&amp;M368,販売数計!$A$2:$E$174,5,FALSE)</f>
        <v>67</v>
      </c>
      <c r="S368">
        <f t="shared" si="12"/>
        <v>0</v>
      </c>
      <c r="T368">
        <f t="shared" si="11"/>
        <v>65</v>
      </c>
    </row>
    <row r="369" spans="1:20" x14ac:dyDescent="0.2">
      <c r="A369" s="1">
        <v>43296</v>
      </c>
      <c r="B369">
        <v>43869108</v>
      </c>
      <c r="C369">
        <v>842</v>
      </c>
      <c r="D369" t="s">
        <v>26</v>
      </c>
      <c r="E369">
        <v>21</v>
      </c>
      <c r="F369" t="s">
        <v>15</v>
      </c>
      <c r="G369">
        <v>181010</v>
      </c>
      <c r="H369" t="s">
        <v>16</v>
      </c>
      <c r="I369" t="s">
        <v>17</v>
      </c>
      <c r="J369" t="s">
        <v>18</v>
      </c>
      <c r="K369" t="s">
        <v>19</v>
      </c>
      <c r="L369" t="s">
        <v>20</v>
      </c>
      <c r="M369" s="2">
        <v>842776102461</v>
      </c>
      <c r="N369">
        <v>1</v>
      </c>
      <c r="O369">
        <f>COUNTIFS($A$2:$A$1129,"="&amp;A369,$C$2:$C$1129,"="&amp;C369,$M$2:$M$1129,"="&amp;M369)</f>
        <v>65</v>
      </c>
      <c r="P369">
        <f>COUNTIFS($B$2:$B$1129,"="&amp;B369,$M$2:$M$1129,"="&amp;M369)</f>
        <v>1</v>
      </c>
      <c r="Q369">
        <f>SUMIFS($N$2:$N$1129,$B$2:$B$1129,"="&amp;B369,$M$2:$M$1129,"="&amp;M369)</f>
        <v>1</v>
      </c>
      <c r="R369">
        <f>VLOOKUP(A369&amp;C369&amp;M369,販売数計!$A$2:$E$174,5,FALSE)</f>
        <v>67</v>
      </c>
      <c r="S369">
        <f t="shared" si="12"/>
        <v>0</v>
      </c>
      <c r="T369">
        <f t="shared" si="11"/>
        <v>65</v>
      </c>
    </row>
    <row r="370" spans="1:20" x14ac:dyDescent="0.2">
      <c r="A370" s="1">
        <v>43296</v>
      </c>
      <c r="B370">
        <v>43869514</v>
      </c>
      <c r="C370">
        <v>842</v>
      </c>
      <c r="D370" t="s">
        <v>26</v>
      </c>
      <c r="E370">
        <v>21</v>
      </c>
      <c r="F370" t="s">
        <v>15</v>
      </c>
      <c r="G370">
        <v>181010</v>
      </c>
      <c r="H370" t="s">
        <v>16</v>
      </c>
      <c r="I370" t="s">
        <v>17</v>
      </c>
      <c r="J370" t="s">
        <v>18</v>
      </c>
      <c r="K370" t="s">
        <v>19</v>
      </c>
      <c r="L370" t="s">
        <v>20</v>
      </c>
      <c r="M370" s="2">
        <v>842776102461</v>
      </c>
      <c r="N370">
        <v>1</v>
      </c>
      <c r="O370">
        <f>COUNTIFS($A$2:$A$1129,"="&amp;A370,$C$2:$C$1129,"="&amp;C370,$M$2:$M$1129,"="&amp;M370)</f>
        <v>65</v>
      </c>
      <c r="P370">
        <f>COUNTIFS($B$2:$B$1129,"="&amp;B370,$M$2:$M$1129,"="&amp;M370)</f>
        <v>1</v>
      </c>
      <c r="Q370">
        <f>SUMIFS($N$2:$N$1129,$B$2:$B$1129,"="&amp;B370,$M$2:$M$1129,"="&amp;M370)</f>
        <v>1</v>
      </c>
      <c r="R370">
        <f>VLOOKUP(A370&amp;C370&amp;M370,販売数計!$A$2:$E$174,5,FALSE)</f>
        <v>67</v>
      </c>
      <c r="S370">
        <f t="shared" si="12"/>
        <v>0</v>
      </c>
      <c r="T370">
        <f t="shared" si="11"/>
        <v>65</v>
      </c>
    </row>
    <row r="371" spans="1:20" x14ac:dyDescent="0.2">
      <c r="A371" s="1">
        <v>43296</v>
      </c>
      <c r="B371">
        <v>43869960</v>
      </c>
      <c r="C371">
        <v>842</v>
      </c>
      <c r="D371" t="s">
        <v>26</v>
      </c>
      <c r="E371">
        <v>21</v>
      </c>
      <c r="F371" t="s">
        <v>15</v>
      </c>
      <c r="G371">
        <v>181010</v>
      </c>
      <c r="H371" t="s">
        <v>16</v>
      </c>
      <c r="I371" t="s">
        <v>17</v>
      </c>
      <c r="J371" t="s">
        <v>18</v>
      </c>
      <c r="K371" t="s">
        <v>19</v>
      </c>
      <c r="L371" t="s">
        <v>20</v>
      </c>
      <c r="M371" s="2">
        <v>842776102461</v>
      </c>
      <c r="N371">
        <v>1</v>
      </c>
      <c r="O371">
        <f>COUNTIFS($A$2:$A$1129,"="&amp;A371,$C$2:$C$1129,"="&amp;C371,$M$2:$M$1129,"="&amp;M371)</f>
        <v>65</v>
      </c>
      <c r="P371">
        <f>COUNTIFS($B$2:$B$1129,"="&amp;B371,$M$2:$M$1129,"="&amp;M371)</f>
        <v>1</v>
      </c>
      <c r="Q371">
        <f>SUMIFS($N$2:$N$1129,$B$2:$B$1129,"="&amp;B371,$M$2:$M$1129,"="&amp;M371)</f>
        <v>1</v>
      </c>
      <c r="R371">
        <f>VLOOKUP(A371&amp;C371&amp;M371,販売数計!$A$2:$E$174,5,FALSE)</f>
        <v>67</v>
      </c>
      <c r="S371">
        <f t="shared" si="12"/>
        <v>0</v>
      </c>
      <c r="T371">
        <f t="shared" si="11"/>
        <v>65</v>
      </c>
    </row>
    <row r="372" spans="1:20" x14ac:dyDescent="0.2">
      <c r="A372" s="1">
        <v>43296</v>
      </c>
      <c r="B372">
        <v>43870031</v>
      </c>
      <c r="C372">
        <v>842</v>
      </c>
      <c r="D372" t="s">
        <v>26</v>
      </c>
      <c r="E372">
        <v>21</v>
      </c>
      <c r="F372" t="s">
        <v>15</v>
      </c>
      <c r="G372">
        <v>181010</v>
      </c>
      <c r="H372" t="s">
        <v>16</v>
      </c>
      <c r="I372" t="s">
        <v>17</v>
      </c>
      <c r="J372" t="s">
        <v>18</v>
      </c>
      <c r="K372" t="s">
        <v>19</v>
      </c>
      <c r="L372" t="s">
        <v>20</v>
      </c>
      <c r="M372" s="2">
        <v>842776102461</v>
      </c>
      <c r="N372">
        <v>1</v>
      </c>
      <c r="O372">
        <f>COUNTIFS($A$2:$A$1129,"="&amp;A372,$C$2:$C$1129,"="&amp;C372,$M$2:$M$1129,"="&amp;M372)</f>
        <v>65</v>
      </c>
      <c r="P372">
        <f>COUNTIFS($B$2:$B$1129,"="&amp;B372,$M$2:$M$1129,"="&amp;M372)</f>
        <v>1</v>
      </c>
      <c r="Q372">
        <f>SUMIFS($N$2:$N$1129,$B$2:$B$1129,"="&amp;B372,$M$2:$M$1129,"="&amp;M372)</f>
        <v>1</v>
      </c>
      <c r="R372">
        <f>VLOOKUP(A372&amp;C372&amp;M372,販売数計!$A$2:$E$174,5,FALSE)</f>
        <v>67</v>
      </c>
      <c r="S372">
        <f t="shared" si="12"/>
        <v>0</v>
      </c>
      <c r="T372">
        <f t="shared" si="11"/>
        <v>65</v>
      </c>
    </row>
    <row r="373" spans="1:20" x14ac:dyDescent="0.2">
      <c r="A373" s="1">
        <v>43296</v>
      </c>
      <c r="B373">
        <v>43870132</v>
      </c>
      <c r="C373">
        <v>842</v>
      </c>
      <c r="D373" t="s">
        <v>26</v>
      </c>
      <c r="E373">
        <v>21</v>
      </c>
      <c r="F373" t="s">
        <v>15</v>
      </c>
      <c r="G373">
        <v>181010</v>
      </c>
      <c r="H373" t="s">
        <v>16</v>
      </c>
      <c r="I373" t="s">
        <v>17</v>
      </c>
      <c r="J373" t="s">
        <v>18</v>
      </c>
      <c r="K373" t="s">
        <v>19</v>
      </c>
      <c r="L373" t="s">
        <v>20</v>
      </c>
      <c r="M373" s="2">
        <v>842776102461</v>
      </c>
      <c r="N373">
        <v>1</v>
      </c>
      <c r="O373">
        <f>COUNTIFS($A$2:$A$1129,"="&amp;A373,$C$2:$C$1129,"="&amp;C373,$M$2:$M$1129,"="&amp;M373)</f>
        <v>65</v>
      </c>
      <c r="P373">
        <f>COUNTIFS($B$2:$B$1129,"="&amp;B373,$M$2:$M$1129,"="&amp;M373)</f>
        <v>1</v>
      </c>
      <c r="Q373">
        <f>SUMIFS($N$2:$N$1129,$B$2:$B$1129,"="&amp;B373,$M$2:$M$1129,"="&amp;M373)</f>
        <v>1</v>
      </c>
      <c r="R373">
        <f>VLOOKUP(A373&amp;C373&amp;M373,販売数計!$A$2:$E$174,5,FALSE)</f>
        <v>67</v>
      </c>
      <c r="S373">
        <f t="shared" si="12"/>
        <v>0</v>
      </c>
      <c r="T373">
        <f t="shared" si="11"/>
        <v>65</v>
      </c>
    </row>
    <row r="374" spans="1:20" x14ac:dyDescent="0.2">
      <c r="A374" s="1">
        <v>43296</v>
      </c>
      <c r="B374">
        <v>43870250</v>
      </c>
      <c r="C374">
        <v>842</v>
      </c>
      <c r="D374" t="s">
        <v>26</v>
      </c>
      <c r="E374">
        <v>21</v>
      </c>
      <c r="F374" t="s">
        <v>15</v>
      </c>
      <c r="G374">
        <v>181010</v>
      </c>
      <c r="H374" t="s">
        <v>16</v>
      </c>
      <c r="I374" t="s">
        <v>17</v>
      </c>
      <c r="J374" t="s">
        <v>18</v>
      </c>
      <c r="K374" t="s">
        <v>19</v>
      </c>
      <c r="L374" t="s">
        <v>20</v>
      </c>
      <c r="M374" s="2">
        <v>842776102461</v>
      </c>
      <c r="N374">
        <v>1</v>
      </c>
      <c r="O374">
        <f>COUNTIFS($A$2:$A$1129,"="&amp;A374,$C$2:$C$1129,"="&amp;C374,$M$2:$M$1129,"="&amp;M374)</f>
        <v>65</v>
      </c>
      <c r="P374">
        <f>COUNTIFS($B$2:$B$1129,"="&amp;B374,$M$2:$M$1129,"="&amp;M374)</f>
        <v>1</v>
      </c>
      <c r="Q374">
        <f>SUMIFS($N$2:$N$1129,$B$2:$B$1129,"="&amp;B374,$M$2:$M$1129,"="&amp;M374)</f>
        <v>1</v>
      </c>
      <c r="R374">
        <f>VLOOKUP(A374&amp;C374&amp;M374,販売数計!$A$2:$E$174,5,FALSE)</f>
        <v>67</v>
      </c>
      <c r="S374">
        <f t="shared" si="12"/>
        <v>0</v>
      </c>
      <c r="T374">
        <f t="shared" si="11"/>
        <v>65</v>
      </c>
    </row>
    <row r="375" spans="1:20" x14ac:dyDescent="0.2">
      <c r="A375" s="1">
        <v>43296</v>
      </c>
      <c r="B375">
        <v>43870460</v>
      </c>
      <c r="C375">
        <v>842</v>
      </c>
      <c r="D375" t="s">
        <v>26</v>
      </c>
      <c r="E375">
        <v>21</v>
      </c>
      <c r="F375" t="s">
        <v>15</v>
      </c>
      <c r="G375">
        <v>181010</v>
      </c>
      <c r="H375" t="s">
        <v>16</v>
      </c>
      <c r="I375" t="s">
        <v>17</v>
      </c>
      <c r="J375" t="s">
        <v>18</v>
      </c>
      <c r="K375" t="s">
        <v>19</v>
      </c>
      <c r="L375" t="s">
        <v>20</v>
      </c>
      <c r="M375" s="2">
        <v>842776102461</v>
      </c>
      <c r="N375">
        <v>1</v>
      </c>
      <c r="O375">
        <f>COUNTIFS($A$2:$A$1129,"="&amp;A375,$C$2:$C$1129,"="&amp;C375,$M$2:$M$1129,"="&amp;M375)</f>
        <v>65</v>
      </c>
      <c r="P375">
        <f>COUNTIFS($B$2:$B$1129,"="&amp;B375,$M$2:$M$1129,"="&amp;M375)</f>
        <v>1</v>
      </c>
      <c r="Q375">
        <f>SUMIFS($N$2:$N$1129,$B$2:$B$1129,"="&amp;B375,$M$2:$M$1129,"="&amp;M375)</f>
        <v>1</v>
      </c>
      <c r="R375">
        <f>VLOOKUP(A375&amp;C375&amp;M375,販売数計!$A$2:$E$174,5,FALSE)</f>
        <v>67</v>
      </c>
      <c r="S375">
        <f t="shared" si="12"/>
        <v>0</v>
      </c>
      <c r="T375">
        <f t="shared" si="11"/>
        <v>65</v>
      </c>
    </row>
    <row r="376" spans="1:20" x14ac:dyDescent="0.2">
      <c r="A376" s="1">
        <v>43296</v>
      </c>
      <c r="B376">
        <v>43870729</v>
      </c>
      <c r="C376">
        <v>842</v>
      </c>
      <c r="D376" t="s">
        <v>26</v>
      </c>
      <c r="E376">
        <v>12</v>
      </c>
      <c r="F376" t="s">
        <v>27</v>
      </c>
      <c r="G376">
        <v>77120</v>
      </c>
      <c r="H376" t="s">
        <v>28</v>
      </c>
      <c r="I376" t="s">
        <v>29</v>
      </c>
      <c r="J376" t="s">
        <v>30</v>
      </c>
      <c r="L376" t="s">
        <v>31</v>
      </c>
      <c r="M376" s="2">
        <v>4549980046388</v>
      </c>
      <c r="N376">
        <v>1</v>
      </c>
      <c r="O376">
        <f>COUNTIFS($A$2:$A$1129,"="&amp;A376,$C$2:$C$1129,"="&amp;C376,$M$2:$M$1129,"="&amp;M376)</f>
        <v>1</v>
      </c>
      <c r="P376">
        <f>COUNTIFS($B$2:$B$1129,"="&amp;B376,$M$2:$M$1129,"="&amp;M376)</f>
        <v>1</v>
      </c>
      <c r="Q376">
        <f>SUMIFS($N$2:$N$1129,$B$2:$B$1129,"="&amp;B376,$M$2:$M$1129,"="&amp;M376)</f>
        <v>1</v>
      </c>
      <c r="R376">
        <f>VLOOKUP(A376&amp;C376&amp;M376,販売数計!$A$2:$E$174,5,FALSE)</f>
        <v>1</v>
      </c>
      <c r="S376">
        <f t="shared" si="12"/>
        <v>0</v>
      </c>
      <c r="T376">
        <f t="shared" si="11"/>
        <v>1</v>
      </c>
    </row>
    <row r="377" spans="1:20" x14ac:dyDescent="0.2">
      <c r="A377" s="1">
        <v>43296</v>
      </c>
      <c r="B377">
        <v>43871582</v>
      </c>
      <c r="C377">
        <v>842</v>
      </c>
      <c r="D377" t="s">
        <v>26</v>
      </c>
      <c r="E377">
        <v>21</v>
      </c>
      <c r="F377" t="s">
        <v>15</v>
      </c>
      <c r="G377">
        <v>181010</v>
      </c>
      <c r="H377" t="s">
        <v>16</v>
      </c>
      <c r="I377" t="s">
        <v>17</v>
      </c>
      <c r="J377" t="s">
        <v>18</v>
      </c>
      <c r="K377" t="s">
        <v>19</v>
      </c>
      <c r="L377" t="s">
        <v>20</v>
      </c>
      <c r="M377" s="2">
        <v>842776102461</v>
      </c>
      <c r="N377">
        <v>1</v>
      </c>
      <c r="O377">
        <f>COUNTIFS($A$2:$A$1129,"="&amp;A377,$C$2:$C$1129,"="&amp;C377,$M$2:$M$1129,"="&amp;M377)</f>
        <v>65</v>
      </c>
      <c r="P377">
        <f>COUNTIFS($B$2:$B$1129,"="&amp;B377,$M$2:$M$1129,"="&amp;M377)</f>
        <v>1</v>
      </c>
      <c r="Q377">
        <f>SUMIFS($N$2:$N$1129,$B$2:$B$1129,"="&amp;B377,$M$2:$M$1129,"="&amp;M377)</f>
        <v>1</v>
      </c>
      <c r="R377">
        <f>VLOOKUP(A377&amp;C377&amp;M377,販売数計!$A$2:$E$174,5,FALSE)</f>
        <v>67</v>
      </c>
      <c r="S377">
        <f t="shared" si="12"/>
        <v>0</v>
      </c>
      <c r="T377">
        <f t="shared" si="11"/>
        <v>65</v>
      </c>
    </row>
    <row r="378" spans="1:20" x14ac:dyDescent="0.2">
      <c r="A378" s="1">
        <v>43296</v>
      </c>
      <c r="B378">
        <v>43871676</v>
      </c>
      <c r="C378">
        <v>842</v>
      </c>
      <c r="D378" t="s">
        <v>26</v>
      </c>
      <c r="E378">
        <v>21</v>
      </c>
      <c r="F378" t="s">
        <v>15</v>
      </c>
      <c r="G378">
        <v>181010</v>
      </c>
      <c r="H378" t="s">
        <v>16</v>
      </c>
      <c r="I378" t="s">
        <v>17</v>
      </c>
      <c r="J378" t="s">
        <v>18</v>
      </c>
      <c r="K378" t="s">
        <v>19</v>
      </c>
      <c r="L378" t="s">
        <v>20</v>
      </c>
      <c r="M378" s="2">
        <v>842776102461</v>
      </c>
      <c r="N378">
        <v>1</v>
      </c>
      <c r="O378">
        <f>COUNTIFS($A$2:$A$1129,"="&amp;A378,$C$2:$C$1129,"="&amp;C378,$M$2:$M$1129,"="&amp;M378)</f>
        <v>65</v>
      </c>
      <c r="P378">
        <f>COUNTIFS($B$2:$B$1129,"="&amp;B378,$M$2:$M$1129,"="&amp;M378)</f>
        <v>1</v>
      </c>
      <c r="Q378">
        <f>SUMIFS($N$2:$N$1129,$B$2:$B$1129,"="&amp;B378,$M$2:$M$1129,"="&amp;M378)</f>
        <v>1</v>
      </c>
      <c r="R378">
        <f>VLOOKUP(A378&amp;C378&amp;M378,販売数計!$A$2:$E$174,5,FALSE)</f>
        <v>67</v>
      </c>
      <c r="S378">
        <f t="shared" si="12"/>
        <v>0</v>
      </c>
      <c r="T378">
        <f t="shared" si="11"/>
        <v>65</v>
      </c>
    </row>
    <row r="379" spans="1:20" x14ac:dyDescent="0.2">
      <c r="A379" s="1">
        <v>43296</v>
      </c>
      <c r="B379">
        <v>43871867</v>
      </c>
      <c r="C379">
        <v>842</v>
      </c>
      <c r="D379" t="s">
        <v>26</v>
      </c>
      <c r="E379">
        <v>21</v>
      </c>
      <c r="F379" t="s">
        <v>15</v>
      </c>
      <c r="G379">
        <v>181010</v>
      </c>
      <c r="H379" t="s">
        <v>16</v>
      </c>
      <c r="I379" t="s">
        <v>17</v>
      </c>
      <c r="J379" t="s">
        <v>18</v>
      </c>
      <c r="K379" t="s">
        <v>19</v>
      </c>
      <c r="L379" t="s">
        <v>20</v>
      </c>
      <c r="M379" s="2">
        <v>842776102461</v>
      </c>
      <c r="N379">
        <v>1</v>
      </c>
      <c r="O379">
        <f>COUNTIFS($A$2:$A$1129,"="&amp;A379,$C$2:$C$1129,"="&amp;C379,$M$2:$M$1129,"="&amp;M379)</f>
        <v>65</v>
      </c>
      <c r="P379">
        <f>COUNTIFS($B$2:$B$1129,"="&amp;B379,$M$2:$M$1129,"="&amp;M379)</f>
        <v>1</v>
      </c>
      <c r="Q379">
        <f>SUMIFS($N$2:$N$1129,$B$2:$B$1129,"="&amp;B379,$M$2:$M$1129,"="&amp;M379)</f>
        <v>1</v>
      </c>
      <c r="R379">
        <f>VLOOKUP(A379&amp;C379&amp;M379,販売数計!$A$2:$E$174,5,FALSE)</f>
        <v>67</v>
      </c>
      <c r="S379">
        <f t="shared" si="12"/>
        <v>0</v>
      </c>
      <c r="T379">
        <f t="shared" si="11"/>
        <v>65</v>
      </c>
    </row>
    <row r="380" spans="1:20" x14ac:dyDescent="0.2">
      <c r="A380" s="1">
        <v>43296</v>
      </c>
      <c r="B380">
        <v>43872438</v>
      </c>
      <c r="C380">
        <v>842</v>
      </c>
      <c r="D380" t="s">
        <v>26</v>
      </c>
      <c r="E380">
        <v>21</v>
      </c>
      <c r="F380" t="s">
        <v>15</v>
      </c>
      <c r="G380">
        <v>181010</v>
      </c>
      <c r="H380" t="s">
        <v>16</v>
      </c>
      <c r="I380" t="s">
        <v>17</v>
      </c>
      <c r="J380" t="s">
        <v>18</v>
      </c>
      <c r="K380" t="s">
        <v>19</v>
      </c>
      <c r="L380" t="s">
        <v>20</v>
      </c>
      <c r="M380" s="2">
        <v>842776102461</v>
      </c>
      <c r="N380">
        <v>1</v>
      </c>
      <c r="O380">
        <f>COUNTIFS($A$2:$A$1129,"="&amp;A380,$C$2:$C$1129,"="&amp;C380,$M$2:$M$1129,"="&amp;M380)</f>
        <v>65</v>
      </c>
      <c r="P380">
        <f>COUNTIFS($B$2:$B$1129,"="&amp;B380,$M$2:$M$1129,"="&amp;M380)</f>
        <v>1</v>
      </c>
      <c r="Q380">
        <f>SUMIFS($N$2:$N$1129,$B$2:$B$1129,"="&amp;B380,$M$2:$M$1129,"="&amp;M380)</f>
        <v>1</v>
      </c>
      <c r="R380">
        <f>VLOOKUP(A380&amp;C380&amp;M380,販売数計!$A$2:$E$174,5,FALSE)</f>
        <v>67</v>
      </c>
      <c r="S380">
        <f t="shared" si="12"/>
        <v>0</v>
      </c>
      <c r="T380">
        <f t="shared" si="11"/>
        <v>65</v>
      </c>
    </row>
    <row r="381" spans="1:20" x14ac:dyDescent="0.2">
      <c r="A381" s="1">
        <v>43296</v>
      </c>
      <c r="B381">
        <v>43872618</v>
      </c>
      <c r="C381">
        <v>842</v>
      </c>
      <c r="D381" t="s">
        <v>26</v>
      </c>
      <c r="E381">
        <v>21</v>
      </c>
      <c r="F381" t="s">
        <v>15</v>
      </c>
      <c r="G381">
        <v>181010</v>
      </c>
      <c r="H381" t="s">
        <v>16</v>
      </c>
      <c r="I381" t="s">
        <v>17</v>
      </c>
      <c r="J381" t="s">
        <v>18</v>
      </c>
      <c r="K381" t="s">
        <v>19</v>
      </c>
      <c r="L381" t="s">
        <v>20</v>
      </c>
      <c r="M381" s="2">
        <v>842776102461</v>
      </c>
      <c r="N381">
        <v>1</v>
      </c>
      <c r="O381">
        <f>COUNTIFS($A$2:$A$1129,"="&amp;A381,$C$2:$C$1129,"="&amp;C381,$M$2:$M$1129,"="&amp;M381)</f>
        <v>65</v>
      </c>
      <c r="P381">
        <f>COUNTIFS($B$2:$B$1129,"="&amp;B381,$M$2:$M$1129,"="&amp;M381)</f>
        <v>1</v>
      </c>
      <c r="Q381">
        <f>SUMIFS($N$2:$N$1129,$B$2:$B$1129,"="&amp;B381,$M$2:$M$1129,"="&amp;M381)</f>
        <v>1</v>
      </c>
      <c r="R381">
        <f>VLOOKUP(A381&amp;C381&amp;M381,販売数計!$A$2:$E$174,5,FALSE)</f>
        <v>67</v>
      </c>
      <c r="S381">
        <f t="shared" si="12"/>
        <v>0</v>
      </c>
      <c r="T381">
        <f t="shared" si="11"/>
        <v>65</v>
      </c>
    </row>
    <row r="382" spans="1:20" x14ac:dyDescent="0.2">
      <c r="A382" s="1">
        <v>43296</v>
      </c>
      <c r="B382">
        <v>43873007</v>
      </c>
      <c r="C382">
        <v>842</v>
      </c>
      <c r="D382" t="s">
        <v>26</v>
      </c>
      <c r="E382">
        <v>21</v>
      </c>
      <c r="F382" t="s">
        <v>15</v>
      </c>
      <c r="G382">
        <v>181010</v>
      </c>
      <c r="H382" t="s">
        <v>16</v>
      </c>
      <c r="I382" t="s">
        <v>17</v>
      </c>
      <c r="J382" t="s">
        <v>18</v>
      </c>
      <c r="K382" t="s">
        <v>19</v>
      </c>
      <c r="L382" t="s">
        <v>20</v>
      </c>
      <c r="M382" s="2">
        <v>842776102461</v>
      </c>
      <c r="N382">
        <v>1</v>
      </c>
      <c r="O382">
        <f>COUNTIFS($A$2:$A$1129,"="&amp;A382,$C$2:$C$1129,"="&amp;C382,$M$2:$M$1129,"="&amp;M382)</f>
        <v>65</v>
      </c>
      <c r="P382">
        <f>COUNTIFS($B$2:$B$1129,"="&amp;B382,$M$2:$M$1129,"="&amp;M382)</f>
        <v>1</v>
      </c>
      <c r="Q382">
        <f>SUMIFS($N$2:$N$1129,$B$2:$B$1129,"="&amp;B382,$M$2:$M$1129,"="&amp;M382)</f>
        <v>1</v>
      </c>
      <c r="R382">
        <f>VLOOKUP(A382&amp;C382&amp;M382,販売数計!$A$2:$E$174,5,FALSE)</f>
        <v>67</v>
      </c>
      <c r="S382">
        <f t="shared" si="12"/>
        <v>0</v>
      </c>
      <c r="T382">
        <f t="shared" si="11"/>
        <v>65</v>
      </c>
    </row>
    <row r="383" spans="1:20" x14ac:dyDescent="0.2">
      <c r="A383" s="1">
        <v>43296</v>
      </c>
      <c r="B383">
        <v>43873572</v>
      </c>
      <c r="C383">
        <v>842</v>
      </c>
      <c r="D383" t="s">
        <v>26</v>
      </c>
      <c r="E383">
        <v>21</v>
      </c>
      <c r="F383" t="s">
        <v>15</v>
      </c>
      <c r="G383">
        <v>181010</v>
      </c>
      <c r="H383" t="s">
        <v>16</v>
      </c>
      <c r="I383" t="s">
        <v>17</v>
      </c>
      <c r="J383" t="s">
        <v>18</v>
      </c>
      <c r="K383" t="s">
        <v>19</v>
      </c>
      <c r="L383" t="s">
        <v>20</v>
      </c>
      <c r="M383" s="2">
        <v>842776102461</v>
      </c>
      <c r="N383">
        <v>1</v>
      </c>
      <c r="O383">
        <f>COUNTIFS($A$2:$A$1129,"="&amp;A383,$C$2:$C$1129,"="&amp;C383,$M$2:$M$1129,"="&amp;M383)</f>
        <v>65</v>
      </c>
      <c r="P383">
        <f>COUNTIFS($B$2:$B$1129,"="&amp;B383,$M$2:$M$1129,"="&amp;M383)</f>
        <v>1</v>
      </c>
      <c r="Q383">
        <f>SUMIFS($N$2:$N$1129,$B$2:$B$1129,"="&amp;B383,$M$2:$M$1129,"="&amp;M383)</f>
        <v>1</v>
      </c>
      <c r="R383">
        <f>VLOOKUP(A383&amp;C383&amp;M383,販売数計!$A$2:$E$174,5,FALSE)</f>
        <v>67</v>
      </c>
      <c r="S383">
        <f t="shared" si="12"/>
        <v>0</v>
      </c>
      <c r="T383">
        <f t="shared" si="11"/>
        <v>65</v>
      </c>
    </row>
    <row r="384" spans="1:20" x14ac:dyDescent="0.2">
      <c r="A384" s="1">
        <v>43296</v>
      </c>
      <c r="B384">
        <v>43873611</v>
      </c>
      <c r="C384">
        <v>842</v>
      </c>
      <c r="D384" t="s">
        <v>26</v>
      </c>
      <c r="E384">
        <v>21</v>
      </c>
      <c r="F384" t="s">
        <v>15</v>
      </c>
      <c r="G384">
        <v>181010</v>
      </c>
      <c r="H384" t="s">
        <v>16</v>
      </c>
      <c r="I384" t="s">
        <v>17</v>
      </c>
      <c r="J384" t="s">
        <v>18</v>
      </c>
      <c r="K384" t="s">
        <v>19</v>
      </c>
      <c r="L384" t="s">
        <v>20</v>
      </c>
      <c r="M384" s="2">
        <v>842776102461</v>
      </c>
      <c r="N384">
        <v>1</v>
      </c>
      <c r="O384">
        <f>COUNTIFS($A$2:$A$1129,"="&amp;A384,$C$2:$C$1129,"="&amp;C384,$M$2:$M$1129,"="&amp;M384)</f>
        <v>65</v>
      </c>
      <c r="P384">
        <f>COUNTIFS($B$2:$B$1129,"="&amp;B384,$M$2:$M$1129,"="&amp;M384)</f>
        <v>1</v>
      </c>
      <c r="Q384">
        <f>SUMIFS($N$2:$N$1129,$B$2:$B$1129,"="&amp;B384,$M$2:$M$1129,"="&amp;M384)</f>
        <v>1</v>
      </c>
      <c r="R384">
        <f>VLOOKUP(A384&amp;C384&amp;M384,販売数計!$A$2:$E$174,5,FALSE)</f>
        <v>67</v>
      </c>
      <c r="S384">
        <f t="shared" si="12"/>
        <v>0</v>
      </c>
      <c r="T384">
        <f t="shared" si="11"/>
        <v>65</v>
      </c>
    </row>
    <row r="385" spans="1:20" x14ac:dyDescent="0.2">
      <c r="A385" s="1">
        <v>43296</v>
      </c>
      <c r="B385">
        <v>43873648</v>
      </c>
      <c r="C385">
        <v>842</v>
      </c>
      <c r="D385" t="s">
        <v>26</v>
      </c>
      <c r="E385">
        <v>21</v>
      </c>
      <c r="F385" t="s">
        <v>15</v>
      </c>
      <c r="G385">
        <v>181010</v>
      </c>
      <c r="H385" t="s">
        <v>16</v>
      </c>
      <c r="I385" t="s">
        <v>17</v>
      </c>
      <c r="J385" t="s">
        <v>18</v>
      </c>
      <c r="K385" t="s">
        <v>19</v>
      </c>
      <c r="L385" t="s">
        <v>20</v>
      </c>
      <c r="M385" s="2">
        <v>842776102461</v>
      </c>
      <c r="N385">
        <v>1</v>
      </c>
      <c r="O385">
        <f>COUNTIFS($A$2:$A$1129,"="&amp;A385,$C$2:$C$1129,"="&amp;C385,$M$2:$M$1129,"="&amp;M385)</f>
        <v>65</v>
      </c>
      <c r="P385">
        <f>COUNTIFS($B$2:$B$1129,"="&amp;B385,$M$2:$M$1129,"="&amp;M385)</f>
        <v>1</v>
      </c>
      <c r="Q385">
        <f>SUMIFS($N$2:$N$1129,$B$2:$B$1129,"="&amp;B385,$M$2:$M$1129,"="&amp;M385)</f>
        <v>1</v>
      </c>
      <c r="R385">
        <f>VLOOKUP(A385&amp;C385&amp;M385,販売数計!$A$2:$E$174,5,FALSE)</f>
        <v>67</v>
      </c>
      <c r="S385">
        <f t="shared" si="12"/>
        <v>0</v>
      </c>
      <c r="T385">
        <f t="shared" si="11"/>
        <v>65</v>
      </c>
    </row>
    <row r="386" spans="1:20" x14ac:dyDescent="0.2">
      <c r="A386" s="1">
        <v>43296</v>
      </c>
      <c r="B386">
        <v>43873966</v>
      </c>
      <c r="C386">
        <v>842</v>
      </c>
      <c r="D386" t="s">
        <v>26</v>
      </c>
      <c r="E386">
        <v>21</v>
      </c>
      <c r="F386" t="s">
        <v>15</v>
      </c>
      <c r="G386">
        <v>181010</v>
      </c>
      <c r="H386" t="s">
        <v>16</v>
      </c>
      <c r="I386" t="s">
        <v>17</v>
      </c>
      <c r="J386" t="s">
        <v>18</v>
      </c>
      <c r="K386" t="s">
        <v>19</v>
      </c>
      <c r="L386" t="s">
        <v>20</v>
      </c>
      <c r="M386" s="2">
        <v>842776102461</v>
      </c>
      <c r="N386">
        <v>1</v>
      </c>
      <c r="O386">
        <f>COUNTIFS($A$2:$A$1129,"="&amp;A386,$C$2:$C$1129,"="&amp;C386,$M$2:$M$1129,"="&amp;M386)</f>
        <v>65</v>
      </c>
      <c r="P386">
        <f>COUNTIFS($B$2:$B$1129,"="&amp;B386,$M$2:$M$1129,"="&amp;M386)</f>
        <v>1</v>
      </c>
      <c r="Q386">
        <f>SUMIFS($N$2:$N$1129,$B$2:$B$1129,"="&amp;B386,$M$2:$M$1129,"="&amp;M386)</f>
        <v>1</v>
      </c>
      <c r="R386">
        <f>VLOOKUP(A386&amp;C386&amp;M386,販売数計!$A$2:$E$174,5,FALSE)</f>
        <v>67</v>
      </c>
      <c r="S386">
        <f t="shared" si="12"/>
        <v>0</v>
      </c>
      <c r="T386">
        <f t="shared" si="11"/>
        <v>65</v>
      </c>
    </row>
    <row r="387" spans="1:20" x14ac:dyDescent="0.2">
      <c r="A387" s="1">
        <v>43296</v>
      </c>
      <c r="B387">
        <v>43874306</v>
      </c>
      <c r="C387">
        <v>842</v>
      </c>
      <c r="D387" t="s">
        <v>26</v>
      </c>
      <c r="E387">
        <v>21</v>
      </c>
      <c r="F387" t="s">
        <v>15</v>
      </c>
      <c r="G387">
        <v>181010</v>
      </c>
      <c r="H387" t="s">
        <v>16</v>
      </c>
      <c r="I387" t="s">
        <v>17</v>
      </c>
      <c r="J387" t="s">
        <v>18</v>
      </c>
      <c r="K387" t="s">
        <v>19</v>
      </c>
      <c r="L387" t="s">
        <v>20</v>
      </c>
      <c r="M387" s="2">
        <v>842776102461</v>
      </c>
      <c r="N387">
        <v>1</v>
      </c>
      <c r="O387">
        <f>COUNTIFS($A$2:$A$1129,"="&amp;A387,$C$2:$C$1129,"="&amp;C387,$M$2:$M$1129,"="&amp;M387)</f>
        <v>65</v>
      </c>
      <c r="P387">
        <f>COUNTIFS($B$2:$B$1129,"="&amp;B387,$M$2:$M$1129,"="&amp;M387)</f>
        <v>1</v>
      </c>
      <c r="Q387">
        <f>SUMIFS($N$2:$N$1129,$B$2:$B$1129,"="&amp;B387,$M$2:$M$1129,"="&amp;M387)</f>
        <v>1</v>
      </c>
      <c r="R387">
        <f>VLOOKUP(A387&amp;C387&amp;M387,販売数計!$A$2:$E$174,5,FALSE)</f>
        <v>67</v>
      </c>
      <c r="S387">
        <f t="shared" si="12"/>
        <v>0</v>
      </c>
      <c r="T387">
        <f t="shared" ref="T387:T450" si="13">SUMIFS($N$2:$N$1129,$A$2:$A$1129,"="&amp;A387,$C$2:$C$1129,"="&amp;C387,$M$2:$M$1129,"="&amp;M387)</f>
        <v>65</v>
      </c>
    </row>
    <row r="388" spans="1:20" x14ac:dyDescent="0.2">
      <c r="A388" s="1">
        <v>43296</v>
      </c>
      <c r="B388">
        <v>43874473</v>
      </c>
      <c r="C388">
        <v>842</v>
      </c>
      <c r="D388" t="s">
        <v>26</v>
      </c>
      <c r="E388">
        <v>21</v>
      </c>
      <c r="F388" t="s">
        <v>15</v>
      </c>
      <c r="G388">
        <v>181010</v>
      </c>
      <c r="H388" t="s">
        <v>16</v>
      </c>
      <c r="I388" t="s">
        <v>17</v>
      </c>
      <c r="J388" t="s">
        <v>18</v>
      </c>
      <c r="K388" t="s">
        <v>19</v>
      </c>
      <c r="L388" t="s">
        <v>20</v>
      </c>
      <c r="M388" s="2">
        <v>842776102461</v>
      </c>
      <c r="N388">
        <v>1</v>
      </c>
      <c r="O388">
        <f>COUNTIFS($A$2:$A$1129,"="&amp;A388,$C$2:$C$1129,"="&amp;C388,$M$2:$M$1129,"="&amp;M388)</f>
        <v>65</v>
      </c>
      <c r="P388">
        <f>COUNTIFS($B$2:$B$1129,"="&amp;B388,$M$2:$M$1129,"="&amp;M388)</f>
        <v>1</v>
      </c>
      <c r="Q388">
        <f>SUMIFS($N$2:$N$1129,$B$2:$B$1129,"="&amp;B388,$M$2:$M$1129,"="&amp;M388)</f>
        <v>1</v>
      </c>
      <c r="R388">
        <f>VLOOKUP(A388&amp;C388&amp;M388,販売数計!$A$2:$E$174,5,FALSE)</f>
        <v>67</v>
      </c>
      <c r="S388">
        <f t="shared" si="12"/>
        <v>0</v>
      </c>
      <c r="T388">
        <f t="shared" si="13"/>
        <v>65</v>
      </c>
    </row>
    <row r="389" spans="1:20" x14ac:dyDescent="0.2">
      <c r="A389" s="1">
        <v>43296</v>
      </c>
      <c r="B389">
        <v>43874633</v>
      </c>
      <c r="C389">
        <v>842</v>
      </c>
      <c r="D389" t="s">
        <v>26</v>
      </c>
      <c r="E389">
        <v>21</v>
      </c>
      <c r="F389" t="s">
        <v>15</v>
      </c>
      <c r="G389">
        <v>181010</v>
      </c>
      <c r="H389" t="s">
        <v>16</v>
      </c>
      <c r="I389" t="s">
        <v>17</v>
      </c>
      <c r="J389" t="s">
        <v>18</v>
      </c>
      <c r="K389" t="s">
        <v>19</v>
      </c>
      <c r="L389" t="s">
        <v>20</v>
      </c>
      <c r="M389" s="2">
        <v>842776102461</v>
      </c>
      <c r="N389">
        <v>1</v>
      </c>
      <c r="O389">
        <f>COUNTIFS($A$2:$A$1129,"="&amp;A389,$C$2:$C$1129,"="&amp;C389,$M$2:$M$1129,"="&amp;M389)</f>
        <v>65</v>
      </c>
      <c r="P389">
        <f>COUNTIFS($B$2:$B$1129,"="&amp;B389,$M$2:$M$1129,"="&amp;M389)</f>
        <v>1</v>
      </c>
      <c r="Q389">
        <f>SUMIFS($N$2:$N$1129,$B$2:$B$1129,"="&amp;B389,$M$2:$M$1129,"="&amp;M389)</f>
        <v>1</v>
      </c>
      <c r="R389">
        <f>VLOOKUP(A389&amp;C389&amp;M389,販売数計!$A$2:$E$174,5,FALSE)</f>
        <v>67</v>
      </c>
      <c r="S389">
        <f t="shared" si="12"/>
        <v>0</v>
      </c>
      <c r="T389">
        <f t="shared" si="13"/>
        <v>65</v>
      </c>
    </row>
    <row r="390" spans="1:20" x14ac:dyDescent="0.2">
      <c r="A390" s="1">
        <v>43296</v>
      </c>
      <c r="B390">
        <v>43875666</v>
      </c>
      <c r="C390">
        <v>842</v>
      </c>
      <c r="D390" t="s">
        <v>26</v>
      </c>
      <c r="E390">
        <v>21</v>
      </c>
      <c r="F390" t="s">
        <v>15</v>
      </c>
      <c r="G390">
        <v>181010</v>
      </c>
      <c r="H390" t="s">
        <v>16</v>
      </c>
      <c r="I390" t="s">
        <v>17</v>
      </c>
      <c r="J390" t="s">
        <v>18</v>
      </c>
      <c r="K390" t="s">
        <v>19</v>
      </c>
      <c r="L390" t="s">
        <v>20</v>
      </c>
      <c r="M390" s="2">
        <v>842776102461</v>
      </c>
      <c r="N390">
        <v>1</v>
      </c>
      <c r="O390">
        <f>COUNTIFS($A$2:$A$1129,"="&amp;A390,$C$2:$C$1129,"="&amp;C390,$M$2:$M$1129,"="&amp;M390)</f>
        <v>65</v>
      </c>
      <c r="P390">
        <f>COUNTIFS($B$2:$B$1129,"="&amp;B390,$M$2:$M$1129,"="&amp;M390)</f>
        <v>1</v>
      </c>
      <c r="Q390">
        <f>SUMIFS($N$2:$N$1129,$B$2:$B$1129,"="&amp;B390,$M$2:$M$1129,"="&amp;M390)</f>
        <v>1</v>
      </c>
      <c r="R390">
        <f>VLOOKUP(A390&amp;C390&amp;M390,販売数計!$A$2:$E$174,5,FALSE)</f>
        <v>67</v>
      </c>
      <c r="S390">
        <f t="shared" si="12"/>
        <v>0</v>
      </c>
      <c r="T390">
        <f t="shared" si="13"/>
        <v>65</v>
      </c>
    </row>
    <row r="391" spans="1:20" x14ac:dyDescent="0.2">
      <c r="A391" s="1">
        <v>43296</v>
      </c>
      <c r="B391">
        <v>43875840</v>
      </c>
      <c r="C391">
        <v>842</v>
      </c>
      <c r="D391" t="s">
        <v>26</v>
      </c>
      <c r="E391">
        <v>21</v>
      </c>
      <c r="F391" t="s">
        <v>15</v>
      </c>
      <c r="G391">
        <v>181010</v>
      </c>
      <c r="H391" t="s">
        <v>16</v>
      </c>
      <c r="I391" t="s">
        <v>17</v>
      </c>
      <c r="J391" t="s">
        <v>18</v>
      </c>
      <c r="K391" t="s">
        <v>19</v>
      </c>
      <c r="L391" t="s">
        <v>20</v>
      </c>
      <c r="M391" s="2">
        <v>842776102461</v>
      </c>
      <c r="N391">
        <v>1</v>
      </c>
      <c r="O391">
        <f>COUNTIFS($A$2:$A$1129,"="&amp;A391,$C$2:$C$1129,"="&amp;C391,$M$2:$M$1129,"="&amp;M391)</f>
        <v>65</v>
      </c>
      <c r="P391">
        <f>COUNTIFS($B$2:$B$1129,"="&amp;B391,$M$2:$M$1129,"="&amp;M391)</f>
        <v>1</v>
      </c>
      <c r="Q391">
        <f>SUMIFS($N$2:$N$1129,$B$2:$B$1129,"="&amp;B391,$M$2:$M$1129,"="&amp;M391)</f>
        <v>1</v>
      </c>
      <c r="R391">
        <f>VLOOKUP(A391&amp;C391&amp;M391,販売数計!$A$2:$E$174,5,FALSE)</f>
        <v>67</v>
      </c>
      <c r="S391">
        <f t="shared" si="12"/>
        <v>0</v>
      </c>
      <c r="T391">
        <f t="shared" si="13"/>
        <v>65</v>
      </c>
    </row>
    <row r="392" spans="1:20" x14ac:dyDescent="0.2">
      <c r="A392" s="1">
        <v>43296</v>
      </c>
      <c r="B392">
        <v>43876724</v>
      </c>
      <c r="C392">
        <v>842</v>
      </c>
      <c r="D392" t="s">
        <v>26</v>
      </c>
      <c r="E392">
        <v>21</v>
      </c>
      <c r="F392" t="s">
        <v>15</v>
      </c>
      <c r="G392">
        <v>181010</v>
      </c>
      <c r="H392" t="s">
        <v>16</v>
      </c>
      <c r="I392" t="s">
        <v>17</v>
      </c>
      <c r="J392" t="s">
        <v>18</v>
      </c>
      <c r="K392" t="s">
        <v>19</v>
      </c>
      <c r="L392" t="s">
        <v>20</v>
      </c>
      <c r="M392" s="2">
        <v>842776102461</v>
      </c>
      <c r="N392">
        <v>1</v>
      </c>
      <c r="O392">
        <f>COUNTIFS($A$2:$A$1129,"="&amp;A392,$C$2:$C$1129,"="&amp;C392,$M$2:$M$1129,"="&amp;M392)</f>
        <v>65</v>
      </c>
      <c r="P392">
        <f>COUNTIFS($B$2:$B$1129,"="&amp;B392,$M$2:$M$1129,"="&amp;M392)</f>
        <v>1</v>
      </c>
      <c r="Q392">
        <f>SUMIFS($N$2:$N$1129,$B$2:$B$1129,"="&amp;B392,$M$2:$M$1129,"="&amp;M392)</f>
        <v>1</v>
      </c>
      <c r="R392">
        <f>VLOOKUP(A392&amp;C392&amp;M392,販売数計!$A$2:$E$174,5,FALSE)</f>
        <v>67</v>
      </c>
      <c r="S392">
        <f t="shared" si="12"/>
        <v>0</v>
      </c>
      <c r="T392">
        <f t="shared" si="13"/>
        <v>65</v>
      </c>
    </row>
    <row r="393" spans="1:20" x14ac:dyDescent="0.2">
      <c r="A393" s="1">
        <v>43296</v>
      </c>
      <c r="B393">
        <v>43876801</v>
      </c>
      <c r="C393">
        <v>842</v>
      </c>
      <c r="D393" t="s">
        <v>26</v>
      </c>
      <c r="E393">
        <v>21</v>
      </c>
      <c r="F393" t="s">
        <v>15</v>
      </c>
      <c r="G393">
        <v>181010</v>
      </c>
      <c r="H393" t="s">
        <v>16</v>
      </c>
      <c r="I393" t="s">
        <v>17</v>
      </c>
      <c r="J393" t="s">
        <v>18</v>
      </c>
      <c r="K393" t="s">
        <v>19</v>
      </c>
      <c r="L393" t="s">
        <v>20</v>
      </c>
      <c r="M393" s="2">
        <v>842776102461</v>
      </c>
      <c r="N393">
        <v>1</v>
      </c>
      <c r="O393">
        <f>COUNTIFS($A$2:$A$1129,"="&amp;A393,$C$2:$C$1129,"="&amp;C393,$M$2:$M$1129,"="&amp;M393)</f>
        <v>65</v>
      </c>
      <c r="P393">
        <f>COUNTIFS($B$2:$B$1129,"="&amp;B393,$M$2:$M$1129,"="&amp;M393)</f>
        <v>1</v>
      </c>
      <c r="Q393">
        <f>SUMIFS($N$2:$N$1129,$B$2:$B$1129,"="&amp;B393,$M$2:$M$1129,"="&amp;M393)</f>
        <v>1</v>
      </c>
      <c r="R393">
        <f>VLOOKUP(A393&amp;C393&amp;M393,販売数計!$A$2:$E$174,5,FALSE)</f>
        <v>67</v>
      </c>
      <c r="S393">
        <f t="shared" si="12"/>
        <v>0</v>
      </c>
      <c r="T393">
        <f t="shared" si="13"/>
        <v>65</v>
      </c>
    </row>
    <row r="394" spans="1:20" x14ac:dyDescent="0.2">
      <c r="A394" s="1">
        <v>43296</v>
      </c>
      <c r="B394">
        <v>43877134</v>
      </c>
      <c r="C394">
        <v>842</v>
      </c>
      <c r="D394" t="s">
        <v>26</v>
      </c>
      <c r="E394">
        <v>21</v>
      </c>
      <c r="F394" t="s">
        <v>15</v>
      </c>
      <c r="G394">
        <v>181010</v>
      </c>
      <c r="H394" t="s">
        <v>16</v>
      </c>
      <c r="I394" t="s">
        <v>17</v>
      </c>
      <c r="J394" t="s">
        <v>18</v>
      </c>
      <c r="K394" t="s">
        <v>19</v>
      </c>
      <c r="L394" t="s">
        <v>20</v>
      </c>
      <c r="M394" s="2">
        <v>842776102461</v>
      </c>
      <c r="N394">
        <v>1</v>
      </c>
      <c r="O394">
        <f>COUNTIFS($A$2:$A$1129,"="&amp;A394,$C$2:$C$1129,"="&amp;C394,$M$2:$M$1129,"="&amp;M394)</f>
        <v>65</v>
      </c>
      <c r="P394">
        <f>COUNTIFS($B$2:$B$1129,"="&amp;B394,$M$2:$M$1129,"="&amp;M394)</f>
        <v>1</v>
      </c>
      <c r="Q394">
        <f>SUMIFS($N$2:$N$1129,$B$2:$B$1129,"="&amp;B394,$M$2:$M$1129,"="&amp;M394)</f>
        <v>1</v>
      </c>
      <c r="R394">
        <f>VLOOKUP(A394&amp;C394&amp;M394,販売数計!$A$2:$E$174,5,FALSE)</f>
        <v>67</v>
      </c>
      <c r="S394">
        <f t="shared" si="12"/>
        <v>0</v>
      </c>
      <c r="T394">
        <f t="shared" si="13"/>
        <v>65</v>
      </c>
    </row>
    <row r="395" spans="1:20" x14ac:dyDescent="0.2">
      <c r="A395" s="1">
        <v>43296</v>
      </c>
      <c r="B395">
        <v>43877630</v>
      </c>
      <c r="C395">
        <v>842</v>
      </c>
      <c r="D395" t="s">
        <v>26</v>
      </c>
      <c r="E395">
        <v>21</v>
      </c>
      <c r="F395" t="s">
        <v>15</v>
      </c>
      <c r="G395">
        <v>181010</v>
      </c>
      <c r="H395" t="s">
        <v>16</v>
      </c>
      <c r="I395" t="s">
        <v>17</v>
      </c>
      <c r="J395" t="s">
        <v>18</v>
      </c>
      <c r="K395" t="s">
        <v>19</v>
      </c>
      <c r="L395" t="s">
        <v>20</v>
      </c>
      <c r="M395" s="2">
        <v>842776102461</v>
      </c>
      <c r="N395">
        <v>1</v>
      </c>
      <c r="O395">
        <f>COUNTIFS($A$2:$A$1129,"="&amp;A395,$C$2:$C$1129,"="&amp;C395,$M$2:$M$1129,"="&amp;M395)</f>
        <v>65</v>
      </c>
      <c r="P395">
        <f>COUNTIFS($B$2:$B$1129,"="&amp;B395,$M$2:$M$1129,"="&amp;M395)</f>
        <v>1</v>
      </c>
      <c r="Q395">
        <f>SUMIFS($N$2:$N$1129,$B$2:$B$1129,"="&amp;B395,$M$2:$M$1129,"="&amp;M395)</f>
        <v>1</v>
      </c>
      <c r="R395">
        <f>VLOOKUP(A395&amp;C395&amp;M395,販売数計!$A$2:$E$174,5,FALSE)</f>
        <v>67</v>
      </c>
      <c r="S395">
        <f t="shared" si="12"/>
        <v>0</v>
      </c>
      <c r="T395">
        <f t="shared" si="13"/>
        <v>65</v>
      </c>
    </row>
    <row r="396" spans="1:20" x14ac:dyDescent="0.2">
      <c r="A396" s="1">
        <v>43296</v>
      </c>
      <c r="B396">
        <v>43877857</v>
      </c>
      <c r="C396">
        <v>842</v>
      </c>
      <c r="D396" t="s">
        <v>26</v>
      </c>
      <c r="E396">
        <v>21</v>
      </c>
      <c r="F396" t="s">
        <v>15</v>
      </c>
      <c r="G396">
        <v>181010</v>
      </c>
      <c r="H396" t="s">
        <v>16</v>
      </c>
      <c r="I396" t="s">
        <v>17</v>
      </c>
      <c r="J396" t="s">
        <v>18</v>
      </c>
      <c r="K396" t="s">
        <v>19</v>
      </c>
      <c r="L396" t="s">
        <v>20</v>
      </c>
      <c r="M396" s="2">
        <v>842776102461</v>
      </c>
      <c r="N396">
        <v>1</v>
      </c>
      <c r="O396">
        <f>COUNTIFS($A$2:$A$1129,"="&amp;A396,$C$2:$C$1129,"="&amp;C396,$M$2:$M$1129,"="&amp;M396)</f>
        <v>65</v>
      </c>
      <c r="P396">
        <f>COUNTIFS($B$2:$B$1129,"="&amp;B396,$M$2:$M$1129,"="&amp;M396)</f>
        <v>1</v>
      </c>
      <c r="Q396">
        <f>SUMIFS($N$2:$N$1129,$B$2:$B$1129,"="&amp;B396,$M$2:$M$1129,"="&amp;M396)</f>
        <v>1</v>
      </c>
      <c r="R396">
        <f>VLOOKUP(A396&amp;C396&amp;M396,販売数計!$A$2:$E$174,5,FALSE)</f>
        <v>67</v>
      </c>
      <c r="S396">
        <f t="shared" si="12"/>
        <v>0</v>
      </c>
      <c r="T396">
        <f t="shared" si="13"/>
        <v>65</v>
      </c>
    </row>
    <row r="397" spans="1:20" x14ac:dyDescent="0.2">
      <c r="A397" s="1">
        <v>43296</v>
      </c>
      <c r="B397">
        <v>65665643</v>
      </c>
      <c r="C397">
        <v>842</v>
      </c>
      <c r="D397" t="s">
        <v>26</v>
      </c>
      <c r="E397">
        <v>32</v>
      </c>
      <c r="F397" t="s">
        <v>21</v>
      </c>
      <c r="G397">
        <v>253230</v>
      </c>
      <c r="H397" t="s">
        <v>22</v>
      </c>
      <c r="I397" t="s">
        <v>23</v>
      </c>
      <c r="J397" t="s">
        <v>24</v>
      </c>
      <c r="L397" t="s">
        <v>25</v>
      </c>
      <c r="M397" s="2">
        <v>4550084118970</v>
      </c>
      <c r="N397">
        <v>1</v>
      </c>
      <c r="O397">
        <f>COUNTIFS($A$2:$A$1129,"="&amp;A397,$C$2:$C$1129,"="&amp;C397,$M$2:$M$1129,"="&amp;M397)</f>
        <v>1</v>
      </c>
      <c r="P397">
        <f>COUNTIFS($B$2:$B$1129,"="&amp;B397,$M$2:$M$1129,"="&amp;M397)</f>
        <v>1</v>
      </c>
      <c r="Q397">
        <f>SUMIFS($N$2:$N$1129,$B$2:$B$1129,"="&amp;B397,$M$2:$M$1129,"="&amp;M397)</f>
        <v>1</v>
      </c>
      <c r="R397">
        <f>VLOOKUP(A397&amp;C397&amp;M397,販売数計!$A$2:$E$174,5,FALSE)</f>
        <v>1</v>
      </c>
      <c r="S397">
        <f t="shared" si="12"/>
        <v>0</v>
      </c>
      <c r="T397">
        <f t="shared" si="13"/>
        <v>1</v>
      </c>
    </row>
    <row r="398" spans="1:20" hidden="1" x14ac:dyDescent="0.2">
      <c r="A398" s="1">
        <v>43297</v>
      </c>
      <c r="B398">
        <v>43864493</v>
      </c>
      <c r="C398">
        <v>94</v>
      </c>
      <c r="D398" t="s">
        <v>14</v>
      </c>
      <c r="E398">
        <v>21</v>
      </c>
      <c r="F398" t="s">
        <v>15</v>
      </c>
      <c r="G398">
        <v>181010</v>
      </c>
      <c r="H398" t="s">
        <v>16</v>
      </c>
      <c r="I398" t="s">
        <v>17</v>
      </c>
      <c r="J398" t="s">
        <v>18</v>
      </c>
      <c r="K398" t="s">
        <v>19</v>
      </c>
      <c r="L398" t="s">
        <v>20</v>
      </c>
      <c r="M398" s="2">
        <v>842776102461</v>
      </c>
      <c r="N398">
        <v>1</v>
      </c>
      <c r="O398">
        <f>COUNTIFS($A$2:$A$1129,"="&amp;A398,$C$2:$C$1129,"="&amp;C398,$M$2:$M$1129,"="&amp;M398)</f>
        <v>106</v>
      </c>
      <c r="P398">
        <f>COUNTIFS($B$2:$B$1129,"="&amp;B398,$M$2:$M$1129,"="&amp;M398)</f>
        <v>1</v>
      </c>
      <c r="Q398">
        <f>SUMIFS($N$2:$N$1129,$B$2:$B$1129,"="&amp;B398,$M$2:$M$1129,"="&amp;M398)</f>
        <v>1</v>
      </c>
      <c r="R398">
        <f>VLOOKUP(A398&amp;C398&amp;M398,販売数計!$A$2:$E$174,5,FALSE)</f>
        <v>108</v>
      </c>
      <c r="S398">
        <f t="shared" si="12"/>
        <v>0</v>
      </c>
      <c r="T398">
        <f t="shared" si="13"/>
        <v>106</v>
      </c>
    </row>
    <row r="399" spans="1:20" hidden="1" x14ac:dyDescent="0.2">
      <c r="A399" s="1">
        <v>43297</v>
      </c>
      <c r="B399">
        <v>43868309</v>
      </c>
      <c r="C399">
        <v>94</v>
      </c>
      <c r="D399" t="s">
        <v>14</v>
      </c>
      <c r="E399">
        <v>21</v>
      </c>
      <c r="F399" t="s">
        <v>15</v>
      </c>
      <c r="G399">
        <v>181010</v>
      </c>
      <c r="H399" t="s">
        <v>16</v>
      </c>
      <c r="I399" t="s">
        <v>17</v>
      </c>
      <c r="J399" t="s">
        <v>18</v>
      </c>
      <c r="K399" t="s">
        <v>19</v>
      </c>
      <c r="L399" t="s">
        <v>20</v>
      </c>
      <c r="M399" s="2">
        <v>842776102461</v>
      </c>
      <c r="N399">
        <v>1</v>
      </c>
      <c r="O399">
        <f>COUNTIFS($A$2:$A$1129,"="&amp;A399,$C$2:$C$1129,"="&amp;C399,$M$2:$M$1129,"="&amp;M399)</f>
        <v>106</v>
      </c>
      <c r="P399">
        <f>COUNTIFS($B$2:$B$1129,"="&amp;B399,$M$2:$M$1129,"="&amp;M399)</f>
        <v>1</v>
      </c>
      <c r="Q399">
        <f>SUMIFS($N$2:$N$1129,$B$2:$B$1129,"="&amp;B399,$M$2:$M$1129,"="&amp;M399)</f>
        <v>1</v>
      </c>
      <c r="R399">
        <f>VLOOKUP(A399&amp;C399&amp;M399,販売数計!$A$2:$E$174,5,FALSE)</f>
        <v>108</v>
      </c>
      <c r="S399">
        <f t="shared" si="12"/>
        <v>0</v>
      </c>
      <c r="T399">
        <f t="shared" si="13"/>
        <v>106</v>
      </c>
    </row>
    <row r="400" spans="1:20" hidden="1" x14ac:dyDescent="0.2">
      <c r="A400" s="1">
        <v>43297</v>
      </c>
      <c r="B400">
        <v>43870154</v>
      </c>
      <c r="C400">
        <v>94</v>
      </c>
      <c r="D400" t="s">
        <v>14</v>
      </c>
      <c r="E400">
        <v>21</v>
      </c>
      <c r="F400" t="s">
        <v>15</v>
      </c>
      <c r="G400">
        <v>181010</v>
      </c>
      <c r="H400" t="s">
        <v>16</v>
      </c>
      <c r="I400" t="s">
        <v>17</v>
      </c>
      <c r="J400" t="s">
        <v>18</v>
      </c>
      <c r="K400" t="s">
        <v>19</v>
      </c>
      <c r="L400" t="s">
        <v>20</v>
      </c>
      <c r="M400" s="2">
        <v>842776102461</v>
      </c>
      <c r="N400">
        <v>1</v>
      </c>
      <c r="O400">
        <f>COUNTIFS($A$2:$A$1129,"="&amp;A400,$C$2:$C$1129,"="&amp;C400,$M$2:$M$1129,"="&amp;M400)</f>
        <v>106</v>
      </c>
      <c r="P400">
        <f>COUNTIFS($B$2:$B$1129,"="&amp;B400,$M$2:$M$1129,"="&amp;M400)</f>
        <v>1</v>
      </c>
      <c r="Q400">
        <f>SUMIFS($N$2:$N$1129,$B$2:$B$1129,"="&amp;B400,$M$2:$M$1129,"="&amp;M400)</f>
        <v>1</v>
      </c>
      <c r="R400">
        <f>VLOOKUP(A400&amp;C400&amp;M400,販売数計!$A$2:$E$174,5,FALSE)</f>
        <v>108</v>
      </c>
      <c r="S400">
        <f t="shared" si="12"/>
        <v>0</v>
      </c>
      <c r="T400">
        <f t="shared" si="13"/>
        <v>106</v>
      </c>
    </row>
    <row r="401" spans="1:20" hidden="1" x14ac:dyDescent="0.2">
      <c r="A401" s="1">
        <v>43297</v>
      </c>
      <c r="B401">
        <v>43874583</v>
      </c>
      <c r="C401">
        <v>94</v>
      </c>
      <c r="D401" t="s">
        <v>14</v>
      </c>
      <c r="E401">
        <v>21</v>
      </c>
      <c r="F401" t="s">
        <v>15</v>
      </c>
      <c r="G401">
        <v>181010</v>
      </c>
      <c r="H401" t="s">
        <v>16</v>
      </c>
      <c r="I401" t="s">
        <v>17</v>
      </c>
      <c r="J401" t="s">
        <v>18</v>
      </c>
      <c r="K401" t="s">
        <v>19</v>
      </c>
      <c r="L401" t="s">
        <v>20</v>
      </c>
      <c r="M401" s="2">
        <v>842776102461</v>
      </c>
      <c r="N401">
        <v>1</v>
      </c>
      <c r="O401">
        <f>COUNTIFS($A$2:$A$1129,"="&amp;A401,$C$2:$C$1129,"="&amp;C401,$M$2:$M$1129,"="&amp;M401)</f>
        <v>106</v>
      </c>
      <c r="P401">
        <f>COUNTIFS($B$2:$B$1129,"="&amp;B401,$M$2:$M$1129,"="&amp;M401)</f>
        <v>1</v>
      </c>
      <c r="Q401">
        <f>SUMIFS($N$2:$N$1129,$B$2:$B$1129,"="&amp;B401,$M$2:$M$1129,"="&amp;M401)</f>
        <v>1</v>
      </c>
      <c r="R401">
        <f>VLOOKUP(A401&amp;C401&amp;M401,販売数計!$A$2:$E$174,5,FALSE)</f>
        <v>108</v>
      </c>
      <c r="S401">
        <f t="shared" si="12"/>
        <v>0</v>
      </c>
      <c r="T401">
        <f t="shared" si="13"/>
        <v>106</v>
      </c>
    </row>
    <row r="402" spans="1:20" hidden="1" x14ac:dyDescent="0.2">
      <c r="A402" s="1">
        <v>43297</v>
      </c>
      <c r="B402">
        <v>43875864</v>
      </c>
      <c r="C402">
        <v>94</v>
      </c>
      <c r="D402" t="s">
        <v>14</v>
      </c>
      <c r="E402">
        <v>21</v>
      </c>
      <c r="F402" t="s">
        <v>15</v>
      </c>
      <c r="G402">
        <v>181010</v>
      </c>
      <c r="H402" t="s">
        <v>16</v>
      </c>
      <c r="I402" t="s">
        <v>17</v>
      </c>
      <c r="J402" t="s">
        <v>18</v>
      </c>
      <c r="K402" t="s">
        <v>19</v>
      </c>
      <c r="L402" t="s">
        <v>20</v>
      </c>
      <c r="M402" s="2">
        <v>842776102461</v>
      </c>
      <c r="N402">
        <v>1</v>
      </c>
      <c r="O402">
        <f>COUNTIFS($A$2:$A$1129,"="&amp;A402,$C$2:$C$1129,"="&amp;C402,$M$2:$M$1129,"="&amp;M402)</f>
        <v>106</v>
      </c>
      <c r="P402">
        <f>COUNTIFS($B$2:$B$1129,"="&amp;B402,$M$2:$M$1129,"="&amp;M402)</f>
        <v>1</v>
      </c>
      <c r="Q402">
        <f>SUMIFS($N$2:$N$1129,$B$2:$B$1129,"="&amp;B402,$M$2:$M$1129,"="&amp;M402)</f>
        <v>1</v>
      </c>
      <c r="R402">
        <f>VLOOKUP(A402&amp;C402&amp;M402,販売数計!$A$2:$E$174,5,FALSE)</f>
        <v>108</v>
      </c>
      <c r="S402">
        <f t="shared" si="12"/>
        <v>0</v>
      </c>
      <c r="T402">
        <f t="shared" si="13"/>
        <v>106</v>
      </c>
    </row>
    <row r="403" spans="1:20" hidden="1" x14ac:dyDescent="0.2">
      <c r="A403" s="1">
        <v>43297</v>
      </c>
      <c r="B403">
        <v>43876951</v>
      </c>
      <c r="C403">
        <v>94</v>
      </c>
      <c r="D403" t="s">
        <v>14</v>
      </c>
      <c r="E403">
        <v>21</v>
      </c>
      <c r="F403" t="s">
        <v>15</v>
      </c>
      <c r="G403">
        <v>181010</v>
      </c>
      <c r="H403" t="s">
        <v>16</v>
      </c>
      <c r="I403" t="s">
        <v>17</v>
      </c>
      <c r="J403" t="s">
        <v>18</v>
      </c>
      <c r="K403" t="s">
        <v>19</v>
      </c>
      <c r="L403" t="s">
        <v>20</v>
      </c>
      <c r="M403" s="2">
        <v>842776102461</v>
      </c>
      <c r="N403">
        <v>1</v>
      </c>
      <c r="O403">
        <f>COUNTIFS($A$2:$A$1129,"="&amp;A403,$C$2:$C$1129,"="&amp;C403,$M$2:$M$1129,"="&amp;M403)</f>
        <v>106</v>
      </c>
      <c r="P403">
        <f>COUNTIFS($B$2:$B$1129,"="&amp;B403,$M$2:$M$1129,"="&amp;M403)</f>
        <v>1</v>
      </c>
      <c r="Q403">
        <f>SUMIFS($N$2:$N$1129,$B$2:$B$1129,"="&amp;B403,$M$2:$M$1129,"="&amp;M403)</f>
        <v>1</v>
      </c>
      <c r="R403">
        <f>VLOOKUP(A403&amp;C403&amp;M403,販売数計!$A$2:$E$174,5,FALSE)</f>
        <v>108</v>
      </c>
      <c r="S403">
        <f t="shared" si="12"/>
        <v>0</v>
      </c>
      <c r="T403">
        <f t="shared" si="13"/>
        <v>106</v>
      </c>
    </row>
    <row r="404" spans="1:20" hidden="1" x14ac:dyDescent="0.2">
      <c r="A404" s="1">
        <v>43297</v>
      </c>
      <c r="B404">
        <v>43877978</v>
      </c>
      <c r="C404">
        <v>94</v>
      </c>
      <c r="D404" t="s">
        <v>14</v>
      </c>
      <c r="E404">
        <v>21</v>
      </c>
      <c r="F404" t="s">
        <v>15</v>
      </c>
      <c r="G404">
        <v>181010</v>
      </c>
      <c r="H404" t="s">
        <v>16</v>
      </c>
      <c r="I404" t="s">
        <v>17</v>
      </c>
      <c r="J404" t="s">
        <v>18</v>
      </c>
      <c r="K404" t="s">
        <v>19</v>
      </c>
      <c r="L404" t="s">
        <v>20</v>
      </c>
      <c r="M404" s="2">
        <v>842776102461</v>
      </c>
      <c r="N404">
        <v>1</v>
      </c>
      <c r="O404">
        <f>COUNTIFS($A$2:$A$1129,"="&amp;A404,$C$2:$C$1129,"="&amp;C404,$M$2:$M$1129,"="&amp;M404)</f>
        <v>106</v>
      </c>
      <c r="P404">
        <f>COUNTIFS($B$2:$B$1129,"="&amp;B404,$M$2:$M$1129,"="&amp;M404)</f>
        <v>1</v>
      </c>
      <c r="Q404">
        <f>SUMIFS($N$2:$N$1129,$B$2:$B$1129,"="&amp;B404,$M$2:$M$1129,"="&amp;M404)</f>
        <v>1</v>
      </c>
      <c r="R404">
        <f>VLOOKUP(A404&amp;C404&amp;M404,販売数計!$A$2:$E$174,5,FALSE)</f>
        <v>108</v>
      </c>
      <c r="S404">
        <f t="shared" si="12"/>
        <v>0</v>
      </c>
      <c r="T404">
        <f t="shared" si="13"/>
        <v>106</v>
      </c>
    </row>
    <row r="405" spans="1:20" hidden="1" x14ac:dyDescent="0.2">
      <c r="A405" s="1">
        <v>43297</v>
      </c>
      <c r="B405">
        <v>43878073</v>
      </c>
      <c r="C405">
        <v>94</v>
      </c>
      <c r="D405" t="s">
        <v>14</v>
      </c>
      <c r="E405">
        <v>21</v>
      </c>
      <c r="F405" t="s">
        <v>15</v>
      </c>
      <c r="G405">
        <v>181010</v>
      </c>
      <c r="H405" t="s">
        <v>16</v>
      </c>
      <c r="I405" t="s">
        <v>17</v>
      </c>
      <c r="J405" t="s">
        <v>18</v>
      </c>
      <c r="K405" t="s">
        <v>19</v>
      </c>
      <c r="L405" t="s">
        <v>20</v>
      </c>
      <c r="M405" s="2">
        <v>842776102461</v>
      </c>
      <c r="N405">
        <v>1</v>
      </c>
      <c r="O405">
        <f>COUNTIFS($A$2:$A$1129,"="&amp;A405,$C$2:$C$1129,"="&amp;C405,$M$2:$M$1129,"="&amp;M405)</f>
        <v>106</v>
      </c>
      <c r="P405">
        <f>COUNTIFS($B$2:$B$1129,"="&amp;B405,$M$2:$M$1129,"="&amp;M405)</f>
        <v>1</v>
      </c>
      <c r="Q405">
        <f>SUMIFS($N$2:$N$1129,$B$2:$B$1129,"="&amp;B405,$M$2:$M$1129,"="&amp;M405)</f>
        <v>1</v>
      </c>
      <c r="R405">
        <f>VLOOKUP(A405&amp;C405&amp;M405,販売数計!$A$2:$E$174,5,FALSE)</f>
        <v>108</v>
      </c>
      <c r="S405">
        <f t="shared" si="12"/>
        <v>0</v>
      </c>
      <c r="T405">
        <f t="shared" si="13"/>
        <v>106</v>
      </c>
    </row>
    <row r="406" spans="1:20" hidden="1" x14ac:dyDescent="0.2">
      <c r="A406" s="1">
        <v>43297</v>
      </c>
      <c r="B406">
        <v>43878639</v>
      </c>
      <c r="C406">
        <v>94</v>
      </c>
      <c r="D406" t="s">
        <v>14</v>
      </c>
      <c r="E406">
        <v>21</v>
      </c>
      <c r="F406" t="s">
        <v>15</v>
      </c>
      <c r="G406">
        <v>181010</v>
      </c>
      <c r="H406" t="s">
        <v>16</v>
      </c>
      <c r="I406" t="s">
        <v>17</v>
      </c>
      <c r="J406" t="s">
        <v>18</v>
      </c>
      <c r="K406" t="s">
        <v>19</v>
      </c>
      <c r="L406" t="s">
        <v>20</v>
      </c>
      <c r="M406" s="2">
        <v>842776102461</v>
      </c>
      <c r="N406">
        <v>1</v>
      </c>
      <c r="O406">
        <f>COUNTIFS($A$2:$A$1129,"="&amp;A406,$C$2:$C$1129,"="&amp;C406,$M$2:$M$1129,"="&amp;M406)</f>
        <v>106</v>
      </c>
      <c r="P406">
        <f>COUNTIFS($B$2:$B$1129,"="&amp;B406,$M$2:$M$1129,"="&amp;M406)</f>
        <v>1</v>
      </c>
      <c r="Q406">
        <f>SUMIFS($N$2:$N$1129,$B$2:$B$1129,"="&amp;B406,$M$2:$M$1129,"="&amp;M406)</f>
        <v>1</v>
      </c>
      <c r="R406">
        <f>VLOOKUP(A406&amp;C406&amp;M406,販売数計!$A$2:$E$174,5,FALSE)</f>
        <v>108</v>
      </c>
      <c r="S406">
        <f t="shared" si="12"/>
        <v>0</v>
      </c>
      <c r="T406">
        <f t="shared" si="13"/>
        <v>106</v>
      </c>
    </row>
    <row r="407" spans="1:20" hidden="1" x14ac:dyDescent="0.2">
      <c r="A407" s="1">
        <v>43297</v>
      </c>
      <c r="B407">
        <v>43878852</v>
      </c>
      <c r="C407">
        <v>94</v>
      </c>
      <c r="D407" t="s">
        <v>14</v>
      </c>
      <c r="E407">
        <v>21</v>
      </c>
      <c r="F407" t="s">
        <v>15</v>
      </c>
      <c r="G407">
        <v>181010</v>
      </c>
      <c r="H407" t="s">
        <v>16</v>
      </c>
      <c r="I407" t="s">
        <v>17</v>
      </c>
      <c r="J407" t="s">
        <v>18</v>
      </c>
      <c r="K407" t="s">
        <v>19</v>
      </c>
      <c r="L407" t="s">
        <v>20</v>
      </c>
      <c r="M407" s="2">
        <v>842776102461</v>
      </c>
      <c r="N407">
        <v>1</v>
      </c>
      <c r="O407">
        <f>COUNTIFS($A$2:$A$1129,"="&amp;A407,$C$2:$C$1129,"="&amp;C407,$M$2:$M$1129,"="&amp;M407)</f>
        <v>106</v>
      </c>
      <c r="P407">
        <f>COUNTIFS($B$2:$B$1129,"="&amp;B407,$M$2:$M$1129,"="&amp;M407)</f>
        <v>1</v>
      </c>
      <c r="Q407">
        <f>SUMIFS($N$2:$N$1129,$B$2:$B$1129,"="&amp;B407,$M$2:$M$1129,"="&amp;M407)</f>
        <v>1</v>
      </c>
      <c r="R407">
        <f>VLOOKUP(A407&amp;C407&amp;M407,販売数計!$A$2:$E$174,5,FALSE)</f>
        <v>108</v>
      </c>
      <c r="S407">
        <f t="shared" si="12"/>
        <v>0</v>
      </c>
      <c r="T407">
        <f t="shared" si="13"/>
        <v>106</v>
      </c>
    </row>
    <row r="408" spans="1:20" hidden="1" x14ac:dyDescent="0.2">
      <c r="A408" s="1">
        <v>43297</v>
      </c>
      <c r="B408">
        <v>43878909</v>
      </c>
      <c r="C408">
        <v>94</v>
      </c>
      <c r="D408" t="s">
        <v>14</v>
      </c>
      <c r="E408">
        <v>21</v>
      </c>
      <c r="F408" t="s">
        <v>15</v>
      </c>
      <c r="G408">
        <v>181010</v>
      </c>
      <c r="H408" t="s">
        <v>16</v>
      </c>
      <c r="I408" t="s">
        <v>17</v>
      </c>
      <c r="J408" t="s">
        <v>18</v>
      </c>
      <c r="K408" t="s">
        <v>19</v>
      </c>
      <c r="L408" t="s">
        <v>20</v>
      </c>
      <c r="M408" s="2">
        <v>842776102461</v>
      </c>
      <c r="N408">
        <v>1</v>
      </c>
      <c r="O408">
        <f>COUNTIFS($A$2:$A$1129,"="&amp;A408,$C$2:$C$1129,"="&amp;C408,$M$2:$M$1129,"="&amp;M408)</f>
        <v>106</v>
      </c>
      <c r="P408">
        <f>COUNTIFS($B$2:$B$1129,"="&amp;B408,$M$2:$M$1129,"="&amp;M408)</f>
        <v>1</v>
      </c>
      <c r="Q408">
        <f>SUMIFS($N$2:$N$1129,$B$2:$B$1129,"="&amp;B408,$M$2:$M$1129,"="&amp;M408)</f>
        <v>1</v>
      </c>
      <c r="R408">
        <f>VLOOKUP(A408&amp;C408&amp;M408,販売数計!$A$2:$E$174,5,FALSE)</f>
        <v>108</v>
      </c>
      <c r="S408">
        <f t="shared" si="12"/>
        <v>0</v>
      </c>
      <c r="T408">
        <f t="shared" si="13"/>
        <v>106</v>
      </c>
    </row>
    <row r="409" spans="1:20" hidden="1" x14ac:dyDescent="0.2">
      <c r="A409" s="1">
        <v>43297</v>
      </c>
      <c r="B409">
        <v>43879754</v>
      </c>
      <c r="C409">
        <v>94</v>
      </c>
      <c r="D409" t="s">
        <v>14</v>
      </c>
      <c r="E409">
        <v>21</v>
      </c>
      <c r="F409" t="s">
        <v>15</v>
      </c>
      <c r="G409">
        <v>181010</v>
      </c>
      <c r="H409" t="s">
        <v>16</v>
      </c>
      <c r="I409" t="s">
        <v>17</v>
      </c>
      <c r="J409" t="s">
        <v>18</v>
      </c>
      <c r="K409" t="s">
        <v>19</v>
      </c>
      <c r="L409" t="s">
        <v>20</v>
      </c>
      <c r="M409" s="2">
        <v>842776102461</v>
      </c>
      <c r="N409">
        <v>1</v>
      </c>
      <c r="O409">
        <f>COUNTIFS($A$2:$A$1129,"="&amp;A409,$C$2:$C$1129,"="&amp;C409,$M$2:$M$1129,"="&amp;M409)</f>
        <v>106</v>
      </c>
      <c r="P409">
        <f>COUNTIFS($B$2:$B$1129,"="&amp;B409,$M$2:$M$1129,"="&amp;M409)</f>
        <v>1</v>
      </c>
      <c r="Q409">
        <f>SUMIFS($N$2:$N$1129,$B$2:$B$1129,"="&amp;B409,$M$2:$M$1129,"="&amp;M409)</f>
        <v>1</v>
      </c>
      <c r="R409">
        <f>VLOOKUP(A409&amp;C409&amp;M409,販売数計!$A$2:$E$174,5,FALSE)</f>
        <v>108</v>
      </c>
      <c r="S409">
        <f t="shared" si="12"/>
        <v>0</v>
      </c>
      <c r="T409">
        <f t="shared" si="13"/>
        <v>106</v>
      </c>
    </row>
    <row r="410" spans="1:20" hidden="1" x14ac:dyDescent="0.2">
      <c r="A410" s="1">
        <v>43297</v>
      </c>
      <c r="B410">
        <v>43879994</v>
      </c>
      <c r="C410">
        <v>94</v>
      </c>
      <c r="D410" t="s">
        <v>14</v>
      </c>
      <c r="E410">
        <v>21</v>
      </c>
      <c r="F410" t="s">
        <v>15</v>
      </c>
      <c r="G410">
        <v>181010</v>
      </c>
      <c r="H410" t="s">
        <v>16</v>
      </c>
      <c r="I410" t="s">
        <v>17</v>
      </c>
      <c r="J410" t="s">
        <v>18</v>
      </c>
      <c r="K410" t="s">
        <v>19</v>
      </c>
      <c r="L410" t="s">
        <v>20</v>
      </c>
      <c r="M410" s="2">
        <v>842776102461</v>
      </c>
      <c r="N410">
        <v>1</v>
      </c>
      <c r="O410">
        <f>COUNTIFS($A$2:$A$1129,"="&amp;A410,$C$2:$C$1129,"="&amp;C410,$M$2:$M$1129,"="&amp;M410)</f>
        <v>106</v>
      </c>
      <c r="P410">
        <f>COUNTIFS($B$2:$B$1129,"="&amp;B410,$M$2:$M$1129,"="&amp;M410)</f>
        <v>1</v>
      </c>
      <c r="Q410">
        <f>SUMIFS($N$2:$N$1129,$B$2:$B$1129,"="&amp;B410,$M$2:$M$1129,"="&amp;M410)</f>
        <v>1</v>
      </c>
      <c r="R410">
        <f>VLOOKUP(A410&amp;C410&amp;M410,販売数計!$A$2:$E$174,5,FALSE)</f>
        <v>108</v>
      </c>
      <c r="S410">
        <f t="shared" si="12"/>
        <v>0</v>
      </c>
      <c r="T410">
        <f t="shared" si="13"/>
        <v>106</v>
      </c>
    </row>
    <row r="411" spans="1:20" hidden="1" x14ac:dyDescent="0.2">
      <c r="A411" s="1">
        <v>43297</v>
      </c>
      <c r="B411">
        <v>43880258</v>
      </c>
      <c r="C411">
        <v>94</v>
      </c>
      <c r="D411" t="s">
        <v>14</v>
      </c>
      <c r="E411">
        <v>21</v>
      </c>
      <c r="F411" t="s">
        <v>15</v>
      </c>
      <c r="G411">
        <v>181010</v>
      </c>
      <c r="H411" t="s">
        <v>16</v>
      </c>
      <c r="I411" t="s">
        <v>17</v>
      </c>
      <c r="J411" t="s">
        <v>18</v>
      </c>
      <c r="K411" t="s">
        <v>19</v>
      </c>
      <c r="L411" t="s">
        <v>20</v>
      </c>
      <c r="M411" s="2">
        <v>842776102461</v>
      </c>
      <c r="N411">
        <v>1</v>
      </c>
      <c r="O411">
        <f>COUNTIFS($A$2:$A$1129,"="&amp;A411,$C$2:$C$1129,"="&amp;C411,$M$2:$M$1129,"="&amp;M411)</f>
        <v>106</v>
      </c>
      <c r="P411">
        <f>COUNTIFS($B$2:$B$1129,"="&amp;B411,$M$2:$M$1129,"="&amp;M411)</f>
        <v>1</v>
      </c>
      <c r="Q411">
        <f>SUMIFS($N$2:$N$1129,$B$2:$B$1129,"="&amp;B411,$M$2:$M$1129,"="&amp;M411)</f>
        <v>1</v>
      </c>
      <c r="R411">
        <f>VLOOKUP(A411&amp;C411&amp;M411,販売数計!$A$2:$E$174,5,FALSE)</f>
        <v>108</v>
      </c>
      <c r="S411">
        <f t="shared" si="12"/>
        <v>0</v>
      </c>
      <c r="T411">
        <f t="shared" si="13"/>
        <v>106</v>
      </c>
    </row>
    <row r="412" spans="1:20" hidden="1" x14ac:dyDescent="0.2">
      <c r="A412" s="1">
        <v>43297</v>
      </c>
      <c r="B412">
        <v>43880410</v>
      </c>
      <c r="C412">
        <v>94</v>
      </c>
      <c r="D412" t="s">
        <v>14</v>
      </c>
      <c r="E412">
        <v>21</v>
      </c>
      <c r="F412" t="s">
        <v>15</v>
      </c>
      <c r="G412">
        <v>181010</v>
      </c>
      <c r="H412" t="s">
        <v>16</v>
      </c>
      <c r="I412" t="s">
        <v>17</v>
      </c>
      <c r="J412" t="s">
        <v>18</v>
      </c>
      <c r="K412" t="s">
        <v>19</v>
      </c>
      <c r="L412" t="s">
        <v>20</v>
      </c>
      <c r="M412" s="2">
        <v>842776102461</v>
      </c>
      <c r="N412">
        <v>1</v>
      </c>
      <c r="O412">
        <f>COUNTIFS($A$2:$A$1129,"="&amp;A412,$C$2:$C$1129,"="&amp;C412,$M$2:$M$1129,"="&amp;M412)</f>
        <v>106</v>
      </c>
      <c r="P412">
        <f>COUNTIFS($B$2:$B$1129,"="&amp;B412,$M$2:$M$1129,"="&amp;M412)</f>
        <v>1</v>
      </c>
      <c r="Q412">
        <f>SUMIFS($N$2:$N$1129,$B$2:$B$1129,"="&amp;B412,$M$2:$M$1129,"="&amp;M412)</f>
        <v>1</v>
      </c>
      <c r="R412">
        <f>VLOOKUP(A412&amp;C412&amp;M412,販売数計!$A$2:$E$174,5,FALSE)</f>
        <v>108</v>
      </c>
      <c r="S412">
        <f t="shared" si="12"/>
        <v>0</v>
      </c>
      <c r="T412">
        <f t="shared" si="13"/>
        <v>106</v>
      </c>
    </row>
    <row r="413" spans="1:20" hidden="1" x14ac:dyDescent="0.2">
      <c r="A413" s="1">
        <v>43297</v>
      </c>
      <c r="B413">
        <v>43880413</v>
      </c>
      <c r="C413">
        <v>94</v>
      </c>
      <c r="D413" t="s">
        <v>14</v>
      </c>
      <c r="E413">
        <v>21</v>
      </c>
      <c r="F413" t="s">
        <v>15</v>
      </c>
      <c r="G413">
        <v>181010</v>
      </c>
      <c r="H413" t="s">
        <v>16</v>
      </c>
      <c r="I413" t="s">
        <v>17</v>
      </c>
      <c r="J413" t="s">
        <v>18</v>
      </c>
      <c r="K413" t="s">
        <v>19</v>
      </c>
      <c r="L413" t="s">
        <v>20</v>
      </c>
      <c r="M413" s="2">
        <v>842776102461</v>
      </c>
      <c r="N413">
        <v>1</v>
      </c>
      <c r="O413">
        <f>COUNTIFS($A$2:$A$1129,"="&amp;A413,$C$2:$C$1129,"="&amp;C413,$M$2:$M$1129,"="&amp;M413)</f>
        <v>106</v>
      </c>
      <c r="P413">
        <f>COUNTIFS($B$2:$B$1129,"="&amp;B413,$M$2:$M$1129,"="&amp;M413)</f>
        <v>1</v>
      </c>
      <c r="Q413">
        <f>SUMIFS($N$2:$N$1129,$B$2:$B$1129,"="&amp;B413,$M$2:$M$1129,"="&amp;M413)</f>
        <v>1</v>
      </c>
      <c r="R413">
        <f>VLOOKUP(A413&amp;C413&amp;M413,販売数計!$A$2:$E$174,5,FALSE)</f>
        <v>108</v>
      </c>
      <c r="S413">
        <f t="shared" si="12"/>
        <v>0</v>
      </c>
      <c r="T413">
        <f t="shared" si="13"/>
        <v>106</v>
      </c>
    </row>
    <row r="414" spans="1:20" hidden="1" x14ac:dyDescent="0.2">
      <c r="A414" s="1">
        <v>43297</v>
      </c>
      <c r="B414">
        <v>43880596</v>
      </c>
      <c r="C414">
        <v>94</v>
      </c>
      <c r="D414" t="s">
        <v>14</v>
      </c>
      <c r="E414">
        <v>21</v>
      </c>
      <c r="F414" t="s">
        <v>15</v>
      </c>
      <c r="G414">
        <v>181010</v>
      </c>
      <c r="H414" t="s">
        <v>16</v>
      </c>
      <c r="I414" t="s">
        <v>17</v>
      </c>
      <c r="J414" t="s">
        <v>18</v>
      </c>
      <c r="K414" t="s">
        <v>19</v>
      </c>
      <c r="L414" t="s">
        <v>20</v>
      </c>
      <c r="M414" s="2">
        <v>842776102461</v>
      </c>
      <c r="N414">
        <v>1</v>
      </c>
      <c r="O414">
        <f>COUNTIFS($A$2:$A$1129,"="&amp;A414,$C$2:$C$1129,"="&amp;C414,$M$2:$M$1129,"="&amp;M414)</f>
        <v>106</v>
      </c>
      <c r="P414">
        <f>COUNTIFS($B$2:$B$1129,"="&amp;B414,$M$2:$M$1129,"="&amp;M414)</f>
        <v>1</v>
      </c>
      <c r="Q414">
        <f>SUMIFS($N$2:$N$1129,$B$2:$B$1129,"="&amp;B414,$M$2:$M$1129,"="&amp;M414)</f>
        <v>1</v>
      </c>
      <c r="R414">
        <f>VLOOKUP(A414&amp;C414&amp;M414,販売数計!$A$2:$E$174,5,FALSE)</f>
        <v>108</v>
      </c>
      <c r="S414">
        <f t="shared" si="12"/>
        <v>0</v>
      </c>
      <c r="T414">
        <f t="shared" si="13"/>
        <v>106</v>
      </c>
    </row>
    <row r="415" spans="1:20" hidden="1" x14ac:dyDescent="0.2">
      <c r="A415" s="1">
        <v>43297</v>
      </c>
      <c r="B415">
        <v>43880596</v>
      </c>
      <c r="C415">
        <v>94</v>
      </c>
      <c r="D415" t="s">
        <v>14</v>
      </c>
      <c r="E415">
        <v>32</v>
      </c>
      <c r="F415" t="s">
        <v>21</v>
      </c>
      <c r="G415">
        <v>253230</v>
      </c>
      <c r="H415" t="s">
        <v>22</v>
      </c>
      <c r="I415" t="s">
        <v>23</v>
      </c>
      <c r="J415" t="s">
        <v>24</v>
      </c>
      <c r="L415" t="s">
        <v>25</v>
      </c>
      <c r="M415" s="2">
        <v>4550084118970</v>
      </c>
      <c r="N415">
        <v>1</v>
      </c>
      <c r="O415">
        <f>COUNTIFS($A$2:$A$1129,"="&amp;A415,$C$2:$C$1129,"="&amp;C415,$M$2:$M$1129,"="&amp;M415)</f>
        <v>3</v>
      </c>
      <c r="P415">
        <f>COUNTIFS($B$2:$B$1129,"="&amp;B415,$M$2:$M$1129,"="&amp;M415)</f>
        <v>1</v>
      </c>
      <c r="Q415">
        <f>SUMIFS($N$2:$N$1129,$B$2:$B$1129,"="&amp;B415,$M$2:$M$1129,"="&amp;M415)</f>
        <v>1</v>
      </c>
      <c r="R415">
        <f>VLOOKUP(A415&amp;C415&amp;M415,販売数計!$A$2:$E$174,5,FALSE)</f>
        <v>3</v>
      </c>
      <c r="S415">
        <f t="shared" si="12"/>
        <v>0</v>
      </c>
      <c r="T415">
        <f t="shared" si="13"/>
        <v>3</v>
      </c>
    </row>
    <row r="416" spans="1:20" hidden="1" x14ac:dyDescent="0.2">
      <c r="A416" s="1">
        <v>43297</v>
      </c>
      <c r="B416">
        <v>43880716</v>
      </c>
      <c r="C416">
        <v>94</v>
      </c>
      <c r="D416" t="s">
        <v>14</v>
      </c>
      <c r="E416">
        <v>21</v>
      </c>
      <c r="F416" t="s">
        <v>15</v>
      </c>
      <c r="G416">
        <v>181010</v>
      </c>
      <c r="H416" t="s">
        <v>16</v>
      </c>
      <c r="I416" t="s">
        <v>17</v>
      </c>
      <c r="J416" t="s">
        <v>18</v>
      </c>
      <c r="K416" t="s">
        <v>19</v>
      </c>
      <c r="L416" t="s">
        <v>20</v>
      </c>
      <c r="M416" s="2">
        <v>842776102461</v>
      </c>
      <c r="N416">
        <v>1</v>
      </c>
      <c r="O416">
        <f>COUNTIFS($A$2:$A$1129,"="&amp;A416,$C$2:$C$1129,"="&amp;C416,$M$2:$M$1129,"="&amp;M416)</f>
        <v>106</v>
      </c>
      <c r="P416">
        <f>COUNTIFS($B$2:$B$1129,"="&amp;B416,$M$2:$M$1129,"="&amp;M416)</f>
        <v>1</v>
      </c>
      <c r="Q416">
        <f>SUMIFS($N$2:$N$1129,$B$2:$B$1129,"="&amp;B416,$M$2:$M$1129,"="&amp;M416)</f>
        <v>1</v>
      </c>
      <c r="R416">
        <f>VLOOKUP(A416&amp;C416&amp;M416,販売数計!$A$2:$E$174,5,FALSE)</f>
        <v>108</v>
      </c>
      <c r="S416">
        <f t="shared" si="12"/>
        <v>0</v>
      </c>
      <c r="T416">
        <f t="shared" si="13"/>
        <v>106</v>
      </c>
    </row>
    <row r="417" spans="1:20" hidden="1" x14ac:dyDescent="0.2">
      <c r="A417" s="1">
        <v>43297</v>
      </c>
      <c r="B417">
        <v>43880838</v>
      </c>
      <c r="C417">
        <v>94</v>
      </c>
      <c r="D417" t="s">
        <v>14</v>
      </c>
      <c r="E417">
        <v>21</v>
      </c>
      <c r="F417" t="s">
        <v>15</v>
      </c>
      <c r="G417">
        <v>181010</v>
      </c>
      <c r="H417" t="s">
        <v>16</v>
      </c>
      <c r="I417" t="s">
        <v>17</v>
      </c>
      <c r="J417" t="s">
        <v>18</v>
      </c>
      <c r="K417" t="s">
        <v>19</v>
      </c>
      <c r="L417" t="s">
        <v>20</v>
      </c>
      <c r="M417" s="2">
        <v>842776102461</v>
      </c>
      <c r="N417">
        <v>1</v>
      </c>
      <c r="O417">
        <f>COUNTIFS($A$2:$A$1129,"="&amp;A417,$C$2:$C$1129,"="&amp;C417,$M$2:$M$1129,"="&amp;M417)</f>
        <v>106</v>
      </c>
      <c r="P417">
        <f>COUNTIFS($B$2:$B$1129,"="&amp;B417,$M$2:$M$1129,"="&amp;M417)</f>
        <v>1</v>
      </c>
      <c r="Q417">
        <f>SUMIFS($N$2:$N$1129,$B$2:$B$1129,"="&amp;B417,$M$2:$M$1129,"="&amp;M417)</f>
        <v>1</v>
      </c>
      <c r="R417">
        <f>VLOOKUP(A417&amp;C417&amp;M417,販売数計!$A$2:$E$174,5,FALSE)</f>
        <v>108</v>
      </c>
      <c r="S417">
        <f t="shared" si="12"/>
        <v>0</v>
      </c>
      <c r="T417">
        <f t="shared" si="13"/>
        <v>106</v>
      </c>
    </row>
    <row r="418" spans="1:20" hidden="1" x14ac:dyDescent="0.2">
      <c r="A418" s="1">
        <v>43297</v>
      </c>
      <c r="B418">
        <v>43880839</v>
      </c>
      <c r="C418">
        <v>94</v>
      </c>
      <c r="D418" t="s">
        <v>14</v>
      </c>
      <c r="E418">
        <v>21</v>
      </c>
      <c r="F418" t="s">
        <v>15</v>
      </c>
      <c r="G418">
        <v>181010</v>
      </c>
      <c r="H418" t="s">
        <v>16</v>
      </c>
      <c r="I418" t="s">
        <v>17</v>
      </c>
      <c r="J418" t="s">
        <v>18</v>
      </c>
      <c r="K418" t="s">
        <v>19</v>
      </c>
      <c r="L418" t="s">
        <v>20</v>
      </c>
      <c r="M418" s="2">
        <v>842776102461</v>
      </c>
      <c r="N418">
        <v>1</v>
      </c>
      <c r="O418">
        <f>COUNTIFS($A$2:$A$1129,"="&amp;A418,$C$2:$C$1129,"="&amp;C418,$M$2:$M$1129,"="&amp;M418)</f>
        <v>106</v>
      </c>
      <c r="P418">
        <f>COUNTIFS($B$2:$B$1129,"="&amp;B418,$M$2:$M$1129,"="&amp;M418)</f>
        <v>1</v>
      </c>
      <c r="Q418">
        <f>SUMIFS($N$2:$N$1129,$B$2:$B$1129,"="&amp;B418,$M$2:$M$1129,"="&amp;M418)</f>
        <v>1</v>
      </c>
      <c r="R418">
        <f>VLOOKUP(A418&amp;C418&amp;M418,販売数計!$A$2:$E$174,5,FALSE)</f>
        <v>108</v>
      </c>
      <c r="S418">
        <f t="shared" si="12"/>
        <v>0</v>
      </c>
      <c r="T418">
        <f t="shared" si="13"/>
        <v>106</v>
      </c>
    </row>
    <row r="419" spans="1:20" hidden="1" x14ac:dyDescent="0.2">
      <c r="A419" s="1">
        <v>43297</v>
      </c>
      <c r="B419">
        <v>43880946</v>
      </c>
      <c r="C419">
        <v>94</v>
      </c>
      <c r="D419" t="s">
        <v>14</v>
      </c>
      <c r="E419">
        <v>21</v>
      </c>
      <c r="F419" t="s">
        <v>15</v>
      </c>
      <c r="G419">
        <v>181010</v>
      </c>
      <c r="H419" t="s">
        <v>16</v>
      </c>
      <c r="I419" t="s">
        <v>17</v>
      </c>
      <c r="J419" t="s">
        <v>18</v>
      </c>
      <c r="K419" t="s">
        <v>19</v>
      </c>
      <c r="L419" t="s">
        <v>20</v>
      </c>
      <c r="M419" s="2">
        <v>842776102461</v>
      </c>
      <c r="N419">
        <v>1</v>
      </c>
      <c r="O419">
        <f>COUNTIFS($A$2:$A$1129,"="&amp;A419,$C$2:$C$1129,"="&amp;C419,$M$2:$M$1129,"="&amp;M419)</f>
        <v>106</v>
      </c>
      <c r="P419">
        <f>COUNTIFS($B$2:$B$1129,"="&amp;B419,$M$2:$M$1129,"="&amp;M419)</f>
        <v>1</v>
      </c>
      <c r="Q419">
        <f>SUMIFS($N$2:$N$1129,$B$2:$B$1129,"="&amp;B419,$M$2:$M$1129,"="&amp;M419)</f>
        <v>1</v>
      </c>
      <c r="R419">
        <f>VLOOKUP(A419&amp;C419&amp;M419,販売数計!$A$2:$E$174,5,FALSE)</f>
        <v>108</v>
      </c>
      <c r="S419">
        <f t="shared" si="12"/>
        <v>0</v>
      </c>
      <c r="T419">
        <f t="shared" si="13"/>
        <v>106</v>
      </c>
    </row>
    <row r="420" spans="1:20" hidden="1" x14ac:dyDescent="0.2">
      <c r="A420" s="1">
        <v>43297</v>
      </c>
      <c r="B420">
        <v>43880953</v>
      </c>
      <c r="C420">
        <v>94</v>
      </c>
      <c r="D420" t="s">
        <v>14</v>
      </c>
      <c r="E420">
        <v>21</v>
      </c>
      <c r="F420" t="s">
        <v>15</v>
      </c>
      <c r="G420">
        <v>181010</v>
      </c>
      <c r="H420" t="s">
        <v>16</v>
      </c>
      <c r="I420" t="s">
        <v>17</v>
      </c>
      <c r="J420" t="s">
        <v>18</v>
      </c>
      <c r="K420" t="s">
        <v>19</v>
      </c>
      <c r="L420" t="s">
        <v>20</v>
      </c>
      <c r="M420" s="2">
        <v>842776102461</v>
      </c>
      <c r="N420">
        <v>1</v>
      </c>
      <c r="O420">
        <f>COUNTIFS($A$2:$A$1129,"="&amp;A420,$C$2:$C$1129,"="&amp;C420,$M$2:$M$1129,"="&amp;M420)</f>
        <v>106</v>
      </c>
      <c r="P420">
        <f>COUNTIFS($B$2:$B$1129,"="&amp;B420,$M$2:$M$1129,"="&amp;M420)</f>
        <v>1</v>
      </c>
      <c r="Q420">
        <f>SUMIFS($N$2:$N$1129,$B$2:$B$1129,"="&amp;B420,$M$2:$M$1129,"="&amp;M420)</f>
        <v>1</v>
      </c>
      <c r="R420">
        <f>VLOOKUP(A420&amp;C420&amp;M420,販売数計!$A$2:$E$174,5,FALSE)</f>
        <v>108</v>
      </c>
      <c r="S420">
        <f t="shared" si="12"/>
        <v>0</v>
      </c>
      <c r="T420">
        <f t="shared" si="13"/>
        <v>106</v>
      </c>
    </row>
    <row r="421" spans="1:20" hidden="1" x14ac:dyDescent="0.2">
      <c r="A421" s="1">
        <v>43297</v>
      </c>
      <c r="B421">
        <v>43881048</v>
      </c>
      <c r="C421">
        <v>94</v>
      </c>
      <c r="D421" t="s">
        <v>14</v>
      </c>
      <c r="E421">
        <v>21</v>
      </c>
      <c r="F421" t="s">
        <v>15</v>
      </c>
      <c r="G421">
        <v>181010</v>
      </c>
      <c r="H421" t="s">
        <v>16</v>
      </c>
      <c r="I421" t="s">
        <v>17</v>
      </c>
      <c r="J421" t="s">
        <v>18</v>
      </c>
      <c r="K421" t="s">
        <v>19</v>
      </c>
      <c r="L421" t="s">
        <v>20</v>
      </c>
      <c r="M421" s="2">
        <v>842776102461</v>
      </c>
      <c r="N421">
        <v>1</v>
      </c>
      <c r="O421">
        <f>COUNTIFS($A$2:$A$1129,"="&amp;A421,$C$2:$C$1129,"="&amp;C421,$M$2:$M$1129,"="&amp;M421)</f>
        <v>106</v>
      </c>
      <c r="P421">
        <f>COUNTIFS($B$2:$B$1129,"="&amp;B421,$M$2:$M$1129,"="&amp;M421)</f>
        <v>1</v>
      </c>
      <c r="Q421">
        <f>SUMIFS($N$2:$N$1129,$B$2:$B$1129,"="&amp;B421,$M$2:$M$1129,"="&amp;M421)</f>
        <v>1</v>
      </c>
      <c r="R421">
        <f>VLOOKUP(A421&amp;C421&amp;M421,販売数計!$A$2:$E$174,5,FALSE)</f>
        <v>108</v>
      </c>
      <c r="S421">
        <f t="shared" si="12"/>
        <v>0</v>
      </c>
      <c r="T421">
        <f t="shared" si="13"/>
        <v>106</v>
      </c>
    </row>
    <row r="422" spans="1:20" hidden="1" x14ac:dyDescent="0.2">
      <c r="A422" s="1">
        <v>43297</v>
      </c>
      <c r="B422">
        <v>43881187</v>
      </c>
      <c r="C422">
        <v>94</v>
      </c>
      <c r="D422" t="s">
        <v>14</v>
      </c>
      <c r="E422">
        <v>21</v>
      </c>
      <c r="F422" t="s">
        <v>15</v>
      </c>
      <c r="G422">
        <v>181010</v>
      </c>
      <c r="H422" t="s">
        <v>16</v>
      </c>
      <c r="I422" t="s">
        <v>17</v>
      </c>
      <c r="J422" t="s">
        <v>18</v>
      </c>
      <c r="K422" t="s">
        <v>19</v>
      </c>
      <c r="L422" t="s">
        <v>20</v>
      </c>
      <c r="M422" s="2">
        <v>842776102461</v>
      </c>
      <c r="N422">
        <v>1</v>
      </c>
      <c r="O422">
        <f>COUNTIFS($A$2:$A$1129,"="&amp;A422,$C$2:$C$1129,"="&amp;C422,$M$2:$M$1129,"="&amp;M422)</f>
        <v>106</v>
      </c>
      <c r="P422">
        <f>COUNTIFS($B$2:$B$1129,"="&amp;B422,$M$2:$M$1129,"="&amp;M422)</f>
        <v>1</v>
      </c>
      <c r="Q422">
        <f>SUMIFS($N$2:$N$1129,$B$2:$B$1129,"="&amp;B422,$M$2:$M$1129,"="&amp;M422)</f>
        <v>1</v>
      </c>
      <c r="R422">
        <f>VLOOKUP(A422&amp;C422&amp;M422,販売数計!$A$2:$E$174,5,FALSE)</f>
        <v>108</v>
      </c>
      <c r="S422">
        <f t="shared" si="12"/>
        <v>0</v>
      </c>
      <c r="T422">
        <f t="shared" si="13"/>
        <v>106</v>
      </c>
    </row>
    <row r="423" spans="1:20" hidden="1" x14ac:dyDescent="0.2">
      <c r="A423" s="1">
        <v>43297</v>
      </c>
      <c r="B423">
        <v>43881360</v>
      </c>
      <c r="C423">
        <v>94</v>
      </c>
      <c r="D423" t="s">
        <v>14</v>
      </c>
      <c r="E423">
        <v>21</v>
      </c>
      <c r="F423" t="s">
        <v>15</v>
      </c>
      <c r="G423">
        <v>181010</v>
      </c>
      <c r="H423" t="s">
        <v>16</v>
      </c>
      <c r="I423" t="s">
        <v>17</v>
      </c>
      <c r="J423" t="s">
        <v>18</v>
      </c>
      <c r="K423" t="s">
        <v>19</v>
      </c>
      <c r="L423" t="s">
        <v>20</v>
      </c>
      <c r="M423" s="2">
        <v>842776102461</v>
      </c>
      <c r="N423">
        <v>1</v>
      </c>
      <c r="O423">
        <f>COUNTIFS($A$2:$A$1129,"="&amp;A423,$C$2:$C$1129,"="&amp;C423,$M$2:$M$1129,"="&amp;M423)</f>
        <v>106</v>
      </c>
      <c r="P423">
        <f>COUNTIFS($B$2:$B$1129,"="&amp;B423,$M$2:$M$1129,"="&amp;M423)</f>
        <v>1</v>
      </c>
      <c r="Q423">
        <f>SUMIFS($N$2:$N$1129,$B$2:$B$1129,"="&amp;B423,$M$2:$M$1129,"="&amp;M423)</f>
        <v>1</v>
      </c>
      <c r="R423">
        <f>VLOOKUP(A423&amp;C423&amp;M423,販売数計!$A$2:$E$174,5,FALSE)</f>
        <v>108</v>
      </c>
      <c r="S423">
        <f t="shared" si="12"/>
        <v>0</v>
      </c>
      <c r="T423">
        <f t="shared" si="13"/>
        <v>106</v>
      </c>
    </row>
    <row r="424" spans="1:20" hidden="1" x14ac:dyDescent="0.2">
      <c r="A424" s="1">
        <v>43297</v>
      </c>
      <c r="B424">
        <v>43881630</v>
      </c>
      <c r="C424">
        <v>94</v>
      </c>
      <c r="D424" t="s">
        <v>14</v>
      </c>
      <c r="E424">
        <v>21</v>
      </c>
      <c r="F424" t="s">
        <v>15</v>
      </c>
      <c r="G424">
        <v>181010</v>
      </c>
      <c r="H424" t="s">
        <v>16</v>
      </c>
      <c r="I424" t="s">
        <v>17</v>
      </c>
      <c r="J424" t="s">
        <v>18</v>
      </c>
      <c r="K424" t="s">
        <v>19</v>
      </c>
      <c r="L424" t="s">
        <v>20</v>
      </c>
      <c r="M424" s="2">
        <v>842776102461</v>
      </c>
      <c r="N424">
        <v>1</v>
      </c>
      <c r="O424">
        <f>COUNTIFS($A$2:$A$1129,"="&amp;A424,$C$2:$C$1129,"="&amp;C424,$M$2:$M$1129,"="&amp;M424)</f>
        <v>106</v>
      </c>
      <c r="P424">
        <f>COUNTIFS($B$2:$B$1129,"="&amp;B424,$M$2:$M$1129,"="&amp;M424)</f>
        <v>1</v>
      </c>
      <c r="Q424">
        <f>SUMIFS($N$2:$N$1129,$B$2:$B$1129,"="&amp;B424,$M$2:$M$1129,"="&amp;M424)</f>
        <v>1</v>
      </c>
      <c r="R424">
        <f>VLOOKUP(A424&amp;C424&amp;M424,販売数計!$A$2:$E$174,5,FALSE)</f>
        <v>108</v>
      </c>
      <c r="S424">
        <f t="shared" si="12"/>
        <v>0</v>
      </c>
      <c r="T424">
        <f t="shared" si="13"/>
        <v>106</v>
      </c>
    </row>
    <row r="425" spans="1:20" hidden="1" x14ac:dyDescent="0.2">
      <c r="A425" s="1">
        <v>43297</v>
      </c>
      <c r="B425">
        <v>43881644</v>
      </c>
      <c r="C425">
        <v>94</v>
      </c>
      <c r="D425" t="s">
        <v>14</v>
      </c>
      <c r="E425">
        <v>21</v>
      </c>
      <c r="F425" t="s">
        <v>15</v>
      </c>
      <c r="G425">
        <v>181010</v>
      </c>
      <c r="H425" t="s">
        <v>16</v>
      </c>
      <c r="I425" t="s">
        <v>17</v>
      </c>
      <c r="J425" t="s">
        <v>18</v>
      </c>
      <c r="K425" t="s">
        <v>19</v>
      </c>
      <c r="L425" t="s">
        <v>20</v>
      </c>
      <c r="M425" s="2">
        <v>842776102461</v>
      </c>
      <c r="N425">
        <v>1</v>
      </c>
      <c r="O425">
        <f>COUNTIFS($A$2:$A$1129,"="&amp;A425,$C$2:$C$1129,"="&amp;C425,$M$2:$M$1129,"="&amp;M425)</f>
        <v>106</v>
      </c>
      <c r="P425">
        <f>COUNTIFS($B$2:$B$1129,"="&amp;B425,$M$2:$M$1129,"="&amp;M425)</f>
        <v>1</v>
      </c>
      <c r="Q425">
        <f>SUMIFS($N$2:$N$1129,$B$2:$B$1129,"="&amp;B425,$M$2:$M$1129,"="&amp;M425)</f>
        <v>1</v>
      </c>
      <c r="R425">
        <f>VLOOKUP(A425&amp;C425&amp;M425,販売数計!$A$2:$E$174,5,FALSE)</f>
        <v>108</v>
      </c>
      <c r="S425">
        <f t="shared" si="12"/>
        <v>0</v>
      </c>
      <c r="T425">
        <f t="shared" si="13"/>
        <v>106</v>
      </c>
    </row>
    <row r="426" spans="1:20" hidden="1" x14ac:dyDescent="0.2">
      <c r="A426" s="1">
        <v>43297</v>
      </c>
      <c r="B426">
        <v>43881693</v>
      </c>
      <c r="C426">
        <v>94</v>
      </c>
      <c r="D426" t="s">
        <v>14</v>
      </c>
      <c r="E426">
        <v>21</v>
      </c>
      <c r="F426" t="s">
        <v>15</v>
      </c>
      <c r="G426">
        <v>181010</v>
      </c>
      <c r="H426" t="s">
        <v>16</v>
      </c>
      <c r="I426" t="s">
        <v>17</v>
      </c>
      <c r="J426" t="s">
        <v>18</v>
      </c>
      <c r="K426" t="s">
        <v>19</v>
      </c>
      <c r="L426" t="s">
        <v>20</v>
      </c>
      <c r="M426" s="2">
        <v>842776102461</v>
      </c>
      <c r="N426">
        <v>1</v>
      </c>
      <c r="O426">
        <f>COUNTIFS($A$2:$A$1129,"="&amp;A426,$C$2:$C$1129,"="&amp;C426,$M$2:$M$1129,"="&amp;M426)</f>
        <v>106</v>
      </c>
      <c r="P426">
        <f>COUNTIFS($B$2:$B$1129,"="&amp;B426,$M$2:$M$1129,"="&amp;M426)</f>
        <v>1</v>
      </c>
      <c r="Q426">
        <f>SUMIFS($N$2:$N$1129,$B$2:$B$1129,"="&amp;B426,$M$2:$M$1129,"="&amp;M426)</f>
        <v>1</v>
      </c>
      <c r="R426">
        <f>VLOOKUP(A426&amp;C426&amp;M426,販売数計!$A$2:$E$174,5,FALSE)</f>
        <v>108</v>
      </c>
      <c r="S426">
        <f t="shared" si="12"/>
        <v>0</v>
      </c>
      <c r="T426">
        <f t="shared" si="13"/>
        <v>106</v>
      </c>
    </row>
    <row r="427" spans="1:20" hidden="1" x14ac:dyDescent="0.2">
      <c r="A427" s="1">
        <v>43297</v>
      </c>
      <c r="B427">
        <v>43881748</v>
      </c>
      <c r="C427">
        <v>94</v>
      </c>
      <c r="D427" t="s">
        <v>14</v>
      </c>
      <c r="E427">
        <v>21</v>
      </c>
      <c r="F427" t="s">
        <v>15</v>
      </c>
      <c r="G427">
        <v>181010</v>
      </c>
      <c r="H427" t="s">
        <v>16</v>
      </c>
      <c r="I427" t="s">
        <v>17</v>
      </c>
      <c r="J427" t="s">
        <v>18</v>
      </c>
      <c r="K427" t="s">
        <v>19</v>
      </c>
      <c r="L427" t="s">
        <v>20</v>
      </c>
      <c r="M427" s="2">
        <v>842776102461</v>
      </c>
      <c r="N427">
        <v>1</v>
      </c>
      <c r="O427">
        <f>COUNTIFS($A$2:$A$1129,"="&amp;A427,$C$2:$C$1129,"="&amp;C427,$M$2:$M$1129,"="&amp;M427)</f>
        <v>106</v>
      </c>
      <c r="P427">
        <f>COUNTIFS($B$2:$B$1129,"="&amp;B427,$M$2:$M$1129,"="&amp;M427)</f>
        <v>1</v>
      </c>
      <c r="Q427">
        <f>SUMIFS($N$2:$N$1129,$B$2:$B$1129,"="&amp;B427,$M$2:$M$1129,"="&amp;M427)</f>
        <v>1</v>
      </c>
      <c r="R427">
        <f>VLOOKUP(A427&amp;C427&amp;M427,販売数計!$A$2:$E$174,5,FALSE)</f>
        <v>108</v>
      </c>
      <c r="S427">
        <f t="shared" ref="S427:S486" si="14">IF(P427&gt;=2,1,IF(N427&lt;0,1,0))</f>
        <v>0</v>
      </c>
      <c r="T427">
        <f t="shared" si="13"/>
        <v>106</v>
      </c>
    </row>
    <row r="428" spans="1:20" hidden="1" x14ac:dyDescent="0.2">
      <c r="A428" s="1">
        <v>43297</v>
      </c>
      <c r="B428">
        <v>43881920</v>
      </c>
      <c r="C428">
        <v>94</v>
      </c>
      <c r="D428" t="s">
        <v>14</v>
      </c>
      <c r="E428">
        <v>21</v>
      </c>
      <c r="F428" t="s">
        <v>15</v>
      </c>
      <c r="G428">
        <v>181010</v>
      </c>
      <c r="H428" t="s">
        <v>16</v>
      </c>
      <c r="I428" t="s">
        <v>17</v>
      </c>
      <c r="J428" t="s">
        <v>18</v>
      </c>
      <c r="K428" t="s">
        <v>19</v>
      </c>
      <c r="L428" t="s">
        <v>20</v>
      </c>
      <c r="M428" s="2">
        <v>842776102461</v>
      </c>
      <c r="N428">
        <v>1</v>
      </c>
      <c r="O428">
        <f>COUNTIFS($A$2:$A$1129,"="&amp;A428,$C$2:$C$1129,"="&amp;C428,$M$2:$M$1129,"="&amp;M428)</f>
        <v>106</v>
      </c>
      <c r="P428">
        <f>COUNTIFS($B$2:$B$1129,"="&amp;B428,$M$2:$M$1129,"="&amp;M428)</f>
        <v>1</v>
      </c>
      <c r="Q428">
        <f>SUMIFS($N$2:$N$1129,$B$2:$B$1129,"="&amp;B428,$M$2:$M$1129,"="&amp;M428)</f>
        <v>1</v>
      </c>
      <c r="R428">
        <f>VLOOKUP(A428&amp;C428&amp;M428,販売数計!$A$2:$E$174,5,FALSE)</f>
        <v>108</v>
      </c>
      <c r="S428">
        <f t="shared" si="14"/>
        <v>0</v>
      </c>
      <c r="T428">
        <f t="shared" si="13"/>
        <v>106</v>
      </c>
    </row>
    <row r="429" spans="1:20" hidden="1" x14ac:dyDescent="0.2">
      <c r="A429" s="1">
        <v>43297</v>
      </c>
      <c r="B429">
        <v>43882265</v>
      </c>
      <c r="C429">
        <v>94</v>
      </c>
      <c r="D429" t="s">
        <v>14</v>
      </c>
      <c r="E429">
        <v>21</v>
      </c>
      <c r="F429" t="s">
        <v>15</v>
      </c>
      <c r="G429">
        <v>181010</v>
      </c>
      <c r="H429" t="s">
        <v>16</v>
      </c>
      <c r="I429" t="s">
        <v>17</v>
      </c>
      <c r="J429" t="s">
        <v>18</v>
      </c>
      <c r="K429" t="s">
        <v>19</v>
      </c>
      <c r="L429" t="s">
        <v>20</v>
      </c>
      <c r="M429" s="2">
        <v>842776102461</v>
      </c>
      <c r="N429">
        <v>1</v>
      </c>
      <c r="O429">
        <f>COUNTIFS($A$2:$A$1129,"="&amp;A429,$C$2:$C$1129,"="&amp;C429,$M$2:$M$1129,"="&amp;M429)</f>
        <v>106</v>
      </c>
      <c r="P429">
        <f>COUNTIFS($B$2:$B$1129,"="&amp;B429,$M$2:$M$1129,"="&amp;M429)</f>
        <v>1</v>
      </c>
      <c r="Q429">
        <f>SUMIFS($N$2:$N$1129,$B$2:$B$1129,"="&amp;B429,$M$2:$M$1129,"="&amp;M429)</f>
        <v>1</v>
      </c>
      <c r="R429">
        <f>VLOOKUP(A429&amp;C429&amp;M429,販売数計!$A$2:$E$174,5,FALSE)</f>
        <v>108</v>
      </c>
      <c r="S429">
        <f t="shared" si="14"/>
        <v>0</v>
      </c>
      <c r="T429">
        <f t="shared" si="13"/>
        <v>106</v>
      </c>
    </row>
    <row r="430" spans="1:20" hidden="1" x14ac:dyDescent="0.2">
      <c r="A430" s="1">
        <v>43297</v>
      </c>
      <c r="B430">
        <v>43882377</v>
      </c>
      <c r="C430">
        <v>94</v>
      </c>
      <c r="D430" t="s">
        <v>14</v>
      </c>
      <c r="E430">
        <v>21</v>
      </c>
      <c r="F430" t="s">
        <v>15</v>
      </c>
      <c r="G430">
        <v>181010</v>
      </c>
      <c r="H430" t="s">
        <v>16</v>
      </c>
      <c r="I430" t="s">
        <v>17</v>
      </c>
      <c r="J430" t="s">
        <v>18</v>
      </c>
      <c r="K430" t="s">
        <v>19</v>
      </c>
      <c r="L430" t="s">
        <v>20</v>
      </c>
      <c r="M430" s="2">
        <v>842776102461</v>
      </c>
      <c r="N430">
        <v>1</v>
      </c>
      <c r="O430">
        <f>COUNTIFS($A$2:$A$1129,"="&amp;A430,$C$2:$C$1129,"="&amp;C430,$M$2:$M$1129,"="&amp;M430)</f>
        <v>106</v>
      </c>
      <c r="P430">
        <f>COUNTIFS($B$2:$B$1129,"="&amp;B430,$M$2:$M$1129,"="&amp;M430)</f>
        <v>1</v>
      </c>
      <c r="Q430">
        <f>SUMIFS($N$2:$N$1129,$B$2:$B$1129,"="&amp;B430,$M$2:$M$1129,"="&amp;M430)</f>
        <v>1</v>
      </c>
      <c r="R430">
        <f>VLOOKUP(A430&amp;C430&amp;M430,販売数計!$A$2:$E$174,5,FALSE)</f>
        <v>108</v>
      </c>
      <c r="S430">
        <f t="shared" si="14"/>
        <v>0</v>
      </c>
      <c r="T430">
        <f t="shared" si="13"/>
        <v>106</v>
      </c>
    </row>
    <row r="431" spans="1:20" hidden="1" x14ac:dyDescent="0.2">
      <c r="A431" s="1">
        <v>43297</v>
      </c>
      <c r="B431">
        <v>43882402</v>
      </c>
      <c r="C431">
        <v>94</v>
      </c>
      <c r="D431" t="s">
        <v>14</v>
      </c>
      <c r="E431">
        <v>32</v>
      </c>
      <c r="F431" t="s">
        <v>21</v>
      </c>
      <c r="G431">
        <v>253230</v>
      </c>
      <c r="H431" t="s">
        <v>22</v>
      </c>
      <c r="I431" t="s">
        <v>23</v>
      </c>
      <c r="J431" t="s">
        <v>24</v>
      </c>
      <c r="L431" t="s">
        <v>25</v>
      </c>
      <c r="M431" s="2">
        <v>4550084118970</v>
      </c>
      <c r="N431">
        <v>1</v>
      </c>
      <c r="O431">
        <f>COUNTIFS($A$2:$A$1129,"="&amp;A431,$C$2:$C$1129,"="&amp;C431,$M$2:$M$1129,"="&amp;M431)</f>
        <v>3</v>
      </c>
      <c r="P431">
        <f>COUNTIFS($B$2:$B$1129,"="&amp;B431,$M$2:$M$1129,"="&amp;M431)</f>
        <v>1</v>
      </c>
      <c r="Q431">
        <f>SUMIFS($N$2:$N$1129,$B$2:$B$1129,"="&amp;B431,$M$2:$M$1129,"="&amp;M431)</f>
        <v>1</v>
      </c>
      <c r="R431">
        <f>VLOOKUP(A431&amp;C431&amp;M431,販売数計!$A$2:$E$174,5,FALSE)</f>
        <v>3</v>
      </c>
      <c r="S431">
        <f t="shared" si="14"/>
        <v>0</v>
      </c>
      <c r="T431">
        <f t="shared" si="13"/>
        <v>3</v>
      </c>
    </row>
    <row r="432" spans="1:20" hidden="1" x14ac:dyDescent="0.2">
      <c r="A432" s="1">
        <v>43297</v>
      </c>
      <c r="B432">
        <v>43882528</v>
      </c>
      <c r="C432">
        <v>94</v>
      </c>
      <c r="D432" t="s">
        <v>14</v>
      </c>
      <c r="E432">
        <v>21</v>
      </c>
      <c r="F432" t="s">
        <v>15</v>
      </c>
      <c r="G432">
        <v>181010</v>
      </c>
      <c r="H432" t="s">
        <v>16</v>
      </c>
      <c r="I432" t="s">
        <v>17</v>
      </c>
      <c r="J432" t="s">
        <v>18</v>
      </c>
      <c r="K432" t="s">
        <v>19</v>
      </c>
      <c r="L432" t="s">
        <v>20</v>
      </c>
      <c r="M432" s="2">
        <v>842776102461</v>
      </c>
      <c r="N432">
        <v>1</v>
      </c>
      <c r="O432">
        <f>COUNTIFS($A$2:$A$1129,"="&amp;A432,$C$2:$C$1129,"="&amp;C432,$M$2:$M$1129,"="&amp;M432)</f>
        <v>106</v>
      </c>
      <c r="P432">
        <f>COUNTIFS($B$2:$B$1129,"="&amp;B432,$M$2:$M$1129,"="&amp;M432)</f>
        <v>1</v>
      </c>
      <c r="Q432">
        <f>SUMIFS($N$2:$N$1129,$B$2:$B$1129,"="&amp;B432,$M$2:$M$1129,"="&amp;M432)</f>
        <v>1</v>
      </c>
      <c r="R432">
        <f>VLOOKUP(A432&amp;C432&amp;M432,販売数計!$A$2:$E$174,5,FALSE)</f>
        <v>108</v>
      </c>
      <c r="S432">
        <f t="shared" si="14"/>
        <v>0</v>
      </c>
      <c r="T432">
        <f t="shared" si="13"/>
        <v>106</v>
      </c>
    </row>
    <row r="433" spans="1:20" hidden="1" x14ac:dyDescent="0.2">
      <c r="A433" s="1">
        <v>43297</v>
      </c>
      <c r="B433">
        <v>43882672</v>
      </c>
      <c r="C433">
        <v>94</v>
      </c>
      <c r="D433" t="s">
        <v>14</v>
      </c>
      <c r="E433">
        <v>21</v>
      </c>
      <c r="F433" t="s">
        <v>15</v>
      </c>
      <c r="G433">
        <v>181010</v>
      </c>
      <c r="H433" t="s">
        <v>16</v>
      </c>
      <c r="I433" t="s">
        <v>17</v>
      </c>
      <c r="J433" t="s">
        <v>18</v>
      </c>
      <c r="K433" t="s">
        <v>19</v>
      </c>
      <c r="L433" t="s">
        <v>20</v>
      </c>
      <c r="M433" s="2">
        <v>842776102461</v>
      </c>
      <c r="N433">
        <v>1</v>
      </c>
      <c r="O433">
        <f>COUNTIFS($A$2:$A$1129,"="&amp;A433,$C$2:$C$1129,"="&amp;C433,$M$2:$M$1129,"="&amp;M433)</f>
        <v>106</v>
      </c>
      <c r="P433">
        <f>COUNTIFS($B$2:$B$1129,"="&amp;B433,$M$2:$M$1129,"="&amp;M433)</f>
        <v>1</v>
      </c>
      <c r="Q433">
        <f>SUMIFS($N$2:$N$1129,$B$2:$B$1129,"="&amp;B433,$M$2:$M$1129,"="&amp;M433)</f>
        <v>1</v>
      </c>
      <c r="R433">
        <f>VLOOKUP(A433&amp;C433&amp;M433,販売数計!$A$2:$E$174,5,FALSE)</f>
        <v>108</v>
      </c>
      <c r="S433">
        <f t="shared" si="14"/>
        <v>0</v>
      </c>
      <c r="T433">
        <f t="shared" si="13"/>
        <v>106</v>
      </c>
    </row>
    <row r="434" spans="1:20" hidden="1" x14ac:dyDescent="0.2">
      <c r="A434" s="1">
        <v>43297</v>
      </c>
      <c r="B434">
        <v>43882819</v>
      </c>
      <c r="C434">
        <v>94</v>
      </c>
      <c r="D434" t="s">
        <v>14</v>
      </c>
      <c r="E434">
        <v>21</v>
      </c>
      <c r="F434" t="s">
        <v>15</v>
      </c>
      <c r="G434">
        <v>181010</v>
      </c>
      <c r="H434" t="s">
        <v>16</v>
      </c>
      <c r="I434" t="s">
        <v>17</v>
      </c>
      <c r="J434" t="s">
        <v>18</v>
      </c>
      <c r="K434" t="s">
        <v>19</v>
      </c>
      <c r="L434" t="s">
        <v>20</v>
      </c>
      <c r="M434" s="2">
        <v>842776102461</v>
      </c>
      <c r="N434">
        <v>1</v>
      </c>
      <c r="O434">
        <f>COUNTIFS($A$2:$A$1129,"="&amp;A434,$C$2:$C$1129,"="&amp;C434,$M$2:$M$1129,"="&amp;M434)</f>
        <v>106</v>
      </c>
      <c r="P434">
        <f>COUNTIFS($B$2:$B$1129,"="&amp;B434,$M$2:$M$1129,"="&amp;M434)</f>
        <v>1</v>
      </c>
      <c r="Q434">
        <f>SUMIFS($N$2:$N$1129,$B$2:$B$1129,"="&amp;B434,$M$2:$M$1129,"="&amp;M434)</f>
        <v>1</v>
      </c>
      <c r="R434">
        <f>VLOOKUP(A434&amp;C434&amp;M434,販売数計!$A$2:$E$174,5,FALSE)</f>
        <v>108</v>
      </c>
      <c r="S434">
        <f t="shared" si="14"/>
        <v>0</v>
      </c>
      <c r="T434">
        <f t="shared" si="13"/>
        <v>106</v>
      </c>
    </row>
    <row r="435" spans="1:20" hidden="1" x14ac:dyDescent="0.2">
      <c r="A435" s="1">
        <v>43297</v>
      </c>
      <c r="B435">
        <v>43882915</v>
      </c>
      <c r="C435">
        <v>94</v>
      </c>
      <c r="D435" t="s">
        <v>14</v>
      </c>
      <c r="E435">
        <v>21</v>
      </c>
      <c r="F435" t="s">
        <v>15</v>
      </c>
      <c r="G435">
        <v>181010</v>
      </c>
      <c r="H435" t="s">
        <v>16</v>
      </c>
      <c r="I435" t="s">
        <v>17</v>
      </c>
      <c r="J435" t="s">
        <v>18</v>
      </c>
      <c r="K435" t="s">
        <v>19</v>
      </c>
      <c r="L435" t="s">
        <v>20</v>
      </c>
      <c r="M435" s="2">
        <v>842776102461</v>
      </c>
      <c r="N435">
        <v>1</v>
      </c>
      <c r="O435">
        <f>COUNTIFS($A$2:$A$1129,"="&amp;A435,$C$2:$C$1129,"="&amp;C435,$M$2:$M$1129,"="&amp;M435)</f>
        <v>106</v>
      </c>
      <c r="P435">
        <f>COUNTIFS($B$2:$B$1129,"="&amp;B435,$M$2:$M$1129,"="&amp;M435)</f>
        <v>1</v>
      </c>
      <c r="Q435">
        <f>SUMIFS($N$2:$N$1129,$B$2:$B$1129,"="&amp;B435,$M$2:$M$1129,"="&amp;M435)</f>
        <v>1</v>
      </c>
      <c r="R435">
        <f>VLOOKUP(A435&amp;C435&amp;M435,販売数計!$A$2:$E$174,5,FALSE)</f>
        <v>108</v>
      </c>
      <c r="S435">
        <f t="shared" si="14"/>
        <v>0</v>
      </c>
      <c r="T435">
        <f t="shared" si="13"/>
        <v>106</v>
      </c>
    </row>
    <row r="436" spans="1:20" hidden="1" x14ac:dyDescent="0.2">
      <c r="A436" s="1">
        <v>43297</v>
      </c>
      <c r="B436">
        <v>43883096</v>
      </c>
      <c r="C436">
        <v>94</v>
      </c>
      <c r="D436" t="s">
        <v>14</v>
      </c>
      <c r="E436">
        <v>12</v>
      </c>
      <c r="F436" t="s">
        <v>27</v>
      </c>
      <c r="G436">
        <v>77120</v>
      </c>
      <c r="H436" t="s">
        <v>28</v>
      </c>
      <c r="I436" t="s">
        <v>29</v>
      </c>
      <c r="J436" t="s">
        <v>30</v>
      </c>
      <c r="L436" t="s">
        <v>31</v>
      </c>
      <c r="M436" s="2">
        <v>4549980046388</v>
      </c>
      <c r="N436">
        <v>1</v>
      </c>
      <c r="O436">
        <f>COUNTIFS($A$2:$A$1129,"="&amp;A436,$C$2:$C$1129,"="&amp;C436,$M$2:$M$1129,"="&amp;M436)</f>
        <v>2</v>
      </c>
      <c r="P436">
        <f>COUNTIFS($B$2:$B$1129,"="&amp;B436,$M$2:$M$1129,"="&amp;M436)</f>
        <v>1</v>
      </c>
      <c r="Q436">
        <f>SUMIFS($N$2:$N$1129,$B$2:$B$1129,"="&amp;B436,$M$2:$M$1129,"="&amp;M436)</f>
        <v>1</v>
      </c>
      <c r="R436">
        <f>VLOOKUP(A436&amp;C436&amp;M436,販売数計!$A$2:$E$174,5,FALSE)</f>
        <v>2</v>
      </c>
      <c r="S436">
        <f t="shared" si="14"/>
        <v>0</v>
      </c>
      <c r="T436">
        <f t="shared" si="13"/>
        <v>2</v>
      </c>
    </row>
    <row r="437" spans="1:20" hidden="1" x14ac:dyDescent="0.2">
      <c r="A437" s="1">
        <v>43297</v>
      </c>
      <c r="B437">
        <v>43883303</v>
      </c>
      <c r="C437">
        <v>94</v>
      </c>
      <c r="D437" t="s">
        <v>14</v>
      </c>
      <c r="E437">
        <v>21</v>
      </c>
      <c r="F437" t="s">
        <v>15</v>
      </c>
      <c r="G437">
        <v>181010</v>
      </c>
      <c r="H437" t="s">
        <v>16</v>
      </c>
      <c r="I437" t="s">
        <v>17</v>
      </c>
      <c r="J437" t="s">
        <v>18</v>
      </c>
      <c r="K437" t="s">
        <v>19</v>
      </c>
      <c r="L437" t="s">
        <v>20</v>
      </c>
      <c r="M437" s="2">
        <v>842776102461</v>
      </c>
      <c r="N437">
        <v>1</v>
      </c>
      <c r="O437">
        <f>COUNTIFS($A$2:$A$1129,"="&amp;A437,$C$2:$C$1129,"="&amp;C437,$M$2:$M$1129,"="&amp;M437)</f>
        <v>106</v>
      </c>
      <c r="P437">
        <f>COUNTIFS($B$2:$B$1129,"="&amp;B437,$M$2:$M$1129,"="&amp;M437)</f>
        <v>1</v>
      </c>
      <c r="Q437">
        <f>SUMIFS($N$2:$N$1129,$B$2:$B$1129,"="&amp;B437,$M$2:$M$1129,"="&amp;M437)</f>
        <v>1</v>
      </c>
      <c r="R437">
        <f>VLOOKUP(A437&amp;C437&amp;M437,販売数計!$A$2:$E$174,5,FALSE)</f>
        <v>108</v>
      </c>
      <c r="S437">
        <f t="shared" si="14"/>
        <v>0</v>
      </c>
      <c r="T437">
        <f t="shared" si="13"/>
        <v>106</v>
      </c>
    </row>
    <row r="438" spans="1:20" hidden="1" x14ac:dyDescent="0.2">
      <c r="A438" s="1">
        <v>43297</v>
      </c>
      <c r="B438">
        <v>43883576</v>
      </c>
      <c r="C438">
        <v>94</v>
      </c>
      <c r="D438" t="s">
        <v>14</v>
      </c>
      <c r="E438">
        <v>21</v>
      </c>
      <c r="F438" t="s">
        <v>15</v>
      </c>
      <c r="G438">
        <v>181010</v>
      </c>
      <c r="H438" t="s">
        <v>16</v>
      </c>
      <c r="I438" t="s">
        <v>17</v>
      </c>
      <c r="J438" t="s">
        <v>18</v>
      </c>
      <c r="K438" t="s">
        <v>19</v>
      </c>
      <c r="L438" t="s">
        <v>20</v>
      </c>
      <c r="M438" s="2">
        <v>842776102461</v>
      </c>
      <c r="N438">
        <v>1</v>
      </c>
      <c r="O438">
        <f>COUNTIFS($A$2:$A$1129,"="&amp;A438,$C$2:$C$1129,"="&amp;C438,$M$2:$M$1129,"="&amp;M438)</f>
        <v>106</v>
      </c>
      <c r="P438">
        <f>COUNTIFS($B$2:$B$1129,"="&amp;B438,$M$2:$M$1129,"="&amp;M438)</f>
        <v>1</v>
      </c>
      <c r="Q438">
        <f>SUMIFS($N$2:$N$1129,$B$2:$B$1129,"="&amp;B438,$M$2:$M$1129,"="&amp;M438)</f>
        <v>1</v>
      </c>
      <c r="R438">
        <f>VLOOKUP(A438&amp;C438&amp;M438,販売数計!$A$2:$E$174,5,FALSE)</f>
        <v>108</v>
      </c>
      <c r="S438">
        <f t="shared" si="14"/>
        <v>0</v>
      </c>
      <c r="T438">
        <f t="shared" si="13"/>
        <v>106</v>
      </c>
    </row>
    <row r="439" spans="1:20" hidden="1" x14ac:dyDescent="0.2">
      <c r="A439" s="1">
        <v>43297</v>
      </c>
      <c r="B439">
        <v>43883842</v>
      </c>
      <c r="C439">
        <v>94</v>
      </c>
      <c r="D439" t="s">
        <v>14</v>
      </c>
      <c r="E439">
        <v>21</v>
      </c>
      <c r="F439" t="s">
        <v>15</v>
      </c>
      <c r="G439">
        <v>181010</v>
      </c>
      <c r="H439" t="s">
        <v>16</v>
      </c>
      <c r="I439" t="s">
        <v>17</v>
      </c>
      <c r="J439" t="s">
        <v>18</v>
      </c>
      <c r="K439" t="s">
        <v>19</v>
      </c>
      <c r="L439" t="s">
        <v>20</v>
      </c>
      <c r="M439" s="2">
        <v>842776102461</v>
      </c>
      <c r="N439">
        <v>1</v>
      </c>
      <c r="O439">
        <f>COUNTIFS($A$2:$A$1129,"="&amp;A439,$C$2:$C$1129,"="&amp;C439,$M$2:$M$1129,"="&amp;M439)</f>
        <v>106</v>
      </c>
      <c r="P439">
        <f>COUNTIFS($B$2:$B$1129,"="&amp;B439,$M$2:$M$1129,"="&amp;M439)</f>
        <v>1</v>
      </c>
      <c r="Q439">
        <f>SUMIFS($N$2:$N$1129,$B$2:$B$1129,"="&amp;B439,$M$2:$M$1129,"="&amp;M439)</f>
        <v>1</v>
      </c>
      <c r="R439">
        <f>VLOOKUP(A439&amp;C439&amp;M439,販売数計!$A$2:$E$174,5,FALSE)</f>
        <v>108</v>
      </c>
      <c r="S439">
        <f t="shared" si="14"/>
        <v>0</v>
      </c>
      <c r="T439">
        <f t="shared" si="13"/>
        <v>106</v>
      </c>
    </row>
    <row r="440" spans="1:20" hidden="1" x14ac:dyDescent="0.2">
      <c r="A440" s="1">
        <v>43297</v>
      </c>
      <c r="B440">
        <v>43884383</v>
      </c>
      <c r="C440">
        <v>94</v>
      </c>
      <c r="D440" t="s">
        <v>14</v>
      </c>
      <c r="E440">
        <v>21</v>
      </c>
      <c r="F440" t="s">
        <v>15</v>
      </c>
      <c r="G440">
        <v>181010</v>
      </c>
      <c r="H440" t="s">
        <v>16</v>
      </c>
      <c r="I440" t="s">
        <v>17</v>
      </c>
      <c r="J440" t="s">
        <v>18</v>
      </c>
      <c r="K440" t="s">
        <v>19</v>
      </c>
      <c r="L440" t="s">
        <v>20</v>
      </c>
      <c r="M440" s="2">
        <v>842776102461</v>
      </c>
      <c r="N440">
        <v>1</v>
      </c>
      <c r="O440">
        <f>COUNTIFS($A$2:$A$1129,"="&amp;A440,$C$2:$C$1129,"="&amp;C440,$M$2:$M$1129,"="&amp;M440)</f>
        <v>106</v>
      </c>
      <c r="P440">
        <f>COUNTIFS($B$2:$B$1129,"="&amp;B440,$M$2:$M$1129,"="&amp;M440)</f>
        <v>1</v>
      </c>
      <c r="Q440">
        <f>SUMIFS($N$2:$N$1129,$B$2:$B$1129,"="&amp;B440,$M$2:$M$1129,"="&amp;M440)</f>
        <v>1</v>
      </c>
      <c r="R440">
        <f>VLOOKUP(A440&amp;C440&amp;M440,販売数計!$A$2:$E$174,5,FALSE)</f>
        <v>108</v>
      </c>
      <c r="S440">
        <f t="shared" si="14"/>
        <v>0</v>
      </c>
      <c r="T440">
        <f t="shared" si="13"/>
        <v>106</v>
      </c>
    </row>
    <row r="441" spans="1:20" hidden="1" x14ac:dyDescent="0.2">
      <c r="A441" s="1">
        <v>43297</v>
      </c>
      <c r="B441">
        <v>43884570</v>
      </c>
      <c r="C441">
        <v>94</v>
      </c>
      <c r="D441" t="s">
        <v>14</v>
      </c>
      <c r="E441">
        <v>21</v>
      </c>
      <c r="F441" t="s">
        <v>15</v>
      </c>
      <c r="G441">
        <v>181010</v>
      </c>
      <c r="H441" t="s">
        <v>16</v>
      </c>
      <c r="I441" t="s">
        <v>17</v>
      </c>
      <c r="J441" t="s">
        <v>18</v>
      </c>
      <c r="K441" t="s">
        <v>19</v>
      </c>
      <c r="L441" t="s">
        <v>20</v>
      </c>
      <c r="M441" s="2">
        <v>842776102461</v>
      </c>
      <c r="N441">
        <v>1</v>
      </c>
      <c r="O441">
        <f>COUNTIFS($A$2:$A$1129,"="&amp;A441,$C$2:$C$1129,"="&amp;C441,$M$2:$M$1129,"="&amp;M441)</f>
        <v>106</v>
      </c>
      <c r="P441">
        <f>COUNTIFS($B$2:$B$1129,"="&amp;B441,$M$2:$M$1129,"="&amp;M441)</f>
        <v>1</v>
      </c>
      <c r="Q441">
        <f>SUMIFS($N$2:$N$1129,$B$2:$B$1129,"="&amp;B441,$M$2:$M$1129,"="&amp;M441)</f>
        <v>1</v>
      </c>
      <c r="R441">
        <f>VLOOKUP(A441&amp;C441&amp;M441,販売数計!$A$2:$E$174,5,FALSE)</f>
        <v>108</v>
      </c>
      <c r="S441">
        <f t="shared" si="14"/>
        <v>0</v>
      </c>
      <c r="T441">
        <f t="shared" si="13"/>
        <v>106</v>
      </c>
    </row>
    <row r="442" spans="1:20" hidden="1" x14ac:dyDescent="0.2">
      <c r="A442" s="1">
        <v>43297</v>
      </c>
      <c r="B442">
        <v>43885087</v>
      </c>
      <c r="C442">
        <v>94</v>
      </c>
      <c r="D442" t="s">
        <v>14</v>
      </c>
      <c r="E442">
        <v>21</v>
      </c>
      <c r="F442" t="s">
        <v>15</v>
      </c>
      <c r="G442">
        <v>181010</v>
      </c>
      <c r="H442" t="s">
        <v>16</v>
      </c>
      <c r="I442" t="s">
        <v>17</v>
      </c>
      <c r="J442" t="s">
        <v>18</v>
      </c>
      <c r="K442" t="s">
        <v>19</v>
      </c>
      <c r="L442" t="s">
        <v>20</v>
      </c>
      <c r="M442" s="2">
        <v>842776102461</v>
      </c>
      <c r="N442">
        <v>1</v>
      </c>
      <c r="O442">
        <f>COUNTIFS($A$2:$A$1129,"="&amp;A442,$C$2:$C$1129,"="&amp;C442,$M$2:$M$1129,"="&amp;M442)</f>
        <v>106</v>
      </c>
      <c r="P442">
        <f>COUNTIFS($B$2:$B$1129,"="&amp;B442,$M$2:$M$1129,"="&amp;M442)</f>
        <v>1</v>
      </c>
      <c r="Q442">
        <f>SUMIFS($N$2:$N$1129,$B$2:$B$1129,"="&amp;B442,$M$2:$M$1129,"="&amp;M442)</f>
        <v>1</v>
      </c>
      <c r="R442">
        <f>VLOOKUP(A442&amp;C442&amp;M442,販売数計!$A$2:$E$174,5,FALSE)</f>
        <v>108</v>
      </c>
      <c r="S442">
        <f t="shared" si="14"/>
        <v>0</v>
      </c>
      <c r="T442">
        <f t="shared" si="13"/>
        <v>106</v>
      </c>
    </row>
    <row r="443" spans="1:20" hidden="1" x14ac:dyDescent="0.2">
      <c r="A443" s="1">
        <v>43297</v>
      </c>
      <c r="B443">
        <v>43885109</v>
      </c>
      <c r="C443">
        <v>94</v>
      </c>
      <c r="D443" t="s">
        <v>14</v>
      </c>
      <c r="E443">
        <v>21</v>
      </c>
      <c r="F443" t="s">
        <v>15</v>
      </c>
      <c r="G443">
        <v>181010</v>
      </c>
      <c r="H443" t="s">
        <v>16</v>
      </c>
      <c r="I443" t="s">
        <v>17</v>
      </c>
      <c r="J443" t="s">
        <v>18</v>
      </c>
      <c r="K443" t="s">
        <v>19</v>
      </c>
      <c r="L443" t="s">
        <v>20</v>
      </c>
      <c r="M443" s="2">
        <v>842776102461</v>
      </c>
      <c r="N443">
        <v>1</v>
      </c>
      <c r="O443">
        <f>COUNTIFS($A$2:$A$1129,"="&amp;A443,$C$2:$C$1129,"="&amp;C443,$M$2:$M$1129,"="&amp;M443)</f>
        <v>106</v>
      </c>
      <c r="P443">
        <f>COUNTIFS($B$2:$B$1129,"="&amp;B443,$M$2:$M$1129,"="&amp;M443)</f>
        <v>1</v>
      </c>
      <c r="Q443">
        <f>SUMIFS($N$2:$N$1129,$B$2:$B$1129,"="&amp;B443,$M$2:$M$1129,"="&amp;M443)</f>
        <v>1</v>
      </c>
      <c r="R443">
        <f>VLOOKUP(A443&amp;C443&amp;M443,販売数計!$A$2:$E$174,5,FALSE)</f>
        <v>108</v>
      </c>
      <c r="S443">
        <f t="shared" si="14"/>
        <v>0</v>
      </c>
      <c r="T443">
        <f t="shared" si="13"/>
        <v>106</v>
      </c>
    </row>
    <row r="444" spans="1:20" hidden="1" x14ac:dyDescent="0.2">
      <c r="A444" s="1">
        <v>43297</v>
      </c>
      <c r="B444">
        <v>43885187</v>
      </c>
      <c r="C444">
        <v>94</v>
      </c>
      <c r="D444" t="s">
        <v>14</v>
      </c>
      <c r="E444">
        <v>21</v>
      </c>
      <c r="F444" t="s">
        <v>15</v>
      </c>
      <c r="G444">
        <v>181010</v>
      </c>
      <c r="H444" t="s">
        <v>16</v>
      </c>
      <c r="I444" t="s">
        <v>17</v>
      </c>
      <c r="J444" t="s">
        <v>18</v>
      </c>
      <c r="K444" t="s">
        <v>19</v>
      </c>
      <c r="L444" t="s">
        <v>20</v>
      </c>
      <c r="M444" s="2">
        <v>842776102461</v>
      </c>
      <c r="N444">
        <v>1</v>
      </c>
      <c r="O444">
        <f>COUNTIFS($A$2:$A$1129,"="&amp;A444,$C$2:$C$1129,"="&amp;C444,$M$2:$M$1129,"="&amp;M444)</f>
        <v>106</v>
      </c>
      <c r="P444">
        <f>COUNTIFS($B$2:$B$1129,"="&amp;B444,$M$2:$M$1129,"="&amp;M444)</f>
        <v>1</v>
      </c>
      <c r="Q444">
        <f>SUMIFS($N$2:$N$1129,$B$2:$B$1129,"="&amp;B444,$M$2:$M$1129,"="&amp;M444)</f>
        <v>1</v>
      </c>
      <c r="R444">
        <f>VLOOKUP(A444&amp;C444&amp;M444,販売数計!$A$2:$E$174,5,FALSE)</f>
        <v>108</v>
      </c>
      <c r="S444">
        <f t="shared" si="14"/>
        <v>0</v>
      </c>
      <c r="T444">
        <f t="shared" si="13"/>
        <v>106</v>
      </c>
    </row>
    <row r="445" spans="1:20" hidden="1" x14ac:dyDescent="0.2">
      <c r="A445" s="1">
        <v>43297</v>
      </c>
      <c r="B445">
        <v>43885283</v>
      </c>
      <c r="C445">
        <v>94</v>
      </c>
      <c r="D445" t="s">
        <v>14</v>
      </c>
      <c r="E445">
        <v>21</v>
      </c>
      <c r="F445" t="s">
        <v>15</v>
      </c>
      <c r="G445">
        <v>181010</v>
      </c>
      <c r="H445" t="s">
        <v>16</v>
      </c>
      <c r="I445" t="s">
        <v>17</v>
      </c>
      <c r="J445" t="s">
        <v>18</v>
      </c>
      <c r="K445" t="s">
        <v>19</v>
      </c>
      <c r="L445" t="s">
        <v>20</v>
      </c>
      <c r="M445" s="2">
        <v>842776102461</v>
      </c>
      <c r="N445">
        <v>1</v>
      </c>
      <c r="O445">
        <f>COUNTIFS($A$2:$A$1129,"="&amp;A445,$C$2:$C$1129,"="&amp;C445,$M$2:$M$1129,"="&amp;M445)</f>
        <v>106</v>
      </c>
      <c r="P445">
        <f>COUNTIFS($B$2:$B$1129,"="&amp;B445,$M$2:$M$1129,"="&amp;M445)</f>
        <v>1</v>
      </c>
      <c r="Q445">
        <f>SUMIFS($N$2:$N$1129,$B$2:$B$1129,"="&amp;B445,$M$2:$M$1129,"="&amp;M445)</f>
        <v>1</v>
      </c>
      <c r="R445">
        <f>VLOOKUP(A445&amp;C445&amp;M445,販売数計!$A$2:$E$174,5,FALSE)</f>
        <v>108</v>
      </c>
      <c r="S445">
        <f t="shared" si="14"/>
        <v>0</v>
      </c>
      <c r="T445">
        <f t="shared" si="13"/>
        <v>106</v>
      </c>
    </row>
    <row r="446" spans="1:20" hidden="1" x14ac:dyDescent="0.2">
      <c r="A446" s="1">
        <v>43297</v>
      </c>
      <c r="B446">
        <v>43885400</v>
      </c>
      <c r="C446">
        <v>94</v>
      </c>
      <c r="D446" t="s">
        <v>14</v>
      </c>
      <c r="E446">
        <v>21</v>
      </c>
      <c r="F446" t="s">
        <v>15</v>
      </c>
      <c r="G446">
        <v>181010</v>
      </c>
      <c r="H446" t="s">
        <v>16</v>
      </c>
      <c r="I446" t="s">
        <v>17</v>
      </c>
      <c r="J446" t="s">
        <v>18</v>
      </c>
      <c r="K446" t="s">
        <v>19</v>
      </c>
      <c r="L446" t="s">
        <v>20</v>
      </c>
      <c r="M446" s="2">
        <v>842776102461</v>
      </c>
      <c r="N446">
        <v>1</v>
      </c>
      <c r="O446">
        <f>COUNTIFS($A$2:$A$1129,"="&amp;A446,$C$2:$C$1129,"="&amp;C446,$M$2:$M$1129,"="&amp;M446)</f>
        <v>106</v>
      </c>
      <c r="P446">
        <f>COUNTIFS($B$2:$B$1129,"="&amp;B446,$M$2:$M$1129,"="&amp;M446)</f>
        <v>1</v>
      </c>
      <c r="Q446">
        <f>SUMIFS($N$2:$N$1129,$B$2:$B$1129,"="&amp;B446,$M$2:$M$1129,"="&amp;M446)</f>
        <v>1</v>
      </c>
      <c r="R446">
        <f>VLOOKUP(A446&amp;C446&amp;M446,販売数計!$A$2:$E$174,5,FALSE)</f>
        <v>108</v>
      </c>
      <c r="S446">
        <f t="shared" si="14"/>
        <v>0</v>
      </c>
      <c r="T446">
        <f t="shared" si="13"/>
        <v>106</v>
      </c>
    </row>
    <row r="447" spans="1:20" hidden="1" x14ac:dyDescent="0.2">
      <c r="A447" s="1">
        <v>43297</v>
      </c>
      <c r="B447">
        <v>43885756</v>
      </c>
      <c r="C447">
        <v>94</v>
      </c>
      <c r="D447" t="s">
        <v>14</v>
      </c>
      <c r="E447">
        <v>21</v>
      </c>
      <c r="F447" t="s">
        <v>15</v>
      </c>
      <c r="G447">
        <v>181010</v>
      </c>
      <c r="H447" t="s">
        <v>16</v>
      </c>
      <c r="I447" t="s">
        <v>17</v>
      </c>
      <c r="J447" t="s">
        <v>18</v>
      </c>
      <c r="K447" t="s">
        <v>19</v>
      </c>
      <c r="L447" t="s">
        <v>20</v>
      </c>
      <c r="M447" s="2">
        <v>842776102461</v>
      </c>
      <c r="N447">
        <v>1</v>
      </c>
      <c r="O447">
        <f>COUNTIFS($A$2:$A$1129,"="&amp;A447,$C$2:$C$1129,"="&amp;C447,$M$2:$M$1129,"="&amp;M447)</f>
        <v>106</v>
      </c>
      <c r="P447">
        <f>COUNTIFS($B$2:$B$1129,"="&amp;B447,$M$2:$M$1129,"="&amp;M447)</f>
        <v>1</v>
      </c>
      <c r="Q447">
        <f>SUMIFS($N$2:$N$1129,$B$2:$B$1129,"="&amp;B447,$M$2:$M$1129,"="&amp;M447)</f>
        <v>1</v>
      </c>
      <c r="R447">
        <f>VLOOKUP(A447&amp;C447&amp;M447,販売数計!$A$2:$E$174,5,FALSE)</f>
        <v>108</v>
      </c>
      <c r="S447">
        <f t="shared" si="14"/>
        <v>0</v>
      </c>
      <c r="T447">
        <f t="shared" si="13"/>
        <v>106</v>
      </c>
    </row>
    <row r="448" spans="1:20" hidden="1" x14ac:dyDescent="0.2">
      <c r="A448" s="1">
        <v>43297</v>
      </c>
      <c r="B448">
        <v>43885762</v>
      </c>
      <c r="C448">
        <v>94</v>
      </c>
      <c r="D448" t="s">
        <v>14</v>
      </c>
      <c r="E448">
        <v>21</v>
      </c>
      <c r="F448" t="s">
        <v>15</v>
      </c>
      <c r="G448">
        <v>181010</v>
      </c>
      <c r="H448" t="s">
        <v>16</v>
      </c>
      <c r="I448" t="s">
        <v>17</v>
      </c>
      <c r="J448" t="s">
        <v>18</v>
      </c>
      <c r="K448" t="s">
        <v>19</v>
      </c>
      <c r="L448" t="s">
        <v>20</v>
      </c>
      <c r="M448" s="2">
        <v>842776102461</v>
      </c>
      <c r="N448">
        <v>1</v>
      </c>
      <c r="O448">
        <f>COUNTIFS($A$2:$A$1129,"="&amp;A448,$C$2:$C$1129,"="&amp;C448,$M$2:$M$1129,"="&amp;M448)</f>
        <v>106</v>
      </c>
      <c r="P448">
        <f>COUNTIFS($B$2:$B$1129,"="&amp;B448,$M$2:$M$1129,"="&amp;M448)</f>
        <v>1</v>
      </c>
      <c r="Q448">
        <f>SUMIFS($N$2:$N$1129,$B$2:$B$1129,"="&amp;B448,$M$2:$M$1129,"="&amp;M448)</f>
        <v>1</v>
      </c>
      <c r="R448">
        <f>VLOOKUP(A448&amp;C448&amp;M448,販売数計!$A$2:$E$174,5,FALSE)</f>
        <v>108</v>
      </c>
      <c r="S448">
        <f t="shared" si="14"/>
        <v>0</v>
      </c>
      <c r="T448">
        <f t="shared" si="13"/>
        <v>106</v>
      </c>
    </row>
    <row r="449" spans="1:20" hidden="1" x14ac:dyDescent="0.2">
      <c r="A449" s="1">
        <v>43297</v>
      </c>
      <c r="B449">
        <v>43886033</v>
      </c>
      <c r="C449">
        <v>94</v>
      </c>
      <c r="D449" t="s">
        <v>14</v>
      </c>
      <c r="E449">
        <v>21</v>
      </c>
      <c r="F449" t="s">
        <v>15</v>
      </c>
      <c r="G449">
        <v>181010</v>
      </c>
      <c r="H449" t="s">
        <v>16</v>
      </c>
      <c r="I449" t="s">
        <v>17</v>
      </c>
      <c r="J449" t="s">
        <v>18</v>
      </c>
      <c r="K449" t="s">
        <v>19</v>
      </c>
      <c r="L449" t="s">
        <v>20</v>
      </c>
      <c r="M449" s="2">
        <v>842776102461</v>
      </c>
      <c r="N449">
        <v>1</v>
      </c>
      <c r="O449">
        <f>COUNTIFS($A$2:$A$1129,"="&amp;A449,$C$2:$C$1129,"="&amp;C449,$M$2:$M$1129,"="&amp;M449)</f>
        <v>106</v>
      </c>
      <c r="P449">
        <f>COUNTIFS($B$2:$B$1129,"="&amp;B449,$M$2:$M$1129,"="&amp;M449)</f>
        <v>1</v>
      </c>
      <c r="Q449">
        <f>SUMIFS($N$2:$N$1129,$B$2:$B$1129,"="&amp;B449,$M$2:$M$1129,"="&amp;M449)</f>
        <v>1</v>
      </c>
      <c r="R449">
        <f>VLOOKUP(A449&amp;C449&amp;M449,販売数計!$A$2:$E$174,5,FALSE)</f>
        <v>108</v>
      </c>
      <c r="S449">
        <f t="shared" si="14"/>
        <v>0</v>
      </c>
      <c r="T449">
        <f t="shared" si="13"/>
        <v>106</v>
      </c>
    </row>
    <row r="450" spans="1:20" hidden="1" x14ac:dyDescent="0.2">
      <c r="A450" s="1">
        <v>43297</v>
      </c>
      <c r="B450">
        <v>43886060</v>
      </c>
      <c r="C450">
        <v>94</v>
      </c>
      <c r="D450" t="s">
        <v>14</v>
      </c>
      <c r="E450">
        <v>21</v>
      </c>
      <c r="F450" t="s">
        <v>15</v>
      </c>
      <c r="G450">
        <v>181010</v>
      </c>
      <c r="H450" t="s">
        <v>16</v>
      </c>
      <c r="I450" t="s">
        <v>17</v>
      </c>
      <c r="J450" t="s">
        <v>18</v>
      </c>
      <c r="K450" t="s">
        <v>19</v>
      </c>
      <c r="L450" t="s">
        <v>20</v>
      </c>
      <c r="M450" s="2">
        <v>842776102461</v>
      </c>
      <c r="N450">
        <v>1</v>
      </c>
      <c r="O450">
        <f>COUNTIFS($A$2:$A$1129,"="&amp;A450,$C$2:$C$1129,"="&amp;C450,$M$2:$M$1129,"="&amp;M450)</f>
        <v>106</v>
      </c>
      <c r="P450">
        <f>COUNTIFS($B$2:$B$1129,"="&amp;B450,$M$2:$M$1129,"="&amp;M450)</f>
        <v>1</v>
      </c>
      <c r="Q450">
        <f>SUMIFS($N$2:$N$1129,$B$2:$B$1129,"="&amp;B450,$M$2:$M$1129,"="&amp;M450)</f>
        <v>1</v>
      </c>
      <c r="R450">
        <f>VLOOKUP(A450&amp;C450&amp;M450,販売数計!$A$2:$E$174,5,FALSE)</f>
        <v>108</v>
      </c>
      <c r="S450">
        <f t="shared" si="14"/>
        <v>0</v>
      </c>
      <c r="T450">
        <f t="shared" si="13"/>
        <v>106</v>
      </c>
    </row>
    <row r="451" spans="1:20" hidden="1" x14ac:dyDescent="0.2">
      <c r="A451" s="1">
        <v>43297</v>
      </c>
      <c r="B451">
        <v>43886122</v>
      </c>
      <c r="C451">
        <v>94</v>
      </c>
      <c r="D451" t="s">
        <v>14</v>
      </c>
      <c r="E451">
        <v>21</v>
      </c>
      <c r="F451" t="s">
        <v>15</v>
      </c>
      <c r="G451">
        <v>181010</v>
      </c>
      <c r="H451" t="s">
        <v>16</v>
      </c>
      <c r="I451" t="s">
        <v>17</v>
      </c>
      <c r="J451" t="s">
        <v>18</v>
      </c>
      <c r="K451" t="s">
        <v>19</v>
      </c>
      <c r="L451" t="s">
        <v>20</v>
      </c>
      <c r="M451" s="2">
        <v>842776102461</v>
      </c>
      <c r="N451">
        <v>1</v>
      </c>
      <c r="O451">
        <f>COUNTIFS($A$2:$A$1129,"="&amp;A451,$C$2:$C$1129,"="&amp;C451,$M$2:$M$1129,"="&amp;M451)</f>
        <v>106</v>
      </c>
      <c r="P451">
        <f>COUNTIFS($B$2:$B$1129,"="&amp;B451,$M$2:$M$1129,"="&amp;M451)</f>
        <v>1</v>
      </c>
      <c r="Q451">
        <f>SUMIFS($N$2:$N$1129,$B$2:$B$1129,"="&amp;B451,$M$2:$M$1129,"="&amp;M451)</f>
        <v>1</v>
      </c>
      <c r="R451">
        <f>VLOOKUP(A451&amp;C451&amp;M451,販売数計!$A$2:$E$174,5,FALSE)</f>
        <v>108</v>
      </c>
      <c r="S451">
        <f t="shared" si="14"/>
        <v>0</v>
      </c>
      <c r="T451">
        <f t="shared" ref="T451:T514" si="15">SUMIFS($N$2:$N$1129,$A$2:$A$1129,"="&amp;A451,$C$2:$C$1129,"="&amp;C451,$M$2:$M$1129,"="&amp;M451)</f>
        <v>106</v>
      </c>
    </row>
    <row r="452" spans="1:20" hidden="1" x14ac:dyDescent="0.2">
      <c r="A452" s="1">
        <v>43297</v>
      </c>
      <c r="B452">
        <v>43886166</v>
      </c>
      <c r="C452">
        <v>94</v>
      </c>
      <c r="D452" t="s">
        <v>14</v>
      </c>
      <c r="E452">
        <v>21</v>
      </c>
      <c r="F452" t="s">
        <v>15</v>
      </c>
      <c r="G452">
        <v>181010</v>
      </c>
      <c r="H452" t="s">
        <v>16</v>
      </c>
      <c r="I452" t="s">
        <v>17</v>
      </c>
      <c r="J452" t="s">
        <v>18</v>
      </c>
      <c r="K452" t="s">
        <v>19</v>
      </c>
      <c r="L452" t="s">
        <v>20</v>
      </c>
      <c r="M452" s="2">
        <v>842776102461</v>
      </c>
      <c r="N452">
        <v>1</v>
      </c>
      <c r="O452">
        <f>COUNTIFS($A$2:$A$1129,"="&amp;A452,$C$2:$C$1129,"="&amp;C452,$M$2:$M$1129,"="&amp;M452)</f>
        <v>106</v>
      </c>
      <c r="P452">
        <f>COUNTIFS($B$2:$B$1129,"="&amp;B452,$M$2:$M$1129,"="&amp;M452)</f>
        <v>1</v>
      </c>
      <c r="Q452">
        <f>SUMIFS($N$2:$N$1129,$B$2:$B$1129,"="&amp;B452,$M$2:$M$1129,"="&amp;M452)</f>
        <v>1</v>
      </c>
      <c r="R452">
        <f>VLOOKUP(A452&amp;C452&amp;M452,販売数計!$A$2:$E$174,5,FALSE)</f>
        <v>108</v>
      </c>
      <c r="S452">
        <f t="shared" si="14"/>
        <v>0</v>
      </c>
      <c r="T452">
        <f t="shared" si="15"/>
        <v>106</v>
      </c>
    </row>
    <row r="453" spans="1:20" hidden="1" x14ac:dyDescent="0.2">
      <c r="A453" s="1">
        <v>43297</v>
      </c>
      <c r="B453">
        <v>43886578</v>
      </c>
      <c r="C453">
        <v>94</v>
      </c>
      <c r="D453" t="s">
        <v>14</v>
      </c>
      <c r="E453">
        <v>21</v>
      </c>
      <c r="F453" t="s">
        <v>15</v>
      </c>
      <c r="G453">
        <v>181010</v>
      </c>
      <c r="H453" t="s">
        <v>16</v>
      </c>
      <c r="I453" t="s">
        <v>17</v>
      </c>
      <c r="J453" t="s">
        <v>18</v>
      </c>
      <c r="K453" t="s">
        <v>19</v>
      </c>
      <c r="L453" t="s">
        <v>20</v>
      </c>
      <c r="M453" s="2">
        <v>842776102461</v>
      </c>
      <c r="N453">
        <v>1</v>
      </c>
      <c r="O453">
        <f>COUNTIFS($A$2:$A$1129,"="&amp;A453,$C$2:$C$1129,"="&amp;C453,$M$2:$M$1129,"="&amp;M453)</f>
        <v>106</v>
      </c>
      <c r="P453">
        <f>COUNTIFS($B$2:$B$1129,"="&amp;B453,$M$2:$M$1129,"="&amp;M453)</f>
        <v>1</v>
      </c>
      <c r="Q453">
        <f>SUMIFS($N$2:$N$1129,$B$2:$B$1129,"="&amp;B453,$M$2:$M$1129,"="&amp;M453)</f>
        <v>1</v>
      </c>
      <c r="R453">
        <f>VLOOKUP(A453&amp;C453&amp;M453,販売数計!$A$2:$E$174,5,FALSE)</f>
        <v>108</v>
      </c>
      <c r="S453">
        <f t="shared" si="14"/>
        <v>0</v>
      </c>
      <c r="T453">
        <f t="shared" si="15"/>
        <v>106</v>
      </c>
    </row>
    <row r="454" spans="1:20" hidden="1" x14ac:dyDescent="0.2">
      <c r="A454" s="1">
        <v>43297</v>
      </c>
      <c r="B454">
        <v>43886612</v>
      </c>
      <c r="C454">
        <v>94</v>
      </c>
      <c r="D454" t="s">
        <v>14</v>
      </c>
      <c r="E454">
        <v>21</v>
      </c>
      <c r="F454" t="s">
        <v>15</v>
      </c>
      <c r="G454">
        <v>181010</v>
      </c>
      <c r="H454" t="s">
        <v>16</v>
      </c>
      <c r="I454" t="s">
        <v>17</v>
      </c>
      <c r="J454" t="s">
        <v>18</v>
      </c>
      <c r="K454" t="s">
        <v>19</v>
      </c>
      <c r="L454" t="s">
        <v>20</v>
      </c>
      <c r="M454" s="2">
        <v>842776102461</v>
      </c>
      <c r="N454">
        <v>1</v>
      </c>
      <c r="O454">
        <f>COUNTIFS($A$2:$A$1129,"="&amp;A454,$C$2:$C$1129,"="&amp;C454,$M$2:$M$1129,"="&amp;M454)</f>
        <v>106</v>
      </c>
      <c r="P454">
        <f>COUNTIFS($B$2:$B$1129,"="&amp;B454,$M$2:$M$1129,"="&amp;M454)</f>
        <v>1</v>
      </c>
      <c r="Q454">
        <f>SUMIFS($N$2:$N$1129,$B$2:$B$1129,"="&amp;B454,$M$2:$M$1129,"="&amp;M454)</f>
        <v>1</v>
      </c>
      <c r="R454">
        <f>VLOOKUP(A454&amp;C454&amp;M454,販売数計!$A$2:$E$174,5,FALSE)</f>
        <v>108</v>
      </c>
      <c r="S454">
        <f t="shared" si="14"/>
        <v>0</v>
      </c>
      <c r="T454">
        <f t="shared" si="15"/>
        <v>106</v>
      </c>
    </row>
    <row r="455" spans="1:20" hidden="1" x14ac:dyDescent="0.2">
      <c r="A455" s="1">
        <v>43297</v>
      </c>
      <c r="B455">
        <v>43886650</v>
      </c>
      <c r="C455">
        <v>94</v>
      </c>
      <c r="D455" t="s">
        <v>14</v>
      </c>
      <c r="E455">
        <v>21</v>
      </c>
      <c r="F455" t="s">
        <v>15</v>
      </c>
      <c r="G455">
        <v>181010</v>
      </c>
      <c r="H455" t="s">
        <v>16</v>
      </c>
      <c r="I455" t="s">
        <v>17</v>
      </c>
      <c r="J455" t="s">
        <v>18</v>
      </c>
      <c r="K455" t="s">
        <v>19</v>
      </c>
      <c r="L455" t="s">
        <v>20</v>
      </c>
      <c r="M455" s="2">
        <v>842776102461</v>
      </c>
      <c r="N455">
        <v>1</v>
      </c>
      <c r="O455">
        <f>COUNTIFS($A$2:$A$1129,"="&amp;A455,$C$2:$C$1129,"="&amp;C455,$M$2:$M$1129,"="&amp;M455)</f>
        <v>106</v>
      </c>
      <c r="P455">
        <f>COUNTIFS($B$2:$B$1129,"="&amp;B455,$M$2:$M$1129,"="&amp;M455)</f>
        <v>1</v>
      </c>
      <c r="Q455">
        <f>SUMIFS($N$2:$N$1129,$B$2:$B$1129,"="&amp;B455,$M$2:$M$1129,"="&amp;M455)</f>
        <v>1</v>
      </c>
      <c r="R455">
        <f>VLOOKUP(A455&amp;C455&amp;M455,販売数計!$A$2:$E$174,5,FALSE)</f>
        <v>108</v>
      </c>
      <c r="S455">
        <f t="shared" si="14"/>
        <v>0</v>
      </c>
      <c r="T455">
        <f t="shared" si="15"/>
        <v>106</v>
      </c>
    </row>
    <row r="456" spans="1:20" hidden="1" x14ac:dyDescent="0.2">
      <c r="A456" s="1">
        <v>43297</v>
      </c>
      <c r="B456">
        <v>43886865</v>
      </c>
      <c r="C456">
        <v>94</v>
      </c>
      <c r="D456" t="s">
        <v>14</v>
      </c>
      <c r="E456">
        <v>21</v>
      </c>
      <c r="F456" t="s">
        <v>15</v>
      </c>
      <c r="G456">
        <v>181010</v>
      </c>
      <c r="H456" t="s">
        <v>16</v>
      </c>
      <c r="I456" t="s">
        <v>17</v>
      </c>
      <c r="J456" t="s">
        <v>18</v>
      </c>
      <c r="K456" t="s">
        <v>19</v>
      </c>
      <c r="L456" t="s">
        <v>20</v>
      </c>
      <c r="M456" s="2">
        <v>842776102461</v>
      </c>
      <c r="N456">
        <v>1</v>
      </c>
      <c r="O456">
        <f>COUNTIFS($A$2:$A$1129,"="&amp;A456,$C$2:$C$1129,"="&amp;C456,$M$2:$M$1129,"="&amp;M456)</f>
        <v>106</v>
      </c>
      <c r="P456">
        <f>COUNTIFS($B$2:$B$1129,"="&amp;B456,$M$2:$M$1129,"="&amp;M456)</f>
        <v>1</v>
      </c>
      <c r="Q456">
        <f>SUMIFS($N$2:$N$1129,$B$2:$B$1129,"="&amp;B456,$M$2:$M$1129,"="&amp;M456)</f>
        <v>1</v>
      </c>
      <c r="R456">
        <f>VLOOKUP(A456&amp;C456&amp;M456,販売数計!$A$2:$E$174,5,FALSE)</f>
        <v>108</v>
      </c>
      <c r="S456">
        <f t="shared" si="14"/>
        <v>0</v>
      </c>
      <c r="T456">
        <f t="shared" si="15"/>
        <v>106</v>
      </c>
    </row>
    <row r="457" spans="1:20" hidden="1" x14ac:dyDescent="0.2">
      <c r="A457" s="1">
        <v>43297</v>
      </c>
      <c r="B457">
        <v>43886888</v>
      </c>
      <c r="C457">
        <v>94</v>
      </c>
      <c r="D457" t="s">
        <v>14</v>
      </c>
      <c r="E457">
        <v>21</v>
      </c>
      <c r="F457" t="s">
        <v>15</v>
      </c>
      <c r="G457">
        <v>181010</v>
      </c>
      <c r="H457" t="s">
        <v>16</v>
      </c>
      <c r="I457" t="s">
        <v>17</v>
      </c>
      <c r="J457" t="s">
        <v>18</v>
      </c>
      <c r="K457" t="s">
        <v>19</v>
      </c>
      <c r="L457" t="s">
        <v>20</v>
      </c>
      <c r="M457" s="2">
        <v>842776102461</v>
      </c>
      <c r="N457">
        <v>1</v>
      </c>
      <c r="O457">
        <f>COUNTIFS($A$2:$A$1129,"="&amp;A457,$C$2:$C$1129,"="&amp;C457,$M$2:$M$1129,"="&amp;M457)</f>
        <v>106</v>
      </c>
      <c r="P457">
        <f>COUNTIFS($B$2:$B$1129,"="&amp;B457,$M$2:$M$1129,"="&amp;M457)</f>
        <v>1</v>
      </c>
      <c r="Q457">
        <f>SUMIFS($N$2:$N$1129,$B$2:$B$1129,"="&amp;B457,$M$2:$M$1129,"="&amp;M457)</f>
        <v>1</v>
      </c>
      <c r="R457">
        <f>VLOOKUP(A457&amp;C457&amp;M457,販売数計!$A$2:$E$174,5,FALSE)</f>
        <v>108</v>
      </c>
      <c r="S457">
        <f t="shared" si="14"/>
        <v>0</v>
      </c>
      <c r="T457">
        <f t="shared" si="15"/>
        <v>106</v>
      </c>
    </row>
    <row r="458" spans="1:20" hidden="1" x14ac:dyDescent="0.2">
      <c r="A458" s="1">
        <v>43297</v>
      </c>
      <c r="B458">
        <v>43887040</v>
      </c>
      <c r="C458">
        <v>94</v>
      </c>
      <c r="D458" t="s">
        <v>14</v>
      </c>
      <c r="E458">
        <v>21</v>
      </c>
      <c r="F458" t="s">
        <v>15</v>
      </c>
      <c r="G458">
        <v>181010</v>
      </c>
      <c r="H458" t="s">
        <v>16</v>
      </c>
      <c r="I458" t="s">
        <v>17</v>
      </c>
      <c r="J458" t="s">
        <v>18</v>
      </c>
      <c r="K458" t="s">
        <v>19</v>
      </c>
      <c r="L458" t="s">
        <v>20</v>
      </c>
      <c r="M458" s="2">
        <v>842776102461</v>
      </c>
      <c r="N458">
        <v>1</v>
      </c>
      <c r="O458">
        <f>COUNTIFS($A$2:$A$1129,"="&amp;A458,$C$2:$C$1129,"="&amp;C458,$M$2:$M$1129,"="&amp;M458)</f>
        <v>106</v>
      </c>
      <c r="P458">
        <f>COUNTIFS($B$2:$B$1129,"="&amp;B458,$M$2:$M$1129,"="&amp;M458)</f>
        <v>1</v>
      </c>
      <c r="Q458">
        <f>SUMIFS($N$2:$N$1129,$B$2:$B$1129,"="&amp;B458,$M$2:$M$1129,"="&amp;M458)</f>
        <v>1</v>
      </c>
      <c r="R458">
        <f>VLOOKUP(A458&amp;C458&amp;M458,販売数計!$A$2:$E$174,5,FALSE)</f>
        <v>108</v>
      </c>
      <c r="S458">
        <f t="shared" si="14"/>
        <v>0</v>
      </c>
      <c r="T458">
        <f t="shared" si="15"/>
        <v>106</v>
      </c>
    </row>
    <row r="459" spans="1:20" hidden="1" x14ac:dyDescent="0.2">
      <c r="A459" s="1">
        <v>43297</v>
      </c>
      <c r="B459">
        <v>43887172</v>
      </c>
      <c r="C459">
        <v>94</v>
      </c>
      <c r="D459" t="s">
        <v>14</v>
      </c>
      <c r="E459">
        <v>21</v>
      </c>
      <c r="F459" t="s">
        <v>15</v>
      </c>
      <c r="G459">
        <v>181010</v>
      </c>
      <c r="H459" t="s">
        <v>16</v>
      </c>
      <c r="I459" t="s">
        <v>17</v>
      </c>
      <c r="J459" t="s">
        <v>18</v>
      </c>
      <c r="K459" t="s">
        <v>19</v>
      </c>
      <c r="L459" t="s">
        <v>20</v>
      </c>
      <c r="M459" s="2">
        <v>842776102461</v>
      </c>
      <c r="N459">
        <v>1</v>
      </c>
      <c r="O459">
        <f>COUNTIFS($A$2:$A$1129,"="&amp;A459,$C$2:$C$1129,"="&amp;C459,$M$2:$M$1129,"="&amp;M459)</f>
        <v>106</v>
      </c>
      <c r="P459">
        <f>COUNTIFS($B$2:$B$1129,"="&amp;B459,$M$2:$M$1129,"="&amp;M459)</f>
        <v>1</v>
      </c>
      <c r="Q459">
        <f>SUMIFS($N$2:$N$1129,$B$2:$B$1129,"="&amp;B459,$M$2:$M$1129,"="&amp;M459)</f>
        <v>1</v>
      </c>
      <c r="R459">
        <f>VLOOKUP(A459&amp;C459&amp;M459,販売数計!$A$2:$E$174,5,FALSE)</f>
        <v>108</v>
      </c>
      <c r="S459">
        <f t="shared" si="14"/>
        <v>0</v>
      </c>
      <c r="T459">
        <f t="shared" si="15"/>
        <v>106</v>
      </c>
    </row>
    <row r="460" spans="1:20" hidden="1" x14ac:dyDescent="0.2">
      <c r="A460" s="1">
        <v>43297</v>
      </c>
      <c r="B460">
        <v>43887259</v>
      </c>
      <c r="C460">
        <v>94</v>
      </c>
      <c r="D460" t="s">
        <v>14</v>
      </c>
      <c r="E460">
        <v>32</v>
      </c>
      <c r="F460" t="s">
        <v>21</v>
      </c>
      <c r="G460">
        <v>253230</v>
      </c>
      <c r="H460" t="s">
        <v>22</v>
      </c>
      <c r="I460" t="s">
        <v>23</v>
      </c>
      <c r="J460" t="s">
        <v>24</v>
      </c>
      <c r="L460" t="s">
        <v>25</v>
      </c>
      <c r="M460" s="2">
        <v>4550084118970</v>
      </c>
      <c r="N460">
        <v>1</v>
      </c>
      <c r="O460">
        <f>COUNTIFS($A$2:$A$1129,"="&amp;A460,$C$2:$C$1129,"="&amp;C460,$M$2:$M$1129,"="&amp;M460)</f>
        <v>3</v>
      </c>
      <c r="P460">
        <f>COUNTIFS($B$2:$B$1129,"="&amp;B460,$M$2:$M$1129,"="&amp;M460)</f>
        <v>1</v>
      </c>
      <c r="Q460">
        <f>SUMIFS($N$2:$N$1129,$B$2:$B$1129,"="&amp;B460,$M$2:$M$1129,"="&amp;M460)</f>
        <v>1</v>
      </c>
      <c r="R460">
        <f>VLOOKUP(A460&amp;C460&amp;M460,販売数計!$A$2:$E$174,5,FALSE)</f>
        <v>3</v>
      </c>
      <c r="S460">
        <f t="shared" si="14"/>
        <v>0</v>
      </c>
      <c r="T460">
        <f t="shared" si="15"/>
        <v>3</v>
      </c>
    </row>
    <row r="461" spans="1:20" hidden="1" x14ac:dyDescent="0.2">
      <c r="A461" s="1">
        <v>43297</v>
      </c>
      <c r="B461">
        <v>43887342</v>
      </c>
      <c r="C461">
        <v>94</v>
      </c>
      <c r="D461" t="s">
        <v>14</v>
      </c>
      <c r="E461">
        <v>21</v>
      </c>
      <c r="F461" t="s">
        <v>15</v>
      </c>
      <c r="G461">
        <v>181010</v>
      </c>
      <c r="H461" t="s">
        <v>16</v>
      </c>
      <c r="I461" t="s">
        <v>17</v>
      </c>
      <c r="J461" t="s">
        <v>18</v>
      </c>
      <c r="K461" t="s">
        <v>19</v>
      </c>
      <c r="L461" t="s">
        <v>20</v>
      </c>
      <c r="M461" s="2">
        <v>842776102461</v>
      </c>
      <c r="N461">
        <v>1</v>
      </c>
      <c r="O461">
        <f>COUNTIFS($A$2:$A$1129,"="&amp;A461,$C$2:$C$1129,"="&amp;C461,$M$2:$M$1129,"="&amp;M461)</f>
        <v>106</v>
      </c>
      <c r="P461">
        <f>COUNTIFS($B$2:$B$1129,"="&amp;B461,$M$2:$M$1129,"="&amp;M461)</f>
        <v>1</v>
      </c>
      <c r="Q461">
        <f>SUMIFS($N$2:$N$1129,$B$2:$B$1129,"="&amp;B461,$M$2:$M$1129,"="&amp;M461)</f>
        <v>1</v>
      </c>
      <c r="R461">
        <f>VLOOKUP(A461&amp;C461&amp;M461,販売数計!$A$2:$E$174,5,FALSE)</f>
        <v>108</v>
      </c>
      <c r="S461">
        <f t="shared" si="14"/>
        <v>0</v>
      </c>
      <c r="T461">
        <f t="shared" si="15"/>
        <v>106</v>
      </c>
    </row>
    <row r="462" spans="1:20" hidden="1" x14ac:dyDescent="0.2">
      <c r="A462" s="1">
        <v>43297</v>
      </c>
      <c r="B462">
        <v>43887472</v>
      </c>
      <c r="C462">
        <v>94</v>
      </c>
      <c r="D462" t="s">
        <v>14</v>
      </c>
      <c r="E462">
        <v>21</v>
      </c>
      <c r="F462" t="s">
        <v>15</v>
      </c>
      <c r="G462">
        <v>181010</v>
      </c>
      <c r="H462" t="s">
        <v>16</v>
      </c>
      <c r="I462" t="s">
        <v>17</v>
      </c>
      <c r="J462" t="s">
        <v>18</v>
      </c>
      <c r="K462" t="s">
        <v>19</v>
      </c>
      <c r="L462" t="s">
        <v>20</v>
      </c>
      <c r="M462" s="2">
        <v>842776102461</v>
      </c>
      <c r="N462">
        <v>1</v>
      </c>
      <c r="O462">
        <f>COUNTIFS($A$2:$A$1129,"="&amp;A462,$C$2:$C$1129,"="&amp;C462,$M$2:$M$1129,"="&amp;M462)</f>
        <v>106</v>
      </c>
      <c r="P462">
        <f>COUNTIFS($B$2:$B$1129,"="&amp;B462,$M$2:$M$1129,"="&amp;M462)</f>
        <v>1</v>
      </c>
      <c r="Q462">
        <f>SUMIFS($N$2:$N$1129,$B$2:$B$1129,"="&amp;B462,$M$2:$M$1129,"="&amp;M462)</f>
        <v>1</v>
      </c>
      <c r="R462">
        <f>VLOOKUP(A462&amp;C462&amp;M462,販売数計!$A$2:$E$174,5,FALSE)</f>
        <v>108</v>
      </c>
      <c r="S462">
        <f t="shared" si="14"/>
        <v>0</v>
      </c>
      <c r="T462">
        <f t="shared" si="15"/>
        <v>106</v>
      </c>
    </row>
    <row r="463" spans="1:20" hidden="1" x14ac:dyDescent="0.2">
      <c r="A463" s="1">
        <v>43297</v>
      </c>
      <c r="B463">
        <v>43887549</v>
      </c>
      <c r="C463">
        <v>94</v>
      </c>
      <c r="D463" t="s">
        <v>14</v>
      </c>
      <c r="E463">
        <v>21</v>
      </c>
      <c r="F463" t="s">
        <v>15</v>
      </c>
      <c r="G463">
        <v>181010</v>
      </c>
      <c r="H463" t="s">
        <v>16</v>
      </c>
      <c r="I463" t="s">
        <v>17</v>
      </c>
      <c r="J463" t="s">
        <v>18</v>
      </c>
      <c r="K463" t="s">
        <v>19</v>
      </c>
      <c r="L463" t="s">
        <v>20</v>
      </c>
      <c r="M463" s="2">
        <v>842776102461</v>
      </c>
      <c r="N463">
        <v>1</v>
      </c>
      <c r="O463">
        <f>COUNTIFS($A$2:$A$1129,"="&amp;A463,$C$2:$C$1129,"="&amp;C463,$M$2:$M$1129,"="&amp;M463)</f>
        <v>106</v>
      </c>
      <c r="P463">
        <f>COUNTIFS($B$2:$B$1129,"="&amp;B463,$M$2:$M$1129,"="&amp;M463)</f>
        <v>1</v>
      </c>
      <c r="Q463">
        <f>SUMIFS($N$2:$N$1129,$B$2:$B$1129,"="&amp;B463,$M$2:$M$1129,"="&amp;M463)</f>
        <v>1</v>
      </c>
      <c r="R463">
        <f>VLOOKUP(A463&amp;C463&amp;M463,販売数計!$A$2:$E$174,5,FALSE)</f>
        <v>108</v>
      </c>
      <c r="S463">
        <f t="shared" si="14"/>
        <v>0</v>
      </c>
      <c r="T463">
        <f t="shared" si="15"/>
        <v>106</v>
      </c>
    </row>
    <row r="464" spans="1:20" hidden="1" x14ac:dyDescent="0.2">
      <c r="A464" s="1">
        <v>43297</v>
      </c>
      <c r="B464">
        <v>43887727</v>
      </c>
      <c r="C464">
        <v>94</v>
      </c>
      <c r="D464" t="s">
        <v>14</v>
      </c>
      <c r="E464">
        <v>21</v>
      </c>
      <c r="F464" t="s">
        <v>15</v>
      </c>
      <c r="G464">
        <v>181010</v>
      </c>
      <c r="H464" t="s">
        <v>16</v>
      </c>
      <c r="I464" t="s">
        <v>17</v>
      </c>
      <c r="J464" t="s">
        <v>18</v>
      </c>
      <c r="K464" t="s">
        <v>19</v>
      </c>
      <c r="L464" t="s">
        <v>20</v>
      </c>
      <c r="M464" s="2">
        <v>842776102461</v>
      </c>
      <c r="N464">
        <v>1</v>
      </c>
      <c r="O464">
        <f>COUNTIFS($A$2:$A$1129,"="&amp;A464,$C$2:$C$1129,"="&amp;C464,$M$2:$M$1129,"="&amp;M464)</f>
        <v>106</v>
      </c>
      <c r="P464">
        <f>COUNTIFS($B$2:$B$1129,"="&amp;B464,$M$2:$M$1129,"="&amp;M464)</f>
        <v>1</v>
      </c>
      <c r="Q464">
        <f>SUMIFS($N$2:$N$1129,$B$2:$B$1129,"="&amp;B464,$M$2:$M$1129,"="&amp;M464)</f>
        <v>1</v>
      </c>
      <c r="R464">
        <f>VLOOKUP(A464&amp;C464&amp;M464,販売数計!$A$2:$E$174,5,FALSE)</f>
        <v>108</v>
      </c>
      <c r="S464">
        <f t="shared" si="14"/>
        <v>0</v>
      </c>
      <c r="T464">
        <f t="shared" si="15"/>
        <v>106</v>
      </c>
    </row>
    <row r="465" spans="1:20" hidden="1" x14ac:dyDescent="0.2">
      <c r="A465" s="1">
        <v>43297</v>
      </c>
      <c r="B465">
        <v>43887904</v>
      </c>
      <c r="C465">
        <v>94</v>
      </c>
      <c r="D465" t="s">
        <v>14</v>
      </c>
      <c r="E465">
        <v>21</v>
      </c>
      <c r="F465" t="s">
        <v>15</v>
      </c>
      <c r="G465">
        <v>181010</v>
      </c>
      <c r="H465" t="s">
        <v>16</v>
      </c>
      <c r="I465" t="s">
        <v>17</v>
      </c>
      <c r="J465" t="s">
        <v>18</v>
      </c>
      <c r="K465" t="s">
        <v>19</v>
      </c>
      <c r="L465" t="s">
        <v>20</v>
      </c>
      <c r="M465" s="2">
        <v>842776102461</v>
      </c>
      <c r="N465">
        <v>1</v>
      </c>
      <c r="O465">
        <f>COUNTIFS($A$2:$A$1129,"="&amp;A465,$C$2:$C$1129,"="&amp;C465,$M$2:$M$1129,"="&amp;M465)</f>
        <v>106</v>
      </c>
      <c r="P465">
        <f>COUNTIFS($B$2:$B$1129,"="&amp;B465,$M$2:$M$1129,"="&amp;M465)</f>
        <v>1</v>
      </c>
      <c r="Q465">
        <f>SUMIFS($N$2:$N$1129,$B$2:$B$1129,"="&amp;B465,$M$2:$M$1129,"="&amp;M465)</f>
        <v>1</v>
      </c>
      <c r="R465">
        <f>VLOOKUP(A465&amp;C465&amp;M465,販売数計!$A$2:$E$174,5,FALSE)</f>
        <v>108</v>
      </c>
      <c r="S465">
        <f t="shared" si="14"/>
        <v>0</v>
      </c>
      <c r="T465">
        <f t="shared" si="15"/>
        <v>106</v>
      </c>
    </row>
    <row r="466" spans="1:20" hidden="1" x14ac:dyDescent="0.2">
      <c r="A466" s="1">
        <v>43297</v>
      </c>
      <c r="B466">
        <v>43887968</v>
      </c>
      <c r="C466">
        <v>94</v>
      </c>
      <c r="D466" t="s">
        <v>14</v>
      </c>
      <c r="E466">
        <v>21</v>
      </c>
      <c r="F466" t="s">
        <v>15</v>
      </c>
      <c r="G466">
        <v>181010</v>
      </c>
      <c r="H466" t="s">
        <v>16</v>
      </c>
      <c r="I466" t="s">
        <v>17</v>
      </c>
      <c r="J466" t="s">
        <v>18</v>
      </c>
      <c r="K466" t="s">
        <v>19</v>
      </c>
      <c r="L466" t="s">
        <v>20</v>
      </c>
      <c r="M466" s="2">
        <v>842776102461</v>
      </c>
      <c r="N466">
        <v>1</v>
      </c>
      <c r="O466">
        <f>COUNTIFS($A$2:$A$1129,"="&amp;A466,$C$2:$C$1129,"="&amp;C466,$M$2:$M$1129,"="&amp;M466)</f>
        <v>106</v>
      </c>
      <c r="P466">
        <f>COUNTIFS($B$2:$B$1129,"="&amp;B466,$M$2:$M$1129,"="&amp;M466)</f>
        <v>1</v>
      </c>
      <c r="Q466">
        <f>SUMIFS($N$2:$N$1129,$B$2:$B$1129,"="&amp;B466,$M$2:$M$1129,"="&amp;M466)</f>
        <v>1</v>
      </c>
      <c r="R466">
        <f>VLOOKUP(A466&amp;C466&amp;M466,販売数計!$A$2:$E$174,5,FALSE)</f>
        <v>108</v>
      </c>
      <c r="S466">
        <f t="shared" si="14"/>
        <v>0</v>
      </c>
      <c r="T466">
        <f t="shared" si="15"/>
        <v>106</v>
      </c>
    </row>
    <row r="467" spans="1:20" hidden="1" x14ac:dyDescent="0.2">
      <c r="A467" s="1">
        <v>43297</v>
      </c>
      <c r="B467">
        <v>43888197</v>
      </c>
      <c r="C467">
        <v>94</v>
      </c>
      <c r="D467" t="s">
        <v>14</v>
      </c>
      <c r="E467">
        <v>21</v>
      </c>
      <c r="F467" t="s">
        <v>15</v>
      </c>
      <c r="G467">
        <v>181010</v>
      </c>
      <c r="H467" t="s">
        <v>16</v>
      </c>
      <c r="I467" t="s">
        <v>17</v>
      </c>
      <c r="J467" t="s">
        <v>18</v>
      </c>
      <c r="K467" t="s">
        <v>19</v>
      </c>
      <c r="L467" t="s">
        <v>20</v>
      </c>
      <c r="M467" s="2">
        <v>842776102461</v>
      </c>
      <c r="N467">
        <v>1</v>
      </c>
      <c r="O467">
        <f>COUNTIFS($A$2:$A$1129,"="&amp;A467,$C$2:$C$1129,"="&amp;C467,$M$2:$M$1129,"="&amp;M467)</f>
        <v>106</v>
      </c>
      <c r="P467">
        <f>COUNTIFS($B$2:$B$1129,"="&amp;B467,$M$2:$M$1129,"="&amp;M467)</f>
        <v>1</v>
      </c>
      <c r="Q467">
        <f>SUMIFS($N$2:$N$1129,$B$2:$B$1129,"="&amp;B467,$M$2:$M$1129,"="&amp;M467)</f>
        <v>1</v>
      </c>
      <c r="R467">
        <f>VLOOKUP(A467&amp;C467&amp;M467,販売数計!$A$2:$E$174,5,FALSE)</f>
        <v>108</v>
      </c>
      <c r="S467">
        <f t="shared" si="14"/>
        <v>0</v>
      </c>
      <c r="T467">
        <f t="shared" si="15"/>
        <v>106</v>
      </c>
    </row>
    <row r="468" spans="1:20" hidden="1" x14ac:dyDescent="0.2">
      <c r="A468" s="1">
        <v>43297</v>
      </c>
      <c r="B468">
        <v>43888335</v>
      </c>
      <c r="C468">
        <v>94</v>
      </c>
      <c r="D468" t="s">
        <v>14</v>
      </c>
      <c r="E468">
        <v>21</v>
      </c>
      <c r="F468" t="s">
        <v>15</v>
      </c>
      <c r="G468">
        <v>181010</v>
      </c>
      <c r="H468" t="s">
        <v>16</v>
      </c>
      <c r="I468" t="s">
        <v>17</v>
      </c>
      <c r="J468" t="s">
        <v>18</v>
      </c>
      <c r="K468" t="s">
        <v>19</v>
      </c>
      <c r="L468" t="s">
        <v>20</v>
      </c>
      <c r="M468" s="2">
        <v>842776102461</v>
      </c>
      <c r="N468">
        <v>1</v>
      </c>
      <c r="O468">
        <f>COUNTIFS($A$2:$A$1129,"="&amp;A468,$C$2:$C$1129,"="&amp;C468,$M$2:$M$1129,"="&amp;M468)</f>
        <v>106</v>
      </c>
      <c r="P468">
        <f>COUNTIFS($B$2:$B$1129,"="&amp;B468,$M$2:$M$1129,"="&amp;M468)</f>
        <v>1</v>
      </c>
      <c r="Q468">
        <f>SUMIFS($N$2:$N$1129,$B$2:$B$1129,"="&amp;B468,$M$2:$M$1129,"="&amp;M468)</f>
        <v>1</v>
      </c>
      <c r="R468">
        <f>VLOOKUP(A468&amp;C468&amp;M468,販売数計!$A$2:$E$174,5,FALSE)</f>
        <v>108</v>
      </c>
      <c r="S468">
        <f t="shared" si="14"/>
        <v>0</v>
      </c>
      <c r="T468">
        <f t="shared" si="15"/>
        <v>106</v>
      </c>
    </row>
    <row r="469" spans="1:20" hidden="1" x14ac:dyDescent="0.2">
      <c r="A469" s="1">
        <v>43297</v>
      </c>
      <c r="B469">
        <v>43888452</v>
      </c>
      <c r="C469">
        <v>94</v>
      </c>
      <c r="D469" t="s">
        <v>14</v>
      </c>
      <c r="E469">
        <v>21</v>
      </c>
      <c r="F469" t="s">
        <v>15</v>
      </c>
      <c r="G469">
        <v>181010</v>
      </c>
      <c r="H469" t="s">
        <v>16</v>
      </c>
      <c r="I469" t="s">
        <v>17</v>
      </c>
      <c r="J469" t="s">
        <v>18</v>
      </c>
      <c r="K469" t="s">
        <v>19</v>
      </c>
      <c r="L469" t="s">
        <v>20</v>
      </c>
      <c r="M469" s="2">
        <v>842776102461</v>
      </c>
      <c r="N469">
        <v>1</v>
      </c>
      <c r="O469">
        <f>COUNTIFS($A$2:$A$1129,"="&amp;A469,$C$2:$C$1129,"="&amp;C469,$M$2:$M$1129,"="&amp;M469)</f>
        <v>106</v>
      </c>
      <c r="P469">
        <f>COUNTIFS($B$2:$B$1129,"="&amp;B469,$M$2:$M$1129,"="&amp;M469)</f>
        <v>1</v>
      </c>
      <c r="Q469">
        <f>SUMIFS($N$2:$N$1129,$B$2:$B$1129,"="&amp;B469,$M$2:$M$1129,"="&amp;M469)</f>
        <v>1</v>
      </c>
      <c r="R469">
        <f>VLOOKUP(A469&amp;C469&amp;M469,販売数計!$A$2:$E$174,5,FALSE)</f>
        <v>108</v>
      </c>
      <c r="S469">
        <f t="shared" si="14"/>
        <v>0</v>
      </c>
      <c r="T469">
        <f t="shared" si="15"/>
        <v>106</v>
      </c>
    </row>
    <row r="470" spans="1:20" hidden="1" x14ac:dyDescent="0.2">
      <c r="A470" s="1">
        <v>43297</v>
      </c>
      <c r="B470">
        <v>43888609</v>
      </c>
      <c r="C470">
        <v>94</v>
      </c>
      <c r="D470" t="s">
        <v>14</v>
      </c>
      <c r="E470">
        <v>21</v>
      </c>
      <c r="F470" t="s">
        <v>15</v>
      </c>
      <c r="G470">
        <v>181010</v>
      </c>
      <c r="H470" t="s">
        <v>16</v>
      </c>
      <c r="I470" t="s">
        <v>17</v>
      </c>
      <c r="J470" t="s">
        <v>18</v>
      </c>
      <c r="K470" t="s">
        <v>19</v>
      </c>
      <c r="L470" t="s">
        <v>20</v>
      </c>
      <c r="M470" s="2">
        <v>842776102461</v>
      </c>
      <c r="N470">
        <v>1</v>
      </c>
      <c r="O470">
        <f>COUNTIFS($A$2:$A$1129,"="&amp;A470,$C$2:$C$1129,"="&amp;C470,$M$2:$M$1129,"="&amp;M470)</f>
        <v>106</v>
      </c>
      <c r="P470">
        <f>COUNTIFS($B$2:$B$1129,"="&amp;B470,$M$2:$M$1129,"="&amp;M470)</f>
        <v>1</v>
      </c>
      <c r="Q470">
        <f>SUMIFS($N$2:$N$1129,$B$2:$B$1129,"="&amp;B470,$M$2:$M$1129,"="&amp;M470)</f>
        <v>1</v>
      </c>
      <c r="R470">
        <f>VLOOKUP(A470&amp;C470&amp;M470,販売数計!$A$2:$E$174,5,FALSE)</f>
        <v>108</v>
      </c>
      <c r="S470">
        <f t="shared" si="14"/>
        <v>0</v>
      </c>
      <c r="T470">
        <f t="shared" si="15"/>
        <v>106</v>
      </c>
    </row>
    <row r="471" spans="1:20" hidden="1" x14ac:dyDescent="0.2">
      <c r="A471" s="1">
        <v>43297</v>
      </c>
      <c r="B471">
        <v>43888663</v>
      </c>
      <c r="C471">
        <v>94</v>
      </c>
      <c r="D471" t="s">
        <v>14</v>
      </c>
      <c r="E471">
        <v>21</v>
      </c>
      <c r="F471" t="s">
        <v>15</v>
      </c>
      <c r="G471">
        <v>181010</v>
      </c>
      <c r="H471" t="s">
        <v>16</v>
      </c>
      <c r="I471" t="s">
        <v>17</v>
      </c>
      <c r="J471" t="s">
        <v>18</v>
      </c>
      <c r="K471" t="s">
        <v>19</v>
      </c>
      <c r="L471" t="s">
        <v>20</v>
      </c>
      <c r="M471" s="2">
        <v>842776102461</v>
      </c>
      <c r="N471">
        <v>1</v>
      </c>
      <c r="O471">
        <f>COUNTIFS($A$2:$A$1129,"="&amp;A471,$C$2:$C$1129,"="&amp;C471,$M$2:$M$1129,"="&amp;M471)</f>
        <v>106</v>
      </c>
      <c r="P471">
        <f>COUNTIFS($B$2:$B$1129,"="&amp;B471,$M$2:$M$1129,"="&amp;M471)</f>
        <v>1</v>
      </c>
      <c r="Q471">
        <f>SUMIFS($N$2:$N$1129,$B$2:$B$1129,"="&amp;B471,$M$2:$M$1129,"="&amp;M471)</f>
        <v>1</v>
      </c>
      <c r="R471">
        <f>VLOOKUP(A471&amp;C471&amp;M471,販売数計!$A$2:$E$174,5,FALSE)</f>
        <v>108</v>
      </c>
      <c r="S471">
        <f t="shared" si="14"/>
        <v>0</v>
      </c>
      <c r="T471">
        <f t="shared" si="15"/>
        <v>106</v>
      </c>
    </row>
    <row r="472" spans="1:20" hidden="1" x14ac:dyDescent="0.2">
      <c r="A472" s="1">
        <v>43297</v>
      </c>
      <c r="B472">
        <v>43888964</v>
      </c>
      <c r="C472">
        <v>94</v>
      </c>
      <c r="D472" t="s">
        <v>14</v>
      </c>
      <c r="E472">
        <v>21</v>
      </c>
      <c r="F472" t="s">
        <v>15</v>
      </c>
      <c r="G472">
        <v>181010</v>
      </c>
      <c r="H472" t="s">
        <v>16</v>
      </c>
      <c r="I472" t="s">
        <v>17</v>
      </c>
      <c r="J472" t="s">
        <v>18</v>
      </c>
      <c r="K472" t="s">
        <v>19</v>
      </c>
      <c r="L472" t="s">
        <v>20</v>
      </c>
      <c r="M472" s="2">
        <v>842776102461</v>
      </c>
      <c r="N472">
        <v>1</v>
      </c>
      <c r="O472">
        <f>COUNTIFS($A$2:$A$1129,"="&amp;A472,$C$2:$C$1129,"="&amp;C472,$M$2:$M$1129,"="&amp;M472)</f>
        <v>106</v>
      </c>
      <c r="P472">
        <f>COUNTIFS($B$2:$B$1129,"="&amp;B472,$M$2:$M$1129,"="&amp;M472)</f>
        <v>1</v>
      </c>
      <c r="Q472">
        <f>SUMIFS($N$2:$N$1129,$B$2:$B$1129,"="&amp;B472,$M$2:$M$1129,"="&amp;M472)</f>
        <v>1</v>
      </c>
      <c r="R472">
        <f>VLOOKUP(A472&amp;C472&amp;M472,販売数計!$A$2:$E$174,5,FALSE)</f>
        <v>108</v>
      </c>
      <c r="S472">
        <f t="shared" si="14"/>
        <v>0</v>
      </c>
      <c r="T472">
        <f t="shared" si="15"/>
        <v>106</v>
      </c>
    </row>
    <row r="473" spans="1:20" hidden="1" x14ac:dyDescent="0.2">
      <c r="A473" s="1">
        <v>43297</v>
      </c>
      <c r="B473">
        <v>43889079</v>
      </c>
      <c r="C473">
        <v>94</v>
      </c>
      <c r="D473" t="s">
        <v>14</v>
      </c>
      <c r="E473">
        <v>21</v>
      </c>
      <c r="F473" t="s">
        <v>15</v>
      </c>
      <c r="G473">
        <v>181010</v>
      </c>
      <c r="H473" t="s">
        <v>16</v>
      </c>
      <c r="I473" t="s">
        <v>17</v>
      </c>
      <c r="J473" t="s">
        <v>18</v>
      </c>
      <c r="K473" t="s">
        <v>19</v>
      </c>
      <c r="L473" t="s">
        <v>20</v>
      </c>
      <c r="M473" s="2">
        <v>842776102461</v>
      </c>
      <c r="N473">
        <v>1</v>
      </c>
      <c r="O473">
        <f>COUNTIFS($A$2:$A$1129,"="&amp;A473,$C$2:$C$1129,"="&amp;C473,$M$2:$M$1129,"="&amp;M473)</f>
        <v>106</v>
      </c>
      <c r="P473">
        <f>COUNTIFS($B$2:$B$1129,"="&amp;B473,$M$2:$M$1129,"="&amp;M473)</f>
        <v>1</v>
      </c>
      <c r="Q473">
        <f>SUMIFS($N$2:$N$1129,$B$2:$B$1129,"="&amp;B473,$M$2:$M$1129,"="&amp;M473)</f>
        <v>1</v>
      </c>
      <c r="R473">
        <f>VLOOKUP(A473&amp;C473&amp;M473,販売数計!$A$2:$E$174,5,FALSE)</f>
        <v>108</v>
      </c>
      <c r="S473">
        <f t="shared" si="14"/>
        <v>0</v>
      </c>
      <c r="T473">
        <f t="shared" si="15"/>
        <v>106</v>
      </c>
    </row>
    <row r="474" spans="1:20" hidden="1" x14ac:dyDescent="0.2">
      <c r="A474" s="1">
        <v>43297</v>
      </c>
      <c r="B474">
        <v>43889158</v>
      </c>
      <c r="C474">
        <v>94</v>
      </c>
      <c r="D474" t="s">
        <v>14</v>
      </c>
      <c r="E474">
        <v>21</v>
      </c>
      <c r="F474" t="s">
        <v>15</v>
      </c>
      <c r="G474">
        <v>181010</v>
      </c>
      <c r="H474" t="s">
        <v>16</v>
      </c>
      <c r="I474" t="s">
        <v>17</v>
      </c>
      <c r="J474" t="s">
        <v>18</v>
      </c>
      <c r="K474" t="s">
        <v>19</v>
      </c>
      <c r="L474" t="s">
        <v>20</v>
      </c>
      <c r="M474" s="2">
        <v>842776102461</v>
      </c>
      <c r="N474">
        <v>1</v>
      </c>
      <c r="O474">
        <f>COUNTIFS($A$2:$A$1129,"="&amp;A474,$C$2:$C$1129,"="&amp;C474,$M$2:$M$1129,"="&amp;M474)</f>
        <v>106</v>
      </c>
      <c r="P474">
        <f>COUNTIFS($B$2:$B$1129,"="&amp;B474,$M$2:$M$1129,"="&amp;M474)</f>
        <v>1</v>
      </c>
      <c r="Q474">
        <f>SUMIFS($N$2:$N$1129,$B$2:$B$1129,"="&amp;B474,$M$2:$M$1129,"="&amp;M474)</f>
        <v>1</v>
      </c>
      <c r="R474">
        <f>VLOOKUP(A474&amp;C474&amp;M474,販売数計!$A$2:$E$174,5,FALSE)</f>
        <v>108</v>
      </c>
      <c r="S474">
        <f t="shared" si="14"/>
        <v>0</v>
      </c>
      <c r="T474">
        <f t="shared" si="15"/>
        <v>106</v>
      </c>
    </row>
    <row r="475" spans="1:20" hidden="1" x14ac:dyDescent="0.2">
      <c r="A475" s="1">
        <v>43297</v>
      </c>
      <c r="B475">
        <v>43889527</v>
      </c>
      <c r="C475">
        <v>94</v>
      </c>
      <c r="D475" t="s">
        <v>14</v>
      </c>
      <c r="E475">
        <v>21</v>
      </c>
      <c r="F475" t="s">
        <v>15</v>
      </c>
      <c r="G475">
        <v>181010</v>
      </c>
      <c r="H475" t="s">
        <v>16</v>
      </c>
      <c r="I475" t="s">
        <v>17</v>
      </c>
      <c r="J475" t="s">
        <v>18</v>
      </c>
      <c r="K475" t="s">
        <v>19</v>
      </c>
      <c r="L475" t="s">
        <v>20</v>
      </c>
      <c r="M475" s="2">
        <v>842776102461</v>
      </c>
      <c r="N475">
        <v>1</v>
      </c>
      <c r="O475">
        <f>COUNTIFS($A$2:$A$1129,"="&amp;A475,$C$2:$C$1129,"="&amp;C475,$M$2:$M$1129,"="&amp;M475)</f>
        <v>106</v>
      </c>
      <c r="P475">
        <f>COUNTIFS($B$2:$B$1129,"="&amp;B475,$M$2:$M$1129,"="&amp;M475)</f>
        <v>1</v>
      </c>
      <c r="Q475">
        <f>SUMIFS($N$2:$N$1129,$B$2:$B$1129,"="&amp;B475,$M$2:$M$1129,"="&amp;M475)</f>
        <v>1</v>
      </c>
      <c r="R475">
        <f>VLOOKUP(A475&amp;C475&amp;M475,販売数計!$A$2:$E$174,5,FALSE)</f>
        <v>108</v>
      </c>
      <c r="S475">
        <f t="shared" si="14"/>
        <v>0</v>
      </c>
      <c r="T475">
        <f t="shared" si="15"/>
        <v>106</v>
      </c>
    </row>
    <row r="476" spans="1:20" hidden="1" x14ac:dyDescent="0.2">
      <c r="A476" s="1">
        <v>43297</v>
      </c>
      <c r="B476">
        <v>43889657</v>
      </c>
      <c r="C476">
        <v>94</v>
      </c>
      <c r="D476" t="s">
        <v>14</v>
      </c>
      <c r="E476">
        <v>21</v>
      </c>
      <c r="F476" t="s">
        <v>15</v>
      </c>
      <c r="G476">
        <v>181010</v>
      </c>
      <c r="H476" t="s">
        <v>16</v>
      </c>
      <c r="I476" t="s">
        <v>17</v>
      </c>
      <c r="J476" t="s">
        <v>18</v>
      </c>
      <c r="K476" t="s">
        <v>19</v>
      </c>
      <c r="L476" t="s">
        <v>20</v>
      </c>
      <c r="M476" s="2">
        <v>842776102461</v>
      </c>
      <c r="N476">
        <v>1</v>
      </c>
      <c r="O476">
        <f>COUNTIFS($A$2:$A$1129,"="&amp;A476,$C$2:$C$1129,"="&amp;C476,$M$2:$M$1129,"="&amp;M476)</f>
        <v>106</v>
      </c>
      <c r="P476">
        <f>COUNTIFS($B$2:$B$1129,"="&amp;B476,$M$2:$M$1129,"="&amp;M476)</f>
        <v>1</v>
      </c>
      <c r="Q476">
        <f>SUMIFS($N$2:$N$1129,$B$2:$B$1129,"="&amp;B476,$M$2:$M$1129,"="&amp;M476)</f>
        <v>1</v>
      </c>
      <c r="R476">
        <f>VLOOKUP(A476&amp;C476&amp;M476,販売数計!$A$2:$E$174,5,FALSE)</f>
        <v>108</v>
      </c>
      <c r="S476">
        <f t="shared" si="14"/>
        <v>0</v>
      </c>
      <c r="T476">
        <f t="shared" si="15"/>
        <v>106</v>
      </c>
    </row>
    <row r="477" spans="1:20" hidden="1" x14ac:dyDescent="0.2">
      <c r="A477" s="1">
        <v>43297</v>
      </c>
      <c r="B477">
        <v>43889681</v>
      </c>
      <c r="C477">
        <v>94</v>
      </c>
      <c r="D477" t="s">
        <v>14</v>
      </c>
      <c r="E477">
        <v>21</v>
      </c>
      <c r="F477" t="s">
        <v>15</v>
      </c>
      <c r="G477">
        <v>181010</v>
      </c>
      <c r="H477" t="s">
        <v>16</v>
      </c>
      <c r="I477" t="s">
        <v>17</v>
      </c>
      <c r="J477" t="s">
        <v>18</v>
      </c>
      <c r="K477" t="s">
        <v>19</v>
      </c>
      <c r="L477" t="s">
        <v>20</v>
      </c>
      <c r="M477" s="2">
        <v>842776102461</v>
      </c>
      <c r="N477">
        <v>1</v>
      </c>
      <c r="O477">
        <f>COUNTIFS($A$2:$A$1129,"="&amp;A477,$C$2:$C$1129,"="&amp;C477,$M$2:$M$1129,"="&amp;M477)</f>
        <v>106</v>
      </c>
      <c r="P477">
        <f>COUNTIFS($B$2:$B$1129,"="&amp;B477,$M$2:$M$1129,"="&amp;M477)</f>
        <v>1</v>
      </c>
      <c r="Q477">
        <f>SUMIFS($N$2:$N$1129,$B$2:$B$1129,"="&amp;B477,$M$2:$M$1129,"="&amp;M477)</f>
        <v>1</v>
      </c>
      <c r="R477">
        <f>VLOOKUP(A477&amp;C477&amp;M477,販売数計!$A$2:$E$174,5,FALSE)</f>
        <v>108</v>
      </c>
      <c r="S477">
        <f t="shared" si="14"/>
        <v>0</v>
      </c>
      <c r="T477">
        <f t="shared" si="15"/>
        <v>106</v>
      </c>
    </row>
    <row r="478" spans="1:20" hidden="1" x14ac:dyDescent="0.2">
      <c r="A478" s="1">
        <v>43297</v>
      </c>
      <c r="B478">
        <v>43889683</v>
      </c>
      <c r="C478">
        <v>94</v>
      </c>
      <c r="D478" t="s">
        <v>14</v>
      </c>
      <c r="E478">
        <v>21</v>
      </c>
      <c r="F478" t="s">
        <v>15</v>
      </c>
      <c r="G478">
        <v>181010</v>
      </c>
      <c r="H478" t="s">
        <v>16</v>
      </c>
      <c r="I478" t="s">
        <v>17</v>
      </c>
      <c r="J478" t="s">
        <v>18</v>
      </c>
      <c r="K478" t="s">
        <v>19</v>
      </c>
      <c r="L478" t="s">
        <v>20</v>
      </c>
      <c r="M478" s="2">
        <v>842776102461</v>
      </c>
      <c r="N478">
        <v>1</v>
      </c>
      <c r="O478">
        <f>COUNTIFS($A$2:$A$1129,"="&amp;A478,$C$2:$C$1129,"="&amp;C478,$M$2:$M$1129,"="&amp;M478)</f>
        <v>106</v>
      </c>
      <c r="P478">
        <f>COUNTIFS($B$2:$B$1129,"="&amp;B478,$M$2:$M$1129,"="&amp;M478)</f>
        <v>1</v>
      </c>
      <c r="Q478">
        <f>SUMIFS($N$2:$N$1129,$B$2:$B$1129,"="&amp;B478,$M$2:$M$1129,"="&amp;M478)</f>
        <v>1</v>
      </c>
      <c r="R478">
        <f>VLOOKUP(A478&amp;C478&amp;M478,販売数計!$A$2:$E$174,5,FALSE)</f>
        <v>108</v>
      </c>
      <c r="S478">
        <f t="shared" si="14"/>
        <v>0</v>
      </c>
      <c r="T478">
        <f t="shared" si="15"/>
        <v>106</v>
      </c>
    </row>
    <row r="479" spans="1:20" hidden="1" x14ac:dyDescent="0.2">
      <c r="A479" s="1">
        <v>43297</v>
      </c>
      <c r="B479">
        <v>43889774</v>
      </c>
      <c r="C479">
        <v>94</v>
      </c>
      <c r="D479" t="s">
        <v>14</v>
      </c>
      <c r="E479">
        <v>21</v>
      </c>
      <c r="F479" t="s">
        <v>15</v>
      </c>
      <c r="G479">
        <v>181010</v>
      </c>
      <c r="H479" t="s">
        <v>16</v>
      </c>
      <c r="I479" t="s">
        <v>17</v>
      </c>
      <c r="J479" t="s">
        <v>18</v>
      </c>
      <c r="K479" t="s">
        <v>19</v>
      </c>
      <c r="L479" t="s">
        <v>20</v>
      </c>
      <c r="M479" s="2">
        <v>842776102461</v>
      </c>
      <c r="N479">
        <v>1</v>
      </c>
      <c r="O479">
        <f>COUNTIFS($A$2:$A$1129,"="&amp;A479,$C$2:$C$1129,"="&amp;C479,$M$2:$M$1129,"="&amp;M479)</f>
        <v>106</v>
      </c>
      <c r="P479">
        <f>COUNTIFS($B$2:$B$1129,"="&amp;B479,$M$2:$M$1129,"="&amp;M479)</f>
        <v>1</v>
      </c>
      <c r="Q479">
        <f>SUMIFS($N$2:$N$1129,$B$2:$B$1129,"="&amp;B479,$M$2:$M$1129,"="&amp;M479)</f>
        <v>1</v>
      </c>
      <c r="R479">
        <f>VLOOKUP(A479&amp;C479&amp;M479,販売数計!$A$2:$E$174,5,FALSE)</f>
        <v>108</v>
      </c>
      <c r="S479">
        <f t="shared" si="14"/>
        <v>0</v>
      </c>
      <c r="T479">
        <f t="shared" si="15"/>
        <v>106</v>
      </c>
    </row>
    <row r="480" spans="1:20" hidden="1" x14ac:dyDescent="0.2">
      <c r="A480" s="1">
        <v>43297</v>
      </c>
      <c r="B480">
        <v>43889803</v>
      </c>
      <c r="C480">
        <v>94</v>
      </c>
      <c r="D480" t="s">
        <v>14</v>
      </c>
      <c r="E480">
        <v>21</v>
      </c>
      <c r="F480" t="s">
        <v>15</v>
      </c>
      <c r="G480">
        <v>181010</v>
      </c>
      <c r="H480" t="s">
        <v>16</v>
      </c>
      <c r="I480" t="s">
        <v>17</v>
      </c>
      <c r="J480" t="s">
        <v>18</v>
      </c>
      <c r="K480" t="s">
        <v>19</v>
      </c>
      <c r="L480" t="s">
        <v>20</v>
      </c>
      <c r="M480" s="2">
        <v>842776102461</v>
      </c>
      <c r="N480">
        <v>1</v>
      </c>
      <c r="O480">
        <f>COUNTIFS($A$2:$A$1129,"="&amp;A480,$C$2:$C$1129,"="&amp;C480,$M$2:$M$1129,"="&amp;M480)</f>
        <v>106</v>
      </c>
      <c r="P480">
        <f>COUNTIFS($B$2:$B$1129,"="&amp;B480,$M$2:$M$1129,"="&amp;M480)</f>
        <v>1</v>
      </c>
      <c r="Q480">
        <f>SUMIFS($N$2:$N$1129,$B$2:$B$1129,"="&amp;B480,$M$2:$M$1129,"="&amp;M480)</f>
        <v>1</v>
      </c>
      <c r="R480">
        <f>VLOOKUP(A480&amp;C480&amp;M480,販売数計!$A$2:$E$174,5,FALSE)</f>
        <v>108</v>
      </c>
      <c r="S480">
        <f t="shared" si="14"/>
        <v>0</v>
      </c>
      <c r="T480">
        <f t="shared" si="15"/>
        <v>106</v>
      </c>
    </row>
    <row r="481" spans="1:20" hidden="1" x14ac:dyDescent="0.2">
      <c r="A481" s="1">
        <v>43297</v>
      </c>
      <c r="B481">
        <v>43889812</v>
      </c>
      <c r="C481">
        <v>94</v>
      </c>
      <c r="D481" t="s">
        <v>14</v>
      </c>
      <c r="E481">
        <v>21</v>
      </c>
      <c r="F481" t="s">
        <v>15</v>
      </c>
      <c r="G481">
        <v>181010</v>
      </c>
      <c r="H481" t="s">
        <v>16</v>
      </c>
      <c r="I481" t="s">
        <v>17</v>
      </c>
      <c r="J481" t="s">
        <v>18</v>
      </c>
      <c r="K481" t="s">
        <v>19</v>
      </c>
      <c r="L481" t="s">
        <v>20</v>
      </c>
      <c r="M481" s="2">
        <v>842776102461</v>
      </c>
      <c r="N481">
        <v>1</v>
      </c>
      <c r="O481">
        <f>COUNTIFS($A$2:$A$1129,"="&amp;A481,$C$2:$C$1129,"="&amp;C481,$M$2:$M$1129,"="&amp;M481)</f>
        <v>106</v>
      </c>
      <c r="P481">
        <f>COUNTIFS($B$2:$B$1129,"="&amp;B481,$M$2:$M$1129,"="&amp;M481)</f>
        <v>1</v>
      </c>
      <c r="Q481">
        <f>SUMIFS($N$2:$N$1129,$B$2:$B$1129,"="&amp;B481,$M$2:$M$1129,"="&amp;M481)</f>
        <v>1</v>
      </c>
      <c r="R481">
        <f>VLOOKUP(A481&amp;C481&amp;M481,販売数計!$A$2:$E$174,5,FALSE)</f>
        <v>108</v>
      </c>
      <c r="S481">
        <f t="shared" si="14"/>
        <v>0</v>
      </c>
      <c r="T481">
        <f t="shared" si="15"/>
        <v>106</v>
      </c>
    </row>
    <row r="482" spans="1:20" hidden="1" x14ac:dyDescent="0.2">
      <c r="A482" s="1">
        <v>43297</v>
      </c>
      <c r="B482">
        <v>43890211</v>
      </c>
      <c r="C482">
        <v>94</v>
      </c>
      <c r="D482" t="s">
        <v>14</v>
      </c>
      <c r="E482">
        <v>21</v>
      </c>
      <c r="F482" t="s">
        <v>15</v>
      </c>
      <c r="G482">
        <v>181010</v>
      </c>
      <c r="H482" t="s">
        <v>16</v>
      </c>
      <c r="I482" t="s">
        <v>17</v>
      </c>
      <c r="J482" t="s">
        <v>18</v>
      </c>
      <c r="K482" t="s">
        <v>19</v>
      </c>
      <c r="L482" t="s">
        <v>20</v>
      </c>
      <c r="M482" s="2">
        <v>842776102461</v>
      </c>
      <c r="N482">
        <v>1</v>
      </c>
      <c r="O482">
        <f>COUNTIFS($A$2:$A$1129,"="&amp;A482,$C$2:$C$1129,"="&amp;C482,$M$2:$M$1129,"="&amp;M482)</f>
        <v>106</v>
      </c>
      <c r="P482">
        <f>COUNTIFS($B$2:$B$1129,"="&amp;B482,$M$2:$M$1129,"="&amp;M482)</f>
        <v>1</v>
      </c>
      <c r="Q482">
        <f>SUMIFS($N$2:$N$1129,$B$2:$B$1129,"="&amp;B482,$M$2:$M$1129,"="&amp;M482)</f>
        <v>1</v>
      </c>
      <c r="R482">
        <f>VLOOKUP(A482&amp;C482&amp;M482,販売数計!$A$2:$E$174,5,FALSE)</f>
        <v>108</v>
      </c>
      <c r="S482">
        <f t="shared" si="14"/>
        <v>0</v>
      </c>
      <c r="T482">
        <f t="shared" si="15"/>
        <v>106</v>
      </c>
    </row>
    <row r="483" spans="1:20" hidden="1" x14ac:dyDescent="0.2">
      <c r="A483" s="1">
        <v>43297</v>
      </c>
      <c r="B483">
        <v>43890447</v>
      </c>
      <c r="C483">
        <v>94</v>
      </c>
      <c r="D483" t="s">
        <v>14</v>
      </c>
      <c r="E483">
        <v>21</v>
      </c>
      <c r="F483" t="s">
        <v>15</v>
      </c>
      <c r="G483">
        <v>181010</v>
      </c>
      <c r="H483" t="s">
        <v>16</v>
      </c>
      <c r="I483" t="s">
        <v>17</v>
      </c>
      <c r="J483" t="s">
        <v>18</v>
      </c>
      <c r="K483" t="s">
        <v>19</v>
      </c>
      <c r="L483" t="s">
        <v>20</v>
      </c>
      <c r="M483" s="2">
        <v>842776102461</v>
      </c>
      <c r="N483">
        <v>1</v>
      </c>
      <c r="O483">
        <f>COUNTIFS($A$2:$A$1129,"="&amp;A483,$C$2:$C$1129,"="&amp;C483,$M$2:$M$1129,"="&amp;M483)</f>
        <v>106</v>
      </c>
      <c r="P483">
        <f>COUNTIFS($B$2:$B$1129,"="&amp;B483,$M$2:$M$1129,"="&amp;M483)</f>
        <v>1</v>
      </c>
      <c r="Q483">
        <f>SUMIFS($N$2:$N$1129,$B$2:$B$1129,"="&amp;B483,$M$2:$M$1129,"="&amp;M483)</f>
        <v>1</v>
      </c>
      <c r="R483">
        <f>VLOOKUP(A483&amp;C483&amp;M483,販売数計!$A$2:$E$174,5,FALSE)</f>
        <v>108</v>
      </c>
      <c r="S483">
        <f t="shared" si="14"/>
        <v>0</v>
      </c>
      <c r="T483">
        <f t="shared" si="15"/>
        <v>106</v>
      </c>
    </row>
    <row r="484" spans="1:20" hidden="1" x14ac:dyDescent="0.2">
      <c r="A484" s="1">
        <v>43297</v>
      </c>
      <c r="B484">
        <v>43890555</v>
      </c>
      <c r="C484">
        <v>94</v>
      </c>
      <c r="D484" t="s">
        <v>14</v>
      </c>
      <c r="E484">
        <v>21</v>
      </c>
      <c r="F484" t="s">
        <v>15</v>
      </c>
      <c r="G484">
        <v>181010</v>
      </c>
      <c r="H484" t="s">
        <v>16</v>
      </c>
      <c r="I484" t="s">
        <v>17</v>
      </c>
      <c r="J484" t="s">
        <v>18</v>
      </c>
      <c r="K484" t="s">
        <v>19</v>
      </c>
      <c r="L484" t="s">
        <v>20</v>
      </c>
      <c r="M484" s="2">
        <v>842776102461</v>
      </c>
      <c r="N484">
        <v>1</v>
      </c>
      <c r="O484">
        <f>COUNTIFS($A$2:$A$1129,"="&amp;A484,$C$2:$C$1129,"="&amp;C484,$M$2:$M$1129,"="&amp;M484)</f>
        <v>106</v>
      </c>
      <c r="P484">
        <f>COUNTIFS($B$2:$B$1129,"="&amp;B484,$M$2:$M$1129,"="&amp;M484)</f>
        <v>1</v>
      </c>
      <c r="Q484">
        <f>SUMIFS($N$2:$N$1129,$B$2:$B$1129,"="&amp;B484,$M$2:$M$1129,"="&amp;M484)</f>
        <v>1</v>
      </c>
      <c r="R484">
        <f>VLOOKUP(A484&amp;C484&amp;M484,販売数計!$A$2:$E$174,5,FALSE)</f>
        <v>108</v>
      </c>
      <c r="S484">
        <f t="shared" si="14"/>
        <v>0</v>
      </c>
      <c r="T484">
        <f t="shared" si="15"/>
        <v>106</v>
      </c>
    </row>
    <row r="485" spans="1:20" hidden="1" x14ac:dyDescent="0.2">
      <c r="A485" s="1">
        <v>43297</v>
      </c>
      <c r="B485">
        <v>43890605</v>
      </c>
      <c r="C485">
        <v>94</v>
      </c>
      <c r="D485" t="s">
        <v>14</v>
      </c>
      <c r="E485">
        <v>21</v>
      </c>
      <c r="F485" t="s">
        <v>15</v>
      </c>
      <c r="G485">
        <v>181010</v>
      </c>
      <c r="H485" t="s">
        <v>16</v>
      </c>
      <c r="I485" t="s">
        <v>17</v>
      </c>
      <c r="J485" t="s">
        <v>18</v>
      </c>
      <c r="K485" t="s">
        <v>19</v>
      </c>
      <c r="L485" t="s">
        <v>20</v>
      </c>
      <c r="M485" s="2">
        <v>842776102461</v>
      </c>
      <c r="N485">
        <v>1</v>
      </c>
      <c r="O485">
        <f>COUNTIFS($A$2:$A$1129,"="&amp;A485,$C$2:$C$1129,"="&amp;C485,$M$2:$M$1129,"="&amp;M485)</f>
        <v>106</v>
      </c>
      <c r="P485">
        <f>COUNTIFS($B$2:$B$1129,"="&amp;B485,$M$2:$M$1129,"="&amp;M485)</f>
        <v>1</v>
      </c>
      <c r="Q485">
        <f>SUMIFS($N$2:$N$1129,$B$2:$B$1129,"="&amp;B485,$M$2:$M$1129,"="&amp;M485)</f>
        <v>1</v>
      </c>
      <c r="R485">
        <f>VLOOKUP(A485&amp;C485&amp;M485,販売数計!$A$2:$E$174,5,FALSE)</f>
        <v>108</v>
      </c>
      <c r="S485">
        <f t="shared" si="14"/>
        <v>0</v>
      </c>
      <c r="T485">
        <f t="shared" si="15"/>
        <v>106</v>
      </c>
    </row>
    <row r="486" spans="1:20" hidden="1" x14ac:dyDescent="0.2">
      <c r="A486" s="1">
        <v>43297</v>
      </c>
      <c r="B486">
        <v>43890866</v>
      </c>
      <c r="C486">
        <v>94</v>
      </c>
      <c r="D486" t="s">
        <v>14</v>
      </c>
      <c r="E486">
        <v>21</v>
      </c>
      <c r="F486" t="s">
        <v>15</v>
      </c>
      <c r="G486">
        <v>181010</v>
      </c>
      <c r="H486" t="s">
        <v>16</v>
      </c>
      <c r="I486" t="s">
        <v>17</v>
      </c>
      <c r="J486" t="s">
        <v>18</v>
      </c>
      <c r="K486" t="s">
        <v>19</v>
      </c>
      <c r="L486" t="s">
        <v>20</v>
      </c>
      <c r="M486" s="2">
        <v>842776102461</v>
      </c>
      <c r="N486">
        <v>1</v>
      </c>
      <c r="O486">
        <f>COUNTIFS($A$2:$A$1129,"="&amp;A486,$C$2:$C$1129,"="&amp;C486,$M$2:$M$1129,"="&amp;M486)</f>
        <v>106</v>
      </c>
      <c r="P486">
        <f>COUNTIFS($B$2:$B$1129,"="&amp;B486,$M$2:$M$1129,"="&amp;M486)</f>
        <v>1</v>
      </c>
      <c r="Q486">
        <f>SUMIFS($N$2:$N$1129,$B$2:$B$1129,"="&amp;B486,$M$2:$M$1129,"="&amp;M486)</f>
        <v>1</v>
      </c>
      <c r="R486">
        <f>VLOOKUP(A486&amp;C486&amp;M486,販売数計!$A$2:$E$174,5,FALSE)</f>
        <v>108</v>
      </c>
      <c r="S486">
        <f t="shared" si="14"/>
        <v>0</v>
      </c>
      <c r="T486">
        <f t="shared" si="15"/>
        <v>106</v>
      </c>
    </row>
    <row r="487" spans="1:20" hidden="1" x14ac:dyDescent="0.2">
      <c r="A487" s="1">
        <v>43297</v>
      </c>
      <c r="B487">
        <v>43890936</v>
      </c>
      <c r="C487">
        <v>94</v>
      </c>
      <c r="D487" t="s">
        <v>14</v>
      </c>
      <c r="E487">
        <v>1</v>
      </c>
      <c r="F487" t="s">
        <v>32</v>
      </c>
      <c r="G487">
        <v>32010</v>
      </c>
      <c r="H487" t="s">
        <v>33</v>
      </c>
      <c r="I487" t="s">
        <v>34</v>
      </c>
      <c r="J487" t="s">
        <v>35</v>
      </c>
      <c r="L487" t="s">
        <v>36</v>
      </c>
      <c r="M487" s="2">
        <v>4549292037708</v>
      </c>
      <c r="N487">
        <v>1</v>
      </c>
      <c r="O487">
        <f>COUNTIFS($A$2:$A$1129,"="&amp;A487,$C$2:$C$1129,"="&amp;C487,$M$2:$M$1129,"="&amp;M487)</f>
        <v>1</v>
      </c>
      <c r="P487">
        <f>COUNTIFS($B$2:$B$1129,"="&amp;B487,$M$2:$M$1129,"="&amp;M487)</f>
        <v>1</v>
      </c>
      <c r="Q487">
        <f>SUMIFS($N$2:$N$1129,$B$2:$B$1129,"="&amp;B487,$M$2:$M$1129,"="&amp;M487)</f>
        <v>1</v>
      </c>
      <c r="R487">
        <f>VLOOKUP(A487&amp;C487&amp;M487,販売数計!$A$2:$E$174,5,FALSE)</f>
        <v>1</v>
      </c>
      <c r="S487">
        <f t="shared" ref="S487:S546" si="16">IF(P487&gt;=2,1,IF(N487&lt;0,1,0))</f>
        <v>0</v>
      </c>
      <c r="T487">
        <f t="shared" si="15"/>
        <v>1</v>
      </c>
    </row>
    <row r="488" spans="1:20" hidden="1" x14ac:dyDescent="0.2">
      <c r="A488" s="1">
        <v>43297</v>
      </c>
      <c r="B488">
        <v>43891197</v>
      </c>
      <c r="C488">
        <v>94</v>
      </c>
      <c r="D488" t="s">
        <v>14</v>
      </c>
      <c r="E488">
        <v>21</v>
      </c>
      <c r="F488" t="s">
        <v>15</v>
      </c>
      <c r="G488">
        <v>181010</v>
      </c>
      <c r="H488" t="s">
        <v>16</v>
      </c>
      <c r="I488" t="s">
        <v>17</v>
      </c>
      <c r="J488" t="s">
        <v>18</v>
      </c>
      <c r="K488" t="s">
        <v>19</v>
      </c>
      <c r="L488" t="s">
        <v>20</v>
      </c>
      <c r="M488" s="2">
        <v>842776102461</v>
      </c>
      <c r="N488">
        <v>1</v>
      </c>
      <c r="O488">
        <f>COUNTIFS($A$2:$A$1129,"="&amp;A488,$C$2:$C$1129,"="&amp;C488,$M$2:$M$1129,"="&amp;M488)</f>
        <v>106</v>
      </c>
      <c r="P488">
        <f>COUNTIFS($B$2:$B$1129,"="&amp;B488,$M$2:$M$1129,"="&amp;M488)</f>
        <v>1</v>
      </c>
      <c r="Q488">
        <f>SUMIFS($N$2:$N$1129,$B$2:$B$1129,"="&amp;B488,$M$2:$M$1129,"="&amp;M488)</f>
        <v>1</v>
      </c>
      <c r="R488">
        <f>VLOOKUP(A488&amp;C488&amp;M488,販売数計!$A$2:$E$174,5,FALSE)</f>
        <v>108</v>
      </c>
      <c r="S488">
        <f t="shared" si="16"/>
        <v>0</v>
      </c>
      <c r="T488">
        <f t="shared" si="15"/>
        <v>106</v>
      </c>
    </row>
    <row r="489" spans="1:20" hidden="1" x14ac:dyDescent="0.2">
      <c r="A489" s="1">
        <v>43297</v>
      </c>
      <c r="B489">
        <v>43891451</v>
      </c>
      <c r="C489">
        <v>94</v>
      </c>
      <c r="D489" t="s">
        <v>14</v>
      </c>
      <c r="E489">
        <v>21</v>
      </c>
      <c r="F489" t="s">
        <v>15</v>
      </c>
      <c r="G489">
        <v>181010</v>
      </c>
      <c r="H489" t="s">
        <v>16</v>
      </c>
      <c r="I489" t="s">
        <v>17</v>
      </c>
      <c r="J489" t="s">
        <v>18</v>
      </c>
      <c r="K489" t="s">
        <v>19</v>
      </c>
      <c r="L489" t="s">
        <v>20</v>
      </c>
      <c r="M489" s="2">
        <v>842776102461</v>
      </c>
      <c r="N489">
        <v>1</v>
      </c>
      <c r="O489">
        <f>COUNTIFS($A$2:$A$1129,"="&amp;A489,$C$2:$C$1129,"="&amp;C489,$M$2:$M$1129,"="&amp;M489)</f>
        <v>106</v>
      </c>
      <c r="P489">
        <f>COUNTIFS($B$2:$B$1129,"="&amp;B489,$M$2:$M$1129,"="&amp;M489)</f>
        <v>1</v>
      </c>
      <c r="Q489">
        <f>SUMIFS($N$2:$N$1129,$B$2:$B$1129,"="&amp;B489,$M$2:$M$1129,"="&amp;M489)</f>
        <v>1</v>
      </c>
      <c r="R489">
        <f>VLOOKUP(A489&amp;C489&amp;M489,販売数計!$A$2:$E$174,5,FALSE)</f>
        <v>108</v>
      </c>
      <c r="S489">
        <f t="shared" si="16"/>
        <v>0</v>
      </c>
      <c r="T489">
        <f t="shared" si="15"/>
        <v>106</v>
      </c>
    </row>
    <row r="490" spans="1:20" hidden="1" x14ac:dyDescent="0.2">
      <c r="A490" s="1">
        <v>43297</v>
      </c>
      <c r="B490">
        <v>43891798</v>
      </c>
      <c r="C490">
        <v>94</v>
      </c>
      <c r="D490" t="s">
        <v>14</v>
      </c>
      <c r="E490">
        <v>21</v>
      </c>
      <c r="F490" t="s">
        <v>15</v>
      </c>
      <c r="G490">
        <v>181010</v>
      </c>
      <c r="H490" t="s">
        <v>16</v>
      </c>
      <c r="I490" t="s">
        <v>17</v>
      </c>
      <c r="J490" t="s">
        <v>18</v>
      </c>
      <c r="K490" t="s">
        <v>19</v>
      </c>
      <c r="L490" t="s">
        <v>20</v>
      </c>
      <c r="M490" s="2">
        <v>842776102461</v>
      </c>
      <c r="N490">
        <v>1</v>
      </c>
      <c r="O490">
        <f>COUNTIFS($A$2:$A$1129,"="&amp;A490,$C$2:$C$1129,"="&amp;C490,$M$2:$M$1129,"="&amp;M490)</f>
        <v>106</v>
      </c>
      <c r="P490">
        <f>COUNTIFS($B$2:$B$1129,"="&amp;B490,$M$2:$M$1129,"="&amp;M490)</f>
        <v>1</v>
      </c>
      <c r="Q490">
        <f>SUMIFS($N$2:$N$1129,$B$2:$B$1129,"="&amp;B490,$M$2:$M$1129,"="&amp;M490)</f>
        <v>1</v>
      </c>
      <c r="R490">
        <f>VLOOKUP(A490&amp;C490&amp;M490,販売数計!$A$2:$E$174,5,FALSE)</f>
        <v>108</v>
      </c>
      <c r="S490">
        <f t="shared" si="16"/>
        <v>0</v>
      </c>
      <c r="T490">
        <f t="shared" si="15"/>
        <v>106</v>
      </c>
    </row>
    <row r="491" spans="1:20" hidden="1" x14ac:dyDescent="0.2">
      <c r="A491" s="1">
        <v>43297</v>
      </c>
      <c r="B491">
        <v>43891821</v>
      </c>
      <c r="C491">
        <v>94</v>
      </c>
      <c r="D491" t="s">
        <v>14</v>
      </c>
      <c r="E491">
        <v>21</v>
      </c>
      <c r="F491" t="s">
        <v>15</v>
      </c>
      <c r="G491">
        <v>181010</v>
      </c>
      <c r="H491" t="s">
        <v>16</v>
      </c>
      <c r="I491" t="s">
        <v>17</v>
      </c>
      <c r="J491" t="s">
        <v>18</v>
      </c>
      <c r="K491" t="s">
        <v>19</v>
      </c>
      <c r="L491" t="s">
        <v>20</v>
      </c>
      <c r="M491" s="2">
        <v>842776102461</v>
      </c>
      <c r="N491">
        <v>1</v>
      </c>
      <c r="O491">
        <f>COUNTIFS($A$2:$A$1129,"="&amp;A491,$C$2:$C$1129,"="&amp;C491,$M$2:$M$1129,"="&amp;M491)</f>
        <v>106</v>
      </c>
      <c r="P491">
        <f>COUNTIFS($B$2:$B$1129,"="&amp;B491,$M$2:$M$1129,"="&amp;M491)</f>
        <v>1</v>
      </c>
      <c r="Q491">
        <f>SUMIFS($N$2:$N$1129,$B$2:$B$1129,"="&amp;B491,$M$2:$M$1129,"="&amp;M491)</f>
        <v>1</v>
      </c>
      <c r="R491">
        <f>VLOOKUP(A491&amp;C491&amp;M491,販売数計!$A$2:$E$174,5,FALSE)</f>
        <v>108</v>
      </c>
      <c r="S491">
        <f t="shared" si="16"/>
        <v>0</v>
      </c>
      <c r="T491">
        <f t="shared" si="15"/>
        <v>106</v>
      </c>
    </row>
    <row r="492" spans="1:20" hidden="1" x14ac:dyDescent="0.2">
      <c r="A492" s="1">
        <v>43297</v>
      </c>
      <c r="B492">
        <v>43891911</v>
      </c>
      <c r="C492">
        <v>94</v>
      </c>
      <c r="D492" t="s">
        <v>14</v>
      </c>
      <c r="E492">
        <v>21</v>
      </c>
      <c r="F492" t="s">
        <v>15</v>
      </c>
      <c r="G492">
        <v>181010</v>
      </c>
      <c r="H492" t="s">
        <v>16</v>
      </c>
      <c r="I492" t="s">
        <v>17</v>
      </c>
      <c r="J492" t="s">
        <v>18</v>
      </c>
      <c r="K492" t="s">
        <v>19</v>
      </c>
      <c r="L492" t="s">
        <v>20</v>
      </c>
      <c r="M492" s="2">
        <v>842776102461</v>
      </c>
      <c r="N492">
        <v>1</v>
      </c>
      <c r="O492">
        <f>COUNTIFS($A$2:$A$1129,"="&amp;A492,$C$2:$C$1129,"="&amp;C492,$M$2:$M$1129,"="&amp;M492)</f>
        <v>106</v>
      </c>
      <c r="P492">
        <f>COUNTIFS($B$2:$B$1129,"="&amp;B492,$M$2:$M$1129,"="&amp;M492)</f>
        <v>1</v>
      </c>
      <c r="Q492">
        <f>SUMIFS($N$2:$N$1129,$B$2:$B$1129,"="&amp;B492,$M$2:$M$1129,"="&amp;M492)</f>
        <v>1</v>
      </c>
      <c r="R492">
        <f>VLOOKUP(A492&amp;C492&amp;M492,販売数計!$A$2:$E$174,5,FALSE)</f>
        <v>108</v>
      </c>
      <c r="S492">
        <f t="shared" si="16"/>
        <v>0</v>
      </c>
      <c r="T492">
        <f t="shared" si="15"/>
        <v>106</v>
      </c>
    </row>
    <row r="493" spans="1:20" hidden="1" x14ac:dyDescent="0.2">
      <c r="A493" s="1">
        <v>43297</v>
      </c>
      <c r="B493">
        <v>43892026</v>
      </c>
      <c r="C493">
        <v>94</v>
      </c>
      <c r="D493" t="s">
        <v>14</v>
      </c>
      <c r="E493">
        <v>21</v>
      </c>
      <c r="F493" t="s">
        <v>15</v>
      </c>
      <c r="G493">
        <v>181010</v>
      </c>
      <c r="H493" t="s">
        <v>16</v>
      </c>
      <c r="I493" t="s">
        <v>17</v>
      </c>
      <c r="J493" t="s">
        <v>18</v>
      </c>
      <c r="K493" t="s">
        <v>19</v>
      </c>
      <c r="L493" t="s">
        <v>20</v>
      </c>
      <c r="M493" s="2">
        <v>842776102461</v>
      </c>
      <c r="N493">
        <v>1</v>
      </c>
      <c r="O493">
        <f>COUNTIFS($A$2:$A$1129,"="&amp;A493,$C$2:$C$1129,"="&amp;C493,$M$2:$M$1129,"="&amp;M493)</f>
        <v>106</v>
      </c>
      <c r="P493">
        <f>COUNTIFS($B$2:$B$1129,"="&amp;B493,$M$2:$M$1129,"="&amp;M493)</f>
        <v>1</v>
      </c>
      <c r="Q493">
        <f>SUMIFS($N$2:$N$1129,$B$2:$B$1129,"="&amp;B493,$M$2:$M$1129,"="&amp;M493)</f>
        <v>1</v>
      </c>
      <c r="R493">
        <f>VLOOKUP(A493&amp;C493&amp;M493,販売数計!$A$2:$E$174,5,FALSE)</f>
        <v>108</v>
      </c>
      <c r="S493">
        <f t="shared" si="16"/>
        <v>0</v>
      </c>
      <c r="T493">
        <f t="shared" si="15"/>
        <v>106</v>
      </c>
    </row>
    <row r="494" spans="1:20" hidden="1" x14ac:dyDescent="0.2">
      <c r="A494" s="1">
        <v>43297</v>
      </c>
      <c r="B494">
        <v>43892111</v>
      </c>
      <c r="C494">
        <v>94</v>
      </c>
      <c r="D494" t="s">
        <v>14</v>
      </c>
      <c r="E494">
        <v>21</v>
      </c>
      <c r="F494" t="s">
        <v>15</v>
      </c>
      <c r="G494">
        <v>181010</v>
      </c>
      <c r="H494" t="s">
        <v>16</v>
      </c>
      <c r="I494" t="s">
        <v>17</v>
      </c>
      <c r="J494" t="s">
        <v>18</v>
      </c>
      <c r="K494" t="s">
        <v>19</v>
      </c>
      <c r="L494" t="s">
        <v>20</v>
      </c>
      <c r="M494" s="2">
        <v>842776102461</v>
      </c>
      <c r="N494">
        <v>1</v>
      </c>
      <c r="O494">
        <f>COUNTIFS($A$2:$A$1129,"="&amp;A494,$C$2:$C$1129,"="&amp;C494,$M$2:$M$1129,"="&amp;M494)</f>
        <v>106</v>
      </c>
      <c r="P494">
        <f>COUNTIFS($B$2:$B$1129,"="&amp;B494,$M$2:$M$1129,"="&amp;M494)</f>
        <v>1</v>
      </c>
      <c r="Q494">
        <f>SUMIFS($N$2:$N$1129,$B$2:$B$1129,"="&amp;B494,$M$2:$M$1129,"="&amp;M494)</f>
        <v>1</v>
      </c>
      <c r="R494">
        <f>VLOOKUP(A494&amp;C494&amp;M494,販売数計!$A$2:$E$174,5,FALSE)</f>
        <v>108</v>
      </c>
      <c r="S494">
        <f t="shared" si="16"/>
        <v>0</v>
      </c>
      <c r="T494">
        <f t="shared" si="15"/>
        <v>106</v>
      </c>
    </row>
    <row r="495" spans="1:20" hidden="1" x14ac:dyDescent="0.2">
      <c r="A495" s="1">
        <v>43297</v>
      </c>
      <c r="B495">
        <v>43892159</v>
      </c>
      <c r="C495">
        <v>94</v>
      </c>
      <c r="D495" t="s">
        <v>14</v>
      </c>
      <c r="E495">
        <v>21</v>
      </c>
      <c r="F495" t="s">
        <v>15</v>
      </c>
      <c r="G495">
        <v>181010</v>
      </c>
      <c r="H495" t="s">
        <v>16</v>
      </c>
      <c r="I495" t="s">
        <v>17</v>
      </c>
      <c r="J495" t="s">
        <v>18</v>
      </c>
      <c r="K495" t="s">
        <v>19</v>
      </c>
      <c r="L495" t="s">
        <v>20</v>
      </c>
      <c r="M495" s="2">
        <v>842776102461</v>
      </c>
      <c r="N495">
        <v>1</v>
      </c>
      <c r="O495">
        <f>COUNTIFS($A$2:$A$1129,"="&amp;A495,$C$2:$C$1129,"="&amp;C495,$M$2:$M$1129,"="&amp;M495)</f>
        <v>106</v>
      </c>
      <c r="P495">
        <f>COUNTIFS($B$2:$B$1129,"="&amp;B495,$M$2:$M$1129,"="&amp;M495)</f>
        <v>1</v>
      </c>
      <c r="Q495">
        <f>SUMIFS($N$2:$N$1129,$B$2:$B$1129,"="&amp;B495,$M$2:$M$1129,"="&amp;M495)</f>
        <v>1</v>
      </c>
      <c r="R495">
        <f>VLOOKUP(A495&amp;C495&amp;M495,販売数計!$A$2:$E$174,5,FALSE)</f>
        <v>108</v>
      </c>
      <c r="S495">
        <f t="shared" si="16"/>
        <v>0</v>
      </c>
      <c r="T495">
        <f t="shared" si="15"/>
        <v>106</v>
      </c>
    </row>
    <row r="496" spans="1:20" hidden="1" x14ac:dyDescent="0.2">
      <c r="A496" s="1">
        <v>43297</v>
      </c>
      <c r="B496">
        <v>43892214</v>
      </c>
      <c r="C496">
        <v>94</v>
      </c>
      <c r="D496" t="s">
        <v>14</v>
      </c>
      <c r="E496">
        <v>21</v>
      </c>
      <c r="F496" t="s">
        <v>15</v>
      </c>
      <c r="G496">
        <v>181010</v>
      </c>
      <c r="H496" t="s">
        <v>16</v>
      </c>
      <c r="I496" t="s">
        <v>17</v>
      </c>
      <c r="J496" t="s">
        <v>18</v>
      </c>
      <c r="K496" t="s">
        <v>19</v>
      </c>
      <c r="L496" t="s">
        <v>20</v>
      </c>
      <c r="M496" s="2">
        <v>842776102461</v>
      </c>
      <c r="N496">
        <v>1</v>
      </c>
      <c r="O496">
        <f>COUNTIFS($A$2:$A$1129,"="&amp;A496,$C$2:$C$1129,"="&amp;C496,$M$2:$M$1129,"="&amp;M496)</f>
        <v>106</v>
      </c>
      <c r="P496">
        <f>COUNTIFS($B$2:$B$1129,"="&amp;B496,$M$2:$M$1129,"="&amp;M496)</f>
        <v>1</v>
      </c>
      <c r="Q496">
        <f>SUMIFS($N$2:$N$1129,$B$2:$B$1129,"="&amp;B496,$M$2:$M$1129,"="&amp;M496)</f>
        <v>1</v>
      </c>
      <c r="R496">
        <f>VLOOKUP(A496&amp;C496&amp;M496,販売数計!$A$2:$E$174,5,FALSE)</f>
        <v>108</v>
      </c>
      <c r="S496">
        <f t="shared" si="16"/>
        <v>0</v>
      </c>
      <c r="T496">
        <f t="shared" si="15"/>
        <v>106</v>
      </c>
    </row>
    <row r="497" spans="1:20" hidden="1" x14ac:dyDescent="0.2">
      <c r="A497" s="1">
        <v>43297</v>
      </c>
      <c r="B497">
        <v>43892228</v>
      </c>
      <c r="C497">
        <v>94</v>
      </c>
      <c r="D497" t="s">
        <v>14</v>
      </c>
      <c r="E497">
        <v>21</v>
      </c>
      <c r="F497" t="s">
        <v>15</v>
      </c>
      <c r="G497">
        <v>181010</v>
      </c>
      <c r="H497" t="s">
        <v>16</v>
      </c>
      <c r="I497" t="s">
        <v>17</v>
      </c>
      <c r="J497" t="s">
        <v>18</v>
      </c>
      <c r="K497" t="s">
        <v>19</v>
      </c>
      <c r="L497" t="s">
        <v>20</v>
      </c>
      <c r="M497" s="2">
        <v>842776102461</v>
      </c>
      <c r="N497">
        <v>1</v>
      </c>
      <c r="O497">
        <f>COUNTIFS($A$2:$A$1129,"="&amp;A497,$C$2:$C$1129,"="&amp;C497,$M$2:$M$1129,"="&amp;M497)</f>
        <v>106</v>
      </c>
      <c r="P497">
        <f>COUNTIFS($B$2:$B$1129,"="&amp;B497,$M$2:$M$1129,"="&amp;M497)</f>
        <v>1</v>
      </c>
      <c r="Q497">
        <f>SUMIFS($N$2:$N$1129,$B$2:$B$1129,"="&amp;B497,$M$2:$M$1129,"="&amp;M497)</f>
        <v>1</v>
      </c>
      <c r="R497">
        <f>VLOOKUP(A497&amp;C497&amp;M497,販売数計!$A$2:$E$174,5,FALSE)</f>
        <v>108</v>
      </c>
      <c r="S497">
        <f t="shared" si="16"/>
        <v>0</v>
      </c>
      <c r="T497">
        <f t="shared" si="15"/>
        <v>106</v>
      </c>
    </row>
    <row r="498" spans="1:20" hidden="1" x14ac:dyDescent="0.2">
      <c r="A498" s="1">
        <v>43297</v>
      </c>
      <c r="B498">
        <v>43892327</v>
      </c>
      <c r="C498">
        <v>94</v>
      </c>
      <c r="D498" t="s">
        <v>14</v>
      </c>
      <c r="E498">
        <v>21</v>
      </c>
      <c r="F498" t="s">
        <v>15</v>
      </c>
      <c r="G498">
        <v>181010</v>
      </c>
      <c r="H498" t="s">
        <v>16</v>
      </c>
      <c r="I498" t="s">
        <v>17</v>
      </c>
      <c r="J498" t="s">
        <v>18</v>
      </c>
      <c r="K498" t="s">
        <v>19</v>
      </c>
      <c r="L498" t="s">
        <v>20</v>
      </c>
      <c r="M498" s="2">
        <v>842776102461</v>
      </c>
      <c r="N498">
        <v>1</v>
      </c>
      <c r="O498">
        <f>COUNTIFS($A$2:$A$1129,"="&amp;A498,$C$2:$C$1129,"="&amp;C498,$M$2:$M$1129,"="&amp;M498)</f>
        <v>106</v>
      </c>
      <c r="P498">
        <f>COUNTIFS($B$2:$B$1129,"="&amp;B498,$M$2:$M$1129,"="&amp;M498)</f>
        <v>1</v>
      </c>
      <c r="Q498">
        <f>SUMIFS($N$2:$N$1129,$B$2:$B$1129,"="&amp;B498,$M$2:$M$1129,"="&amp;M498)</f>
        <v>1</v>
      </c>
      <c r="R498">
        <f>VLOOKUP(A498&amp;C498&amp;M498,販売数計!$A$2:$E$174,5,FALSE)</f>
        <v>108</v>
      </c>
      <c r="S498">
        <f t="shared" si="16"/>
        <v>0</v>
      </c>
      <c r="T498">
        <f t="shared" si="15"/>
        <v>106</v>
      </c>
    </row>
    <row r="499" spans="1:20" hidden="1" x14ac:dyDescent="0.2">
      <c r="A499" s="1">
        <v>43297</v>
      </c>
      <c r="B499">
        <v>43892356</v>
      </c>
      <c r="C499">
        <v>94</v>
      </c>
      <c r="D499" t="s">
        <v>14</v>
      </c>
      <c r="E499">
        <v>21</v>
      </c>
      <c r="F499" t="s">
        <v>15</v>
      </c>
      <c r="G499">
        <v>181010</v>
      </c>
      <c r="H499" t="s">
        <v>16</v>
      </c>
      <c r="I499" t="s">
        <v>17</v>
      </c>
      <c r="J499" t="s">
        <v>18</v>
      </c>
      <c r="K499" t="s">
        <v>19</v>
      </c>
      <c r="L499" t="s">
        <v>20</v>
      </c>
      <c r="M499" s="2">
        <v>842776102461</v>
      </c>
      <c r="N499">
        <v>1</v>
      </c>
      <c r="O499">
        <f>COUNTIFS($A$2:$A$1129,"="&amp;A499,$C$2:$C$1129,"="&amp;C499,$M$2:$M$1129,"="&amp;M499)</f>
        <v>106</v>
      </c>
      <c r="P499">
        <f>COUNTIFS($B$2:$B$1129,"="&amp;B499,$M$2:$M$1129,"="&amp;M499)</f>
        <v>1</v>
      </c>
      <c r="Q499">
        <f>SUMIFS($N$2:$N$1129,$B$2:$B$1129,"="&amp;B499,$M$2:$M$1129,"="&amp;M499)</f>
        <v>1</v>
      </c>
      <c r="R499">
        <f>VLOOKUP(A499&amp;C499&amp;M499,販売数計!$A$2:$E$174,5,FALSE)</f>
        <v>108</v>
      </c>
      <c r="S499">
        <f t="shared" si="16"/>
        <v>0</v>
      </c>
      <c r="T499">
        <f t="shared" si="15"/>
        <v>106</v>
      </c>
    </row>
    <row r="500" spans="1:20" hidden="1" x14ac:dyDescent="0.2">
      <c r="A500" s="1">
        <v>43297</v>
      </c>
      <c r="B500">
        <v>43892373</v>
      </c>
      <c r="C500">
        <v>94</v>
      </c>
      <c r="D500" t="s">
        <v>14</v>
      </c>
      <c r="E500">
        <v>21</v>
      </c>
      <c r="F500" t="s">
        <v>15</v>
      </c>
      <c r="G500">
        <v>181010</v>
      </c>
      <c r="H500" t="s">
        <v>16</v>
      </c>
      <c r="I500" t="s">
        <v>17</v>
      </c>
      <c r="J500" t="s">
        <v>18</v>
      </c>
      <c r="K500" t="s">
        <v>19</v>
      </c>
      <c r="L500" t="s">
        <v>20</v>
      </c>
      <c r="M500" s="2">
        <v>842776102461</v>
      </c>
      <c r="N500">
        <v>1</v>
      </c>
      <c r="O500">
        <f>COUNTIFS($A$2:$A$1129,"="&amp;A500,$C$2:$C$1129,"="&amp;C500,$M$2:$M$1129,"="&amp;M500)</f>
        <v>106</v>
      </c>
      <c r="P500">
        <f>COUNTIFS($B$2:$B$1129,"="&amp;B500,$M$2:$M$1129,"="&amp;M500)</f>
        <v>1</v>
      </c>
      <c r="Q500">
        <f>SUMIFS($N$2:$N$1129,$B$2:$B$1129,"="&amp;B500,$M$2:$M$1129,"="&amp;M500)</f>
        <v>1</v>
      </c>
      <c r="R500">
        <f>VLOOKUP(A500&amp;C500&amp;M500,販売数計!$A$2:$E$174,5,FALSE)</f>
        <v>108</v>
      </c>
      <c r="S500">
        <f t="shared" si="16"/>
        <v>0</v>
      </c>
      <c r="T500">
        <f t="shared" si="15"/>
        <v>106</v>
      </c>
    </row>
    <row r="501" spans="1:20" hidden="1" x14ac:dyDescent="0.2">
      <c r="A501" s="1">
        <v>43297</v>
      </c>
      <c r="B501">
        <v>43892654</v>
      </c>
      <c r="C501">
        <v>94</v>
      </c>
      <c r="D501" t="s">
        <v>14</v>
      </c>
      <c r="E501">
        <v>21</v>
      </c>
      <c r="F501" t="s">
        <v>15</v>
      </c>
      <c r="G501">
        <v>181010</v>
      </c>
      <c r="H501" t="s">
        <v>16</v>
      </c>
      <c r="I501" t="s">
        <v>17</v>
      </c>
      <c r="J501" t="s">
        <v>18</v>
      </c>
      <c r="K501" t="s">
        <v>19</v>
      </c>
      <c r="L501" t="s">
        <v>20</v>
      </c>
      <c r="M501" s="2">
        <v>842776102461</v>
      </c>
      <c r="N501">
        <v>1</v>
      </c>
      <c r="O501">
        <f>COUNTIFS($A$2:$A$1129,"="&amp;A501,$C$2:$C$1129,"="&amp;C501,$M$2:$M$1129,"="&amp;M501)</f>
        <v>106</v>
      </c>
      <c r="P501">
        <f>COUNTIFS($B$2:$B$1129,"="&amp;B501,$M$2:$M$1129,"="&amp;M501)</f>
        <v>1</v>
      </c>
      <c r="Q501">
        <f>SUMIFS($N$2:$N$1129,$B$2:$B$1129,"="&amp;B501,$M$2:$M$1129,"="&amp;M501)</f>
        <v>1</v>
      </c>
      <c r="R501">
        <f>VLOOKUP(A501&amp;C501&amp;M501,販売数計!$A$2:$E$174,5,FALSE)</f>
        <v>108</v>
      </c>
      <c r="S501">
        <f t="shared" si="16"/>
        <v>0</v>
      </c>
      <c r="T501">
        <f t="shared" si="15"/>
        <v>106</v>
      </c>
    </row>
    <row r="502" spans="1:20" hidden="1" x14ac:dyDescent="0.2">
      <c r="A502" s="1">
        <v>43297</v>
      </c>
      <c r="B502">
        <v>43892821</v>
      </c>
      <c r="C502">
        <v>94</v>
      </c>
      <c r="D502" t="s">
        <v>14</v>
      </c>
      <c r="E502">
        <v>21</v>
      </c>
      <c r="F502" t="s">
        <v>15</v>
      </c>
      <c r="G502">
        <v>181010</v>
      </c>
      <c r="H502" t="s">
        <v>16</v>
      </c>
      <c r="I502" t="s">
        <v>17</v>
      </c>
      <c r="J502" t="s">
        <v>18</v>
      </c>
      <c r="K502" t="s">
        <v>19</v>
      </c>
      <c r="L502" t="s">
        <v>20</v>
      </c>
      <c r="M502" s="2">
        <v>842776102461</v>
      </c>
      <c r="N502">
        <v>1</v>
      </c>
      <c r="O502">
        <f>COUNTIFS($A$2:$A$1129,"="&amp;A502,$C$2:$C$1129,"="&amp;C502,$M$2:$M$1129,"="&amp;M502)</f>
        <v>106</v>
      </c>
      <c r="P502">
        <f>COUNTIFS($B$2:$B$1129,"="&amp;B502,$M$2:$M$1129,"="&amp;M502)</f>
        <v>1</v>
      </c>
      <c r="Q502">
        <f>SUMIFS($N$2:$N$1129,$B$2:$B$1129,"="&amp;B502,$M$2:$M$1129,"="&amp;M502)</f>
        <v>1</v>
      </c>
      <c r="R502">
        <f>VLOOKUP(A502&amp;C502&amp;M502,販売数計!$A$2:$E$174,5,FALSE)</f>
        <v>108</v>
      </c>
      <c r="S502">
        <f t="shared" si="16"/>
        <v>0</v>
      </c>
      <c r="T502">
        <f t="shared" si="15"/>
        <v>106</v>
      </c>
    </row>
    <row r="503" spans="1:20" hidden="1" x14ac:dyDescent="0.2">
      <c r="A503" s="1">
        <v>43297</v>
      </c>
      <c r="B503">
        <v>43892845</v>
      </c>
      <c r="C503">
        <v>94</v>
      </c>
      <c r="D503" t="s">
        <v>14</v>
      </c>
      <c r="E503">
        <v>21</v>
      </c>
      <c r="F503" t="s">
        <v>15</v>
      </c>
      <c r="G503">
        <v>181010</v>
      </c>
      <c r="H503" t="s">
        <v>16</v>
      </c>
      <c r="I503" t="s">
        <v>17</v>
      </c>
      <c r="J503" t="s">
        <v>18</v>
      </c>
      <c r="K503" t="s">
        <v>19</v>
      </c>
      <c r="L503" t="s">
        <v>20</v>
      </c>
      <c r="M503" s="2">
        <v>842776102461</v>
      </c>
      <c r="N503">
        <v>1</v>
      </c>
      <c r="O503">
        <f>COUNTIFS($A$2:$A$1129,"="&amp;A503,$C$2:$C$1129,"="&amp;C503,$M$2:$M$1129,"="&amp;M503)</f>
        <v>106</v>
      </c>
      <c r="P503">
        <f>COUNTIFS($B$2:$B$1129,"="&amp;B503,$M$2:$M$1129,"="&amp;M503)</f>
        <v>1</v>
      </c>
      <c r="Q503">
        <f>SUMIFS($N$2:$N$1129,$B$2:$B$1129,"="&amp;B503,$M$2:$M$1129,"="&amp;M503)</f>
        <v>1</v>
      </c>
      <c r="R503">
        <f>VLOOKUP(A503&amp;C503&amp;M503,販売数計!$A$2:$E$174,5,FALSE)</f>
        <v>108</v>
      </c>
      <c r="S503">
        <f t="shared" si="16"/>
        <v>0</v>
      </c>
      <c r="T503">
        <f t="shared" si="15"/>
        <v>106</v>
      </c>
    </row>
    <row r="504" spans="1:20" hidden="1" x14ac:dyDescent="0.2">
      <c r="A504" s="1">
        <v>43297</v>
      </c>
      <c r="B504">
        <v>43893041</v>
      </c>
      <c r="C504">
        <v>94</v>
      </c>
      <c r="D504" t="s">
        <v>14</v>
      </c>
      <c r="E504">
        <v>21</v>
      </c>
      <c r="F504" t="s">
        <v>15</v>
      </c>
      <c r="G504">
        <v>181010</v>
      </c>
      <c r="H504" t="s">
        <v>16</v>
      </c>
      <c r="I504" t="s">
        <v>17</v>
      </c>
      <c r="J504" t="s">
        <v>18</v>
      </c>
      <c r="K504" t="s">
        <v>19</v>
      </c>
      <c r="L504" t="s">
        <v>20</v>
      </c>
      <c r="M504" s="2">
        <v>842776102461</v>
      </c>
      <c r="N504">
        <v>1</v>
      </c>
      <c r="O504">
        <f>COUNTIFS($A$2:$A$1129,"="&amp;A504,$C$2:$C$1129,"="&amp;C504,$M$2:$M$1129,"="&amp;M504)</f>
        <v>106</v>
      </c>
      <c r="P504">
        <f>COUNTIFS($B$2:$B$1129,"="&amp;B504,$M$2:$M$1129,"="&amp;M504)</f>
        <v>1</v>
      </c>
      <c r="Q504">
        <f>SUMIFS($N$2:$N$1129,$B$2:$B$1129,"="&amp;B504,$M$2:$M$1129,"="&amp;M504)</f>
        <v>1</v>
      </c>
      <c r="R504">
        <f>VLOOKUP(A504&amp;C504&amp;M504,販売数計!$A$2:$E$174,5,FALSE)</f>
        <v>108</v>
      </c>
      <c r="S504">
        <f t="shared" si="16"/>
        <v>0</v>
      </c>
      <c r="T504">
        <f t="shared" si="15"/>
        <v>106</v>
      </c>
    </row>
    <row r="505" spans="1:20" hidden="1" x14ac:dyDescent="0.2">
      <c r="A505" s="1">
        <v>43297</v>
      </c>
      <c r="B505">
        <v>43893086</v>
      </c>
      <c r="C505">
        <v>94</v>
      </c>
      <c r="D505" t="s">
        <v>14</v>
      </c>
      <c r="E505">
        <v>21</v>
      </c>
      <c r="F505" t="s">
        <v>15</v>
      </c>
      <c r="G505">
        <v>181010</v>
      </c>
      <c r="H505" t="s">
        <v>16</v>
      </c>
      <c r="I505" t="s">
        <v>17</v>
      </c>
      <c r="J505" t="s">
        <v>18</v>
      </c>
      <c r="K505" t="s">
        <v>19</v>
      </c>
      <c r="L505" t="s">
        <v>20</v>
      </c>
      <c r="M505" s="2">
        <v>842776102461</v>
      </c>
      <c r="N505">
        <v>1</v>
      </c>
      <c r="O505">
        <f>COUNTIFS($A$2:$A$1129,"="&amp;A505,$C$2:$C$1129,"="&amp;C505,$M$2:$M$1129,"="&amp;M505)</f>
        <v>106</v>
      </c>
      <c r="P505">
        <f>COUNTIFS($B$2:$B$1129,"="&amp;B505,$M$2:$M$1129,"="&amp;M505)</f>
        <v>1</v>
      </c>
      <c r="Q505">
        <f>SUMIFS($N$2:$N$1129,$B$2:$B$1129,"="&amp;B505,$M$2:$M$1129,"="&amp;M505)</f>
        <v>1</v>
      </c>
      <c r="R505">
        <f>VLOOKUP(A505&amp;C505&amp;M505,販売数計!$A$2:$E$174,5,FALSE)</f>
        <v>108</v>
      </c>
      <c r="S505">
        <f t="shared" si="16"/>
        <v>0</v>
      </c>
      <c r="T505">
        <f t="shared" si="15"/>
        <v>106</v>
      </c>
    </row>
    <row r="506" spans="1:20" hidden="1" x14ac:dyDescent="0.2">
      <c r="A506" s="1">
        <v>43297</v>
      </c>
      <c r="B506">
        <v>43893130</v>
      </c>
      <c r="C506">
        <v>94</v>
      </c>
      <c r="D506" t="s">
        <v>14</v>
      </c>
      <c r="E506">
        <v>21</v>
      </c>
      <c r="F506" t="s">
        <v>15</v>
      </c>
      <c r="G506">
        <v>181010</v>
      </c>
      <c r="H506" t="s">
        <v>16</v>
      </c>
      <c r="I506" t="s">
        <v>17</v>
      </c>
      <c r="J506" t="s">
        <v>18</v>
      </c>
      <c r="K506" t="s">
        <v>19</v>
      </c>
      <c r="L506" t="s">
        <v>20</v>
      </c>
      <c r="M506" s="2">
        <v>842776102461</v>
      </c>
      <c r="N506">
        <v>1</v>
      </c>
      <c r="O506">
        <f>COUNTIFS($A$2:$A$1129,"="&amp;A506,$C$2:$C$1129,"="&amp;C506,$M$2:$M$1129,"="&amp;M506)</f>
        <v>106</v>
      </c>
      <c r="P506">
        <f>COUNTIFS($B$2:$B$1129,"="&amp;B506,$M$2:$M$1129,"="&amp;M506)</f>
        <v>1</v>
      </c>
      <c r="Q506">
        <f>SUMIFS($N$2:$N$1129,$B$2:$B$1129,"="&amp;B506,$M$2:$M$1129,"="&amp;M506)</f>
        <v>1</v>
      </c>
      <c r="R506">
        <f>VLOOKUP(A506&amp;C506&amp;M506,販売数計!$A$2:$E$174,5,FALSE)</f>
        <v>108</v>
      </c>
      <c r="S506">
        <f t="shared" si="16"/>
        <v>0</v>
      </c>
      <c r="T506">
        <f t="shared" si="15"/>
        <v>106</v>
      </c>
    </row>
    <row r="507" spans="1:20" hidden="1" x14ac:dyDescent="0.2">
      <c r="A507" s="1">
        <v>43297</v>
      </c>
      <c r="B507">
        <v>43893150</v>
      </c>
      <c r="C507">
        <v>94</v>
      </c>
      <c r="D507" t="s">
        <v>14</v>
      </c>
      <c r="E507">
        <v>12</v>
      </c>
      <c r="F507" t="s">
        <v>27</v>
      </c>
      <c r="G507">
        <v>77120</v>
      </c>
      <c r="H507" t="s">
        <v>28</v>
      </c>
      <c r="I507" t="s">
        <v>29</v>
      </c>
      <c r="J507" t="s">
        <v>30</v>
      </c>
      <c r="L507" t="s">
        <v>31</v>
      </c>
      <c r="M507" s="2">
        <v>4549980046388</v>
      </c>
      <c r="N507">
        <v>1</v>
      </c>
      <c r="O507">
        <f>COUNTIFS($A$2:$A$1129,"="&amp;A507,$C$2:$C$1129,"="&amp;C507,$M$2:$M$1129,"="&amp;M507)</f>
        <v>2</v>
      </c>
      <c r="P507">
        <f>COUNTIFS($B$2:$B$1129,"="&amp;B507,$M$2:$M$1129,"="&amp;M507)</f>
        <v>1</v>
      </c>
      <c r="Q507">
        <f>SUMIFS($N$2:$N$1129,$B$2:$B$1129,"="&amp;B507,$M$2:$M$1129,"="&amp;M507)</f>
        <v>1</v>
      </c>
      <c r="R507">
        <f>VLOOKUP(A507&amp;C507&amp;M507,販売数計!$A$2:$E$174,5,FALSE)</f>
        <v>2</v>
      </c>
      <c r="S507">
        <f t="shared" si="16"/>
        <v>0</v>
      </c>
      <c r="T507">
        <f t="shared" si="15"/>
        <v>2</v>
      </c>
    </row>
    <row r="508" spans="1:20" hidden="1" x14ac:dyDescent="0.2">
      <c r="A508" s="1">
        <v>43297</v>
      </c>
      <c r="B508">
        <v>43893446</v>
      </c>
      <c r="C508">
        <v>94</v>
      </c>
      <c r="D508" t="s">
        <v>14</v>
      </c>
      <c r="E508">
        <v>21</v>
      </c>
      <c r="F508" t="s">
        <v>15</v>
      </c>
      <c r="G508">
        <v>181010</v>
      </c>
      <c r="H508" t="s">
        <v>16</v>
      </c>
      <c r="I508" t="s">
        <v>17</v>
      </c>
      <c r="J508" t="s">
        <v>18</v>
      </c>
      <c r="K508" t="s">
        <v>19</v>
      </c>
      <c r="L508" t="s">
        <v>20</v>
      </c>
      <c r="M508" s="2">
        <v>842776102461</v>
      </c>
      <c r="N508">
        <v>1</v>
      </c>
      <c r="O508">
        <f>COUNTIFS($A$2:$A$1129,"="&amp;A508,$C$2:$C$1129,"="&amp;C508,$M$2:$M$1129,"="&amp;M508)</f>
        <v>106</v>
      </c>
      <c r="P508">
        <f>COUNTIFS($B$2:$B$1129,"="&amp;B508,$M$2:$M$1129,"="&amp;M508)</f>
        <v>1</v>
      </c>
      <c r="Q508">
        <f>SUMIFS($N$2:$N$1129,$B$2:$B$1129,"="&amp;B508,$M$2:$M$1129,"="&amp;M508)</f>
        <v>1</v>
      </c>
      <c r="R508">
        <f>VLOOKUP(A508&amp;C508&amp;M508,販売数計!$A$2:$E$174,5,FALSE)</f>
        <v>108</v>
      </c>
      <c r="S508">
        <f t="shared" si="16"/>
        <v>0</v>
      </c>
      <c r="T508">
        <f t="shared" si="15"/>
        <v>106</v>
      </c>
    </row>
    <row r="509" spans="1:20" hidden="1" x14ac:dyDescent="0.2">
      <c r="A509" s="1">
        <v>43297</v>
      </c>
      <c r="B509">
        <v>65665713</v>
      </c>
      <c r="C509">
        <v>94</v>
      </c>
      <c r="D509" t="s">
        <v>14</v>
      </c>
      <c r="E509">
        <v>21</v>
      </c>
      <c r="F509" t="s">
        <v>15</v>
      </c>
      <c r="G509">
        <v>181010</v>
      </c>
      <c r="H509" t="s">
        <v>16</v>
      </c>
      <c r="I509" t="s">
        <v>17</v>
      </c>
      <c r="J509" t="s">
        <v>18</v>
      </c>
      <c r="K509" t="s">
        <v>19</v>
      </c>
      <c r="L509" t="s">
        <v>20</v>
      </c>
      <c r="M509" s="2">
        <v>842776102461</v>
      </c>
      <c r="N509">
        <v>1</v>
      </c>
      <c r="O509">
        <f>COUNTIFS($A$2:$A$1129,"="&amp;A509,$C$2:$C$1129,"="&amp;C509,$M$2:$M$1129,"="&amp;M509)</f>
        <v>106</v>
      </c>
      <c r="P509">
        <f>COUNTIFS($B$2:$B$1129,"="&amp;B509,$M$2:$M$1129,"="&amp;M509)</f>
        <v>1</v>
      </c>
      <c r="Q509">
        <f>SUMIFS($N$2:$N$1129,$B$2:$B$1129,"="&amp;B509,$M$2:$M$1129,"="&amp;M509)</f>
        <v>1</v>
      </c>
      <c r="R509">
        <f>VLOOKUP(A509&amp;C509&amp;M509,販売数計!$A$2:$E$174,5,FALSE)</f>
        <v>108</v>
      </c>
      <c r="S509">
        <f t="shared" si="16"/>
        <v>0</v>
      </c>
      <c r="T509">
        <f t="shared" si="15"/>
        <v>106</v>
      </c>
    </row>
    <row r="510" spans="1:20" x14ac:dyDescent="0.2">
      <c r="A510" s="1">
        <v>43297</v>
      </c>
      <c r="B510">
        <v>43856521</v>
      </c>
      <c r="C510">
        <v>842</v>
      </c>
      <c r="D510" t="s">
        <v>26</v>
      </c>
      <c r="E510">
        <v>21</v>
      </c>
      <c r="F510" t="s">
        <v>15</v>
      </c>
      <c r="G510">
        <v>181010</v>
      </c>
      <c r="H510" t="s">
        <v>16</v>
      </c>
      <c r="I510" t="s">
        <v>17</v>
      </c>
      <c r="J510" t="s">
        <v>18</v>
      </c>
      <c r="K510" t="s">
        <v>19</v>
      </c>
      <c r="L510" t="s">
        <v>20</v>
      </c>
      <c r="M510" s="2">
        <v>842776102461</v>
      </c>
      <c r="N510">
        <v>1</v>
      </c>
      <c r="O510">
        <f>COUNTIFS($A$2:$A$1129,"="&amp;A510,$C$2:$C$1129,"="&amp;C510,$M$2:$M$1129,"="&amp;M510)</f>
        <v>76</v>
      </c>
      <c r="P510">
        <f>COUNTIFS($B$2:$B$1129,"="&amp;B510,$M$2:$M$1129,"="&amp;M510)</f>
        <v>1</v>
      </c>
      <c r="Q510">
        <f>SUMIFS($N$2:$N$1129,$B$2:$B$1129,"="&amp;B510,$M$2:$M$1129,"="&amp;M510)</f>
        <v>1</v>
      </c>
      <c r="R510">
        <f>VLOOKUP(A510&amp;C510&amp;M510,販売数計!$A$2:$E$174,5,FALSE)</f>
        <v>76</v>
      </c>
      <c r="S510">
        <f t="shared" si="16"/>
        <v>0</v>
      </c>
      <c r="T510">
        <f t="shared" si="15"/>
        <v>76</v>
      </c>
    </row>
    <row r="511" spans="1:20" x14ac:dyDescent="0.2">
      <c r="A511" s="1">
        <v>43297</v>
      </c>
      <c r="B511">
        <v>43863220</v>
      </c>
      <c r="C511">
        <v>842</v>
      </c>
      <c r="D511" t="s">
        <v>26</v>
      </c>
      <c r="E511">
        <v>21</v>
      </c>
      <c r="F511" t="s">
        <v>15</v>
      </c>
      <c r="G511">
        <v>181010</v>
      </c>
      <c r="H511" t="s">
        <v>16</v>
      </c>
      <c r="I511" t="s">
        <v>17</v>
      </c>
      <c r="J511" t="s">
        <v>18</v>
      </c>
      <c r="K511" t="s">
        <v>19</v>
      </c>
      <c r="L511" t="s">
        <v>20</v>
      </c>
      <c r="M511" s="2">
        <v>842776102461</v>
      </c>
      <c r="N511">
        <v>1</v>
      </c>
      <c r="O511">
        <f>COUNTIFS($A$2:$A$1129,"="&amp;A511,$C$2:$C$1129,"="&amp;C511,$M$2:$M$1129,"="&amp;M511)</f>
        <v>76</v>
      </c>
      <c r="P511">
        <f>COUNTIFS($B$2:$B$1129,"="&amp;B511,$M$2:$M$1129,"="&amp;M511)</f>
        <v>1</v>
      </c>
      <c r="Q511">
        <f>SUMIFS($N$2:$N$1129,$B$2:$B$1129,"="&amp;B511,$M$2:$M$1129,"="&amp;M511)</f>
        <v>1</v>
      </c>
      <c r="R511">
        <f>VLOOKUP(A511&amp;C511&amp;M511,販売数計!$A$2:$E$174,5,FALSE)</f>
        <v>76</v>
      </c>
      <c r="S511">
        <f t="shared" si="16"/>
        <v>0</v>
      </c>
      <c r="T511">
        <f t="shared" si="15"/>
        <v>76</v>
      </c>
    </row>
    <row r="512" spans="1:20" x14ac:dyDescent="0.2">
      <c r="A512" s="1">
        <v>43297</v>
      </c>
      <c r="B512">
        <v>43863239</v>
      </c>
      <c r="C512">
        <v>842</v>
      </c>
      <c r="D512" t="s">
        <v>26</v>
      </c>
      <c r="E512">
        <v>21</v>
      </c>
      <c r="F512" t="s">
        <v>15</v>
      </c>
      <c r="G512">
        <v>181010</v>
      </c>
      <c r="H512" t="s">
        <v>16</v>
      </c>
      <c r="I512" t="s">
        <v>17</v>
      </c>
      <c r="J512" t="s">
        <v>18</v>
      </c>
      <c r="K512" t="s">
        <v>19</v>
      </c>
      <c r="L512" t="s">
        <v>20</v>
      </c>
      <c r="M512" s="2">
        <v>842776102461</v>
      </c>
      <c r="N512">
        <v>1</v>
      </c>
      <c r="O512">
        <f>COUNTIFS($A$2:$A$1129,"="&amp;A512,$C$2:$C$1129,"="&amp;C512,$M$2:$M$1129,"="&amp;M512)</f>
        <v>76</v>
      </c>
      <c r="P512">
        <f>COUNTIFS($B$2:$B$1129,"="&amp;B512,$M$2:$M$1129,"="&amp;M512)</f>
        <v>1</v>
      </c>
      <c r="Q512">
        <f>SUMIFS($N$2:$N$1129,$B$2:$B$1129,"="&amp;B512,$M$2:$M$1129,"="&amp;M512)</f>
        <v>1</v>
      </c>
      <c r="R512">
        <f>VLOOKUP(A512&amp;C512&amp;M512,販売数計!$A$2:$E$174,5,FALSE)</f>
        <v>76</v>
      </c>
      <c r="S512">
        <f t="shared" si="16"/>
        <v>0</v>
      </c>
      <c r="T512">
        <f t="shared" si="15"/>
        <v>76</v>
      </c>
    </row>
    <row r="513" spans="1:20" x14ac:dyDescent="0.2">
      <c r="A513" s="1">
        <v>43297</v>
      </c>
      <c r="B513">
        <v>43867384</v>
      </c>
      <c r="C513">
        <v>842</v>
      </c>
      <c r="D513" t="s">
        <v>26</v>
      </c>
      <c r="E513">
        <v>21</v>
      </c>
      <c r="F513" t="s">
        <v>15</v>
      </c>
      <c r="G513">
        <v>181010</v>
      </c>
      <c r="H513" t="s">
        <v>16</v>
      </c>
      <c r="I513" t="s">
        <v>17</v>
      </c>
      <c r="J513" t="s">
        <v>18</v>
      </c>
      <c r="K513" t="s">
        <v>19</v>
      </c>
      <c r="L513" t="s">
        <v>20</v>
      </c>
      <c r="M513" s="2">
        <v>842776102461</v>
      </c>
      <c r="N513">
        <v>1</v>
      </c>
      <c r="O513">
        <f>COUNTIFS($A$2:$A$1129,"="&amp;A513,$C$2:$C$1129,"="&amp;C513,$M$2:$M$1129,"="&amp;M513)</f>
        <v>76</v>
      </c>
      <c r="P513">
        <f>COUNTIFS($B$2:$B$1129,"="&amp;B513,$M$2:$M$1129,"="&amp;M513)</f>
        <v>1</v>
      </c>
      <c r="Q513">
        <f>SUMIFS($N$2:$N$1129,$B$2:$B$1129,"="&amp;B513,$M$2:$M$1129,"="&amp;M513)</f>
        <v>1</v>
      </c>
      <c r="R513">
        <f>VLOOKUP(A513&amp;C513&amp;M513,販売数計!$A$2:$E$174,5,FALSE)</f>
        <v>76</v>
      </c>
      <c r="S513">
        <f t="shared" si="16"/>
        <v>0</v>
      </c>
      <c r="T513">
        <f t="shared" si="15"/>
        <v>76</v>
      </c>
    </row>
    <row r="514" spans="1:20" x14ac:dyDescent="0.2">
      <c r="A514" s="1">
        <v>43297</v>
      </c>
      <c r="B514">
        <v>43869316</v>
      </c>
      <c r="C514">
        <v>842</v>
      </c>
      <c r="D514" t="s">
        <v>26</v>
      </c>
      <c r="E514">
        <v>21</v>
      </c>
      <c r="F514" t="s">
        <v>15</v>
      </c>
      <c r="G514">
        <v>181010</v>
      </c>
      <c r="H514" t="s">
        <v>16</v>
      </c>
      <c r="I514" t="s">
        <v>17</v>
      </c>
      <c r="J514" t="s">
        <v>18</v>
      </c>
      <c r="K514" t="s">
        <v>19</v>
      </c>
      <c r="L514" t="s">
        <v>20</v>
      </c>
      <c r="M514" s="2">
        <v>842776102461</v>
      </c>
      <c r="N514">
        <v>1</v>
      </c>
      <c r="O514">
        <f>COUNTIFS($A$2:$A$1129,"="&amp;A514,$C$2:$C$1129,"="&amp;C514,$M$2:$M$1129,"="&amp;M514)</f>
        <v>76</v>
      </c>
      <c r="P514">
        <f>COUNTIFS($B$2:$B$1129,"="&amp;B514,$M$2:$M$1129,"="&amp;M514)</f>
        <v>1</v>
      </c>
      <c r="Q514">
        <f>SUMIFS($N$2:$N$1129,$B$2:$B$1129,"="&amp;B514,$M$2:$M$1129,"="&amp;M514)</f>
        <v>1</v>
      </c>
      <c r="R514">
        <f>VLOOKUP(A514&amp;C514&amp;M514,販売数計!$A$2:$E$174,5,FALSE)</f>
        <v>76</v>
      </c>
      <c r="S514">
        <f t="shared" si="16"/>
        <v>0</v>
      </c>
      <c r="T514">
        <f t="shared" si="15"/>
        <v>76</v>
      </c>
    </row>
    <row r="515" spans="1:20" x14ac:dyDescent="0.2">
      <c r="A515" s="1">
        <v>43297</v>
      </c>
      <c r="B515">
        <v>43878531</v>
      </c>
      <c r="C515">
        <v>842</v>
      </c>
      <c r="D515" t="s">
        <v>26</v>
      </c>
      <c r="E515">
        <v>21</v>
      </c>
      <c r="F515" t="s">
        <v>15</v>
      </c>
      <c r="G515">
        <v>181010</v>
      </c>
      <c r="H515" t="s">
        <v>16</v>
      </c>
      <c r="I515" t="s">
        <v>17</v>
      </c>
      <c r="J515" t="s">
        <v>18</v>
      </c>
      <c r="K515" t="s">
        <v>19</v>
      </c>
      <c r="L515" t="s">
        <v>20</v>
      </c>
      <c r="M515" s="2">
        <v>842776102461</v>
      </c>
      <c r="N515">
        <v>1</v>
      </c>
      <c r="O515">
        <f>COUNTIFS($A$2:$A$1129,"="&amp;A515,$C$2:$C$1129,"="&amp;C515,$M$2:$M$1129,"="&amp;M515)</f>
        <v>76</v>
      </c>
      <c r="P515">
        <f>COUNTIFS($B$2:$B$1129,"="&amp;B515,$M$2:$M$1129,"="&amp;M515)</f>
        <v>1</v>
      </c>
      <c r="Q515">
        <f>SUMIFS($N$2:$N$1129,$B$2:$B$1129,"="&amp;B515,$M$2:$M$1129,"="&amp;M515)</f>
        <v>1</v>
      </c>
      <c r="R515">
        <f>VLOOKUP(A515&amp;C515&amp;M515,販売数計!$A$2:$E$174,5,FALSE)</f>
        <v>76</v>
      </c>
      <c r="S515">
        <f t="shared" si="16"/>
        <v>0</v>
      </c>
      <c r="T515">
        <f t="shared" ref="T515:T578" si="17">SUMIFS($N$2:$N$1129,$A$2:$A$1129,"="&amp;A515,$C$2:$C$1129,"="&amp;C515,$M$2:$M$1129,"="&amp;M515)</f>
        <v>76</v>
      </c>
    </row>
    <row r="516" spans="1:20" x14ac:dyDescent="0.2">
      <c r="A516" s="1">
        <v>43297</v>
      </c>
      <c r="B516">
        <v>43878765</v>
      </c>
      <c r="C516">
        <v>842</v>
      </c>
      <c r="D516" t="s">
        <v>26</v>
      </c>
      <c r="E516">
        <v>21</v>
      </c>
      <c r="F516" t="s">
        <v>15</v>
      </c>
      <c r="G516">
        <v>181010</v>
      </c>
      <c r="H516" t="s">
        <v>16</v>
      </c>
      <c r="I516" t="s">
        <v>17</v>
      </c>
      <c r="J516" t="s">
        <v>18</v>
      </c>
      <c r="K516" t="s">
        <v>19</v>
      </c>
      <c r="L516" t="s">
        <v>20</v>
      </c>
      <c r="M516" s="2">
        <v>842776102461</v>
      </c>
      <c r="N516">
        <v>1</v>
      </c>
      <c r="O516">
        <f>COUNTIFS($A$2:$A$1129,"="&amp;A516,$C$2:$C$1129,"="&amp;C516,$M$2:$M$1129,"="&amp;M516)</f>
        <v>76</v>
      </c>
      <c r="P516">
        <f>COUNTIFS($B$2:$B$1129,"="&amp;B516,$M$2:$M$1129,"="&amp;M516)</f>
        <v>1</v>
      </c>
      <c r="Q516">
        <f>SUMIFS($N$2:$N$1129,$B$2:$B$1129,"="&amp;B516,$M$2:$M$1129,"="&amp;M516)</f>
        <v>1</v>
      </c>
      <c r="R516">
        <f>VLOOKUP(A516&amp;C516&amp;M516,販売数計!$A$2:$E$174,5,FALSE)</f>
        <v>76</v>
      </c>
      <c r="S516">
        <f t="shared" si="16"/>
        <v>0</v>
      </c>
      <c r="T516">
        <f t="shared" si="17"/>
        <v>76</v>
      </c>
    </row>
    <row r="517" spans="1:20" x14ac:dyDescent="0.2">
      <c r="A517" s="1">
        <v>43297</v>
      </c>
      <c r="B517">
        <v>43879225</v>
      </c>
      <c r="C517">
        <v>842</v>
      </c>
      <c r="D517" t="s">
        <v>26</v>
      </c>
      <c r="E517">
        <v>21</v>
      </c>
      <c r="F517" t="s">
        <v>15</v>
      </c>
      <c r="G517">
        <v>181010</v>
      </c>
      <c r="H517" t="s">
        <v>16</v>
      </c>
      <c r="I517" t="s">
        <v>17</v>
      </c>
      <c r="J517" t="s">
        <v>18</v>
      </c>
      <c r="K517" t="s">
        <v>19</v>
      </c>
      <c r="L517" t="s">
        <v>20</v>
      </c>
      <c r="M517" s="2">
        <v>842776102461</v>
      </c>
      <c r="N517">
        <v>1</v>
      </c>
      <c r="O517">
        <f>COUNTIFS($A$2:$A$1129,"="&amp;A517,$C$2:$C$1129,"="&amp;C517,$M$2:$M$1129,"="&amp;M517)</f>
        <v>76</v>
      </c>
      <c r="P517">
        <f>COUNTIFS($B$2:$B$1129,"="&amp;B517,$M$2:$M$1129,"="&amp;M517)</f>
        <v>1</v>
      </c>
      <c r="Q517">
        <f>SUMIFS($N$2:$N$1129,$B$2:$B$1129,"="&amp;B517,$M$2:$M$1129,"="&amp;M517)</f>
        <v>1</v>
      </c>
      <c r="R517">
        <f>VLOOKUP(A517&amp;C517&amp;M517,販売数計!$A$2:$E$174,5,FALSE)</f>
        <v>76</v>
      </c>
      <c r="S517">
        <f t="shared" si="16"/>
        <v>0</v>
      </c>
      <c r="T517">
        <f t="shared" si="17"/>
        <v>76</v>
      </c>
    </row>
    <row r="518" spans="1:20" x14ac:dyDescent="0.2">
      <c r="A518" s="1">
        <v>43297</v>
      </c>
      <c r="B518">
        <v>43879236</v>
      </c>
      <c r="C518">
        <v>842</v>
      </c>
      <c r="D518" t="s">
        <v>26</v>
      </c>
      <c r="E518">
        <v>21</v>
      </c>
      <c r="F518" t="s">
        <v>15</v>
      </c>
      <c r="G518">
        <v>181010</v>
      </c>
      <c r="H518" t="s">
        <v>16</v>
      </c>
      <c r="I518" t="s">
        <v>17</v>
      </c>
      <c r="J518" t="s">
        <v>18</v>
      </c>
      <c r="K518" t="s">
        <v>19</v>
      </c>
      <c r="L518" t="s">
        <v>20</v>
      </c>
      <c r="M518" s="2">
        <v>842776102461</v>
      </c>
      <c r="N518">
        <v>1</v>
      </c>
      <c r="O518">
        <f>COUNTIFS($A$2:$A$1129,"="&amp;A518,$C$2:$C$1129,"="&amp;C518,$M$2:$M$1129,"="&amp;M518)</f>
        <v>76</v>
      </c>
      <c r="P518">
        <f>COUNTIFS($B$2:$B$1129,"="&amp;B518,$M$2:$M$1129,"="&amp;M518)</f>
        <v>1</v>
      </c>
      <c r="Q518">
        <f>SUMIFS($N$2:$N$1129,$B$2:$B$1129,"="&amp;B518,$M$2:$M$1129,"="&amp;M518)</f>
        <v>1</v>
      </c>
      <c r="R518">
        <f>VLOOKUP(A518&amp;C518&amp;M518,販売数計!$A$2:$E$174,5,FALSE)</f>
        <v>76</v>
      </c>
      <c r="S518">
        <f t="shared" si="16"/>
        <v>0</v>
      </c>
      <c r="T518">
        <f t="shared" si="17"/>
        <v>76</v>
      </c>
    </row>
    <row r="519" spans="1:20" x14ac:dyDescent="0.2">
      <c r="A519" s="1">
        <v>43297</v>
      </c>
      <c r="B519">
        <v>43879342</v>
      </c>
      <c r="C519">
        <v>842</v>
      </c>
      <c r="D519" t="s">
        <v>26</v>
      </c>
      <c r="E519">
        <v>21</v>
      </c>
      <c r="F519" t="s">
        <v>15</v>
      </c>
      <c r="G519">
        <v>181010</v>
      </c>
      <c r="H519" t="s">
        <v>16</v>
      </c>
      <c r="I519" t="s">
        <v>17</v>
      </c>
      <c r="J519" t="s">
        <v>18</v>
      </c>
      <c r="K519" t="s">
        <v>19</v>
      </c>
      <c r="L519" t="s">
        <v>20</v>
      </c>
      <c r="M519" s="2">
        <v>842776102461</v>
      </c>
      <c r="N519">
        <v>1</v>
      </c>
      <c r="O519">
        <f>COUNTIFS($A$2:$A$1129,"="&amp;A519,$C$2:$C$1129,"="&amp;C519,$M$2:$M$1129,"="&amp;M519)</f>
        <v>76</v>
      </c>
      <c r="P519">
        <f>COUNTIFS($B$2:$B$1129,"="&amp;B519,$M$2:$M$1129,"="&amp;M519)</f>
        <v>1</v>
      </c>
      <c r="Q519">
        <f>SUMIFS($N$2:$N$1129,$B$2:$B$1129,"="&amp;B519,$M$2:$M$1129,"="&amp;M519)</f>
        <v>1</v>
      </c>
      <c r="R519">
        <f>VLOOKUP(A519&amp;C519&amp;M519,販売数計!$A$2:$E$174,5,FALSE)</f>
        <v>76</v>
      </c>
      <c r="S519">
        <f t="shared" si="16"/>
        <v>0</v>
      </c>
      <c r="T519">
        <f t="shared" si="17"/>
        <v>76</v>
      </c>
    </row>
    <row r="520" spans="1:20" x14ac:dyDescent="0.2">
      <c r="A520" s="1">
        <v>43297</v>
      </c>
      <c r="B520">
        <v>43879362</v>
      </c>
      <c r="C520">
        <v>842</v>
      </c>
      <c r="D520" t="s">
        <v>26</v>
      </c>
      <c r="E520">
        <v>21</v>
      </c>
      <c r="F520" t="s">
        <v>15</v>
      </c>
      <c r="G520">
        <v>181010</v>
      </c>
      <c r="H520" t="s">
        <v>16</v>
      </c>
      <c r="I520" t="s">
        <v>17</v>
      </c>
      <c r="J520" t="s">
        <v>18</v>
      </c>
      <c r="K520" t="s">
        <v>19</v>
      </c>
      <c r="L520" t="s">
        <v>20</v>
      </c>
      <c r="M520" s="2">
        <v>842776102461</v>
      </c>
      <c r="N520">
        <v>1</v>
      </c>
      <c r="O520">
        <f>COUNTIFS($A$2:$A$1129,"="&amp;A520,$C$2:$C$1129,"="&amp;C520,$M$2:$M$1129,"="&amp;M520)</f>
        <v>76</v>
      </c>
      <c r="P520">
        <f>COUNTIFS($B$2:$B$1129,"="&amp;B520,$M$2:$M$1129,"="&amp;M520)</f>
        <v>1</v>
      </c>
      <c r="Q520">
        <f>SUMIFS($N$2:$N$1129,$B$2:$B$1129,"="&amp;B520,$M$2:$M$1129,"="&amp;M520)</f>
        <v>1</v>
      </c>
      <c r="R520">
        <f>VLOOKUP(A520&amp;C520&amp;M520,販売数計!$A$2:$E$174,5,FALSE)</f>
        <v>76</v>
      </c>
      <c r="S520">
        <f t="shared" si="16"/>
        <v>0</v>
      </c>
      <c r="T520">
        <f t="shared" si="17"/>
        <v>76</v>
      </c>
    </row>
    <row r="521" spans="1:20" x14ac:dyDescent="0.2">
      <c r="A521" s="1">
        <v>43297</v>
      </c>
      <c r="B521">
        <v>43880319</v>
      </c>
      <c r="C521">
        <v>842</v>
      </c>
      <c r="D521" t="s">
        <v>26</v>
      </c>
      <c r="E521">
        <v>21</v>
      </c>
      <c r="F521" t="s">
        <v>15</v>
      </c>
      <c r="G521">
        <v>181010</v>
      </c>
      <c r="H521" t="s">
        <v>16</v>
      </c>
      <c r="I521" t="s">
        <v>17</v>
      </c>
      <c r="J521" t="s">
        <v>18</v>
      </c>
      <c r="K521" t="s">
        <v>19</v>
      </c>
      <c r="L521" t="s">
        <v>20</v>
      </c>
      <c r="M521" s="2">
        <v>842776102461</v>
      </c>
      <c r="N521">
        <v>1</v>
      </c>
      <c r="O521">
        <f>COUNTIFS($A$2:$A$1129,"="&amp;A521,$C$2:$C$1129,"="&amp;C521,$M$2:$M$1129,"="&amp;M521)</f>
        <v>76</v>
      </c>
      <c r="P521">
        <f>COUNTIFS($B$2:$B$1129,"="&amp;B521,$M$2:$M$1129,"="&amp;M521)</f>
        <v>1</v>
      </c>
      <c r="Q521">
        <f>SUMIFS($N$2:$N$1129,$B$2:$B$1129,"="&amp;B521,$M$2:$M$1129,"="&amp;M521)</f>
        <v>1</v>
      </c>
      <c r="R521">
        <f>VLOOKUP(A521&amp;C521&amp;M521,販売数計!$A$2:$E$174,5,FALSE)</f>
        <v>76</v>
      </c>
      <c r="S521">
        <f t="shared" si="16"/>
        <v>0</v>
      </c>
      <c r="T521">
        <f t="shared" si="17"/>
        <v>76</v>
      </c>
    </row>
    <row r="522" spans="1:20" x14ac:dyDescent="0.2">
      <c r="A522" s="1">
        <v>43297</v>
      </c>
      <c r="B522">
        <v>43880727</v>
      </c>
      <c r="C522">
        <v>842</v>
      </c>
      <c r="D522" t="s">
        <v>26</v>
      </c>
      <c r="E522">
        <v>21</v>
      </c>
      <c r="F522" t="s">
        <v>15</v>
      </c>
      <c r="G522">
        <v>181010</v>
      </c>
      <c r="H522" t="s">
        <v>16</v>
      </c>
      <c r="I522" t="s">
        <v>17</v>
      </c>
      <c r="J522" t="s">
        <v>18</v>
      </c>
      <c r="K522" t="s">
        <v>19</v>
      </c>
      <c r="L522" t="s">
        <v>20</v>
      </c>
      <c r="M522" s="2">
        <v>842776102461</v>
      </c>
      <c r="N522">
        <v>1</v>
      </c>
      <c r="O522">
        <f>COUNTIFS($A$2:$A$1129,"="&amp;A522,$C$2:$C$1129,"="&amp;C522,$M$2:$M$1129,"="&amp;M522)</f>
        <v>76</v>
      </c>
      <c r="P522">
        <f>COUNTIFS($B$2:$B$1129,"="&amp;B522,$M$2:$M$1129,"="&amp;M522)</f>
        <v>1</v>
      </c>
      <c r="Q522">
        <f>SUMIFS($N$2:$N$1129,$B$2:$B$1129,"="&amp;B522,$M$2:$M$1129,"="&amp;M522)</f>
        <v>1</v>
      </c>
      <c r="R522">
        <f>VLOOKUP(A522&amp;C522&amp;M522,販売数計!$A$2:$E$174,5,FALSE)</f>
        <v>76</v>
      </c>
      <c r="S522">
        <f t="shared" si="16"/>
        <v>0</v>
      </c>
      <c r="T522">
        <f t="shared" si="17"/>
        <v>76</v>
      </c>
    </row>
    <row r="523" spans="1:20" x14ac:dyDescent="0.2">
      <c r="A523" s="1">
        <v>43297</v>
      </c>
      <c r="B523">
        <v>43881146</v>
      </c>
      <c r="C523">
        <v>842</v>
      </c>
      <c r="D523" t="s">
        <v>26</v>
      </c>
      <c r="E523">
        <v>21</v>
      </c>
      <c r="F523" t="s">
        <v>15</v>
      </c>
      <c r="G523">
        <v>181010</v>
      </c>
      <c r="H523" t="s">
        <v>16</v>
      </c>
      <c r="I523" t="s">
        <v>17</v>
      </c>
      <c r="J523" t="s">
        <v>18</v>
      </c>
      <c r="K523" t="s">
        <v>19</v>
      </c>
      <c r="L523" t="s">
        <v>20</v>
      </c>
      <c r="M523" s="2">
        <v>842776102461</v>
      </c>
      <c r="N523">
        <v>1</v>
      </c>
      <c r="O523">
        <f>COUNTIFS($A$2:$A$1129,"="&amp;A523,$C$2:$C$1129,"="&amp;C523,$M$2:$M$1129,"="&amp;M523)</f>
        <v>76</v>
      </c>
      <c r="P523">
        <f>COUNTIFS($B$2:$B$1129,"="&amp;B523,$M$2:$M$1129,"="&amp;M523)</f>
        <v>1</v>
      </c>
      <c r="Q523">
        <f>SUMIFS($N$2:$N$1129,$B$2:$B$1129,"="&amp;B523,$M$2:$M$1129,"="&amp;M523)</f>
        <v>1</v>
      </c>
      <c r="R523">
        <f>VLOOKUP(A523&amp;C523&amp;M523,販売数計!$A$2:$E$174,5,FALSE)</f>
        <v>76</v>
      </c>
      <c r="S523">
        <f t="shared" si="16"/>
        <v>0</v>
      </c>
      <c r="T523">
        <f t="shared" si="17"/>
        <v>76</v>
      </c>
    </row>
    <row r="524" spans="1:20" x14ac:dyDescent="0.2">
      <c r="A524" s="1">
        <v>43297</v>
      </c>
      <c r="B524">
        <v>43881185</v>
      </c>
      <c r="C524">
        <v>842</v>
      </c>
      <c r="D524" t="s">
        <v>26</v>
      </c>
      <c r="E524">
        <v>21</v>
      </c>
      <c r="F524" t="s">
        <v>15</v>
      </c>
      <c r="G524">
        <v>181010</v>
      </c>
      <c r="H524" t="s">
        <v>16</v>
      </c>
      <c r="I524" t="s">
        <v>17</v>
      </c>
      <c r="J524" t="s">
        <v>18</v>
      </c>
      <c r="K524" t="s">
        <v>19</v>
      </c>
      <c r="L524" t="s">
        <v>20</v>
      </c>
      <c r="M524" s="2">
        <v>842776102461</v>
      </c>
      <c r="N524">
        <v>1</v>
      </c>
      <c r="O524">
        <f>COUNTIFS($A$2:$A$1129,"="&amp;A524,$C$2:$C$1129,"="&amp;C524,$M$2:$M$1129,"="&amp;M524)</f>
        <v>76</v>
      </c>
      <c r="P524">
        <f>COUNTIFS($B$2:$B$1129,"="&amp;B524,$M$2:$M$1129,"="&amp;M524)</f>
        <v>1</v>
      </c>
      <c r="Q524">
        <f>SUMIFS($N$2:$N$1129,$B$2:$B$1129,"="&amp;B524,$M$2:$M$1129,"="&amp;M524)</f>
        <v>1</v>
      </c>
      <c r="R524">
        <f>VLOOKUP(A524&amp;C524&amp;M524,販売数計!$A$2:$E$174,5,FALSE)</f>
        <v>76</v>
      </c>
      <c r="S524">
        <f t="shared" si="16"/>
        <v>0</v>
      </c>
      <c r="T524">
        <f t="shared" si="17"/>
        <v>76</v>
      </c>
    </row>
    <row r="525" spans="1:20" x14ac:dyDescent="0.2">
      <c r="A525" s="1">
        <v>43297</v>
      </c>
      <c r="B525">
        <v>43881238</v>
      </c>
      <c r="C525">
        <v>842</v>
      </c>
      <c r="D525" t="s">
        <v>26</v>
      </c>
      <c r="E525">
        <v>21</v>
      </c>
      <c r="F525" t="s">
        <v>15</v>
      </c>
      <c r="G525">
        <v>181010</v>
      </c>
      <c r="H525" t="s">
        <v>16</v>
      </c>
      <c r="I525" t="s">
        <v>17</v>
      </c>
      <c r="J525" t="s">
        <v>18</v>
      </c>
      <c r="K525" t="s">
        <v>19</v>
      </c>
      <c r="L525" t="s">
        <v>20</v>
      </c>
      <c r="M525" s="2">
        <v>842776102461</v>
      </c>
      <c r="N525">
        <v>1</v>
      </c>
      <c r="O525">
        <f>COUNTIFS($A$2:$A$1129,"="&amp;A525,$C$2:$C$1129,"="&amp;C525,$M$2:$M$1129,"="&amp;M525)</f>
        <v>76</v>
      </c>
      <c r="P525">
        <f>COUNTIFS($B$2:$B$1129,"="&amp;B525,$M$2:$M$1129,"="&amp;M525)</f>
        <v>1</v>
      </c>
      <c r="Q525">
        <f>SUMIFS($N$2:$N$1129,$B$2:$B$1129,"="&amp;B525,$M$2:$M$1129,"="&amp;M525)</f>
        <v>1</v>
      </c>
      <c r="R525">
        <f>VLOOKUP(A525&amp;C525&amp;M525,販売数計!$A$2:$E$174,5,FALSE)</f>
        <v>76</v>
      </c>
      <c r="S525">
        <f t="shared" si="16"/>
        <v>0</v>
      </c>
      <c r="T525">
        <f t="shared" si="17"/>
        <v>76</v>
      </c>
    </row>
    <row r="526" spans="1:20" x14ac:dyDescent="0.2">
      <c r="A526" s="1">
        <v>43297</v>
      </c>
      <c r="B526">
        <v>43882250</v>
      </c>
      <c r="C526">
        <v>842</v>
      </c>
      <c r="D526" t="s">
        <v>26</v>
      </c>
      <c r="E526">
        <v>21</v>
      </c>
      <c r="F526" t="s">
        <v>15</v>
      </c>
      <c r="G526">
        <v>181010</v>
      </c>
      <c r="H526" t="s">
        <v>16</v>
      </c>
      <c r="I526" t="s">
        <v>17</v>
      </c>
      <c r="J526" t="s">
        <v>18</v>
      </c>
      <c r="K526" t="s">
        <v>19</v>
      </c>
      <c r="L526" t="s">
        <v>20</v>
      </c>
      <c r="M526" s="2">
        <v>842776102461</v>
      </c>
      <c r="N526">
        <v>1</v>
      </c>
      <c r="O526">
        <f>COUNTIFS($A$2:$A$1129,"="&amp;A526,$C$2:$C$1129,"="&amp;C526,$M$2:$M$1129,"="&amp;M526)</f>
        <v>76</v>
      </c>
      <c r="P526">
        <f>COUNTIFS($B$2:$B$1129,"="&amp;B526,$M$2:$M$1129,"="&amp;M526)</f>
        <v>1</v>
      </c>
      <c r="Q526">
        <f>SUMIFS($N$2:$N$1129,$B$2:$B$1129,"="&amp;B526,$M$2:$M$1129,"="&amp;M526)</f>
        <v>1</v>
      </c>
      <c r="R526">
        <f>VLOOKUP(A526&amp;C526&amp;M526,販売数計!$A$2:$E$174,5,FALSE)</f>
        <v>76</v>
      </c>
      <c r="S526">
        <f t="shared" si="16"/>
        <v>0</v>
      </c>
      <c r="T526">
        <f t="shared" si="17"/>
        <v>76</v>
      </c>
    </row>
    <row r="527" spans="1:20" x14ac:dyDescent="0.2">
      <c r="A527" s="1">
        <v>43297</v>
      </c>
      <c r="B527">
        <v>43882628</v>
      </c>
      <c r="C527">
        <v>842</v>
      </c>
      <c r="D527" t="s">
        <v>26</v>
      </c>
      <c r="E527">
        <v>21</v>
      </c>
      <c r="F527" t="s">
        <v>15</v>
      </c>
      <c r="G527">
        <v>181010</v>
      </c>
      <c r="H527" t="s">
        <v>16</v>
      </c>
      <c r="I527" t="s">
        <v>17</v>
      </c>
      <c r="J527" t="s">
        <v>18</v>
      </c>
      <c r="K527" t="s">
        <v>19</v>
      </c>
      <c r="L527" t="s">
        <v>20</v>
      </c>
      <c r="M527" s="2">
        <v>842776102461</v>
      </c>
      <c r="N527">
        <v>1</v>
      </c>
      <c r="O527">
        <f>COUNTIFS($A$2:$A$1129,"="&amp;A527,$C$2:$C$1129,"="&amp;C527,$M$2:$M$1129,"="&amp;M527)</f>
        <v>76</v>
      </c>
      <c r="P527">
        <f>COUNTIFS($B$2:$B$1129,"="&amp;B527,$M$2:$M$1129,"="&amp;M527)</f>
        <v>1</v>
      </c>
      <c r="Q527">
        <f>SUMIFS($N$2:$N$1129,$B$2:$B$1129,"="&amp;B527,$M$2:$M$1129,"="&amp;M527)</f>
        <v>1</v>
      </c>
      <c r="R527">
        <f>VLOOKUP(A527&amp;C527&amp;M527,販売数計!$A$2:$E$174,5,FALSE)</f>
        <v>76</v>
      </c>
      <c r="S527">
        <f t="shared" si="16"/>
        <v>0</v>
      </c>
      <c r="T527">
        <f t="shared" si="17"/>
        <v>76</v>
      </c>
    </row>
    <row r="528" spans="1:20" x14ac:dyDescent="0.2">
      <c r="A528" s="1">
        <v>43297</v>
      </c>
      <c r="B528">
        <v>43882654</v>
      </c>
      <c r="C528">
        <v>842</v>
      </c>
      <c r="D528" t="s">
        <v>26</v>
      </c>
      <c r="E528">
        <v>21</v>
      </c>
      <c r="F528" t="s">
        <v>15</v>
      </c>
      <c r="G528">
        <v>181010</v>
      </c>
      <c r="H528" t="s">
        <v>16</v>
      </c>
      <c r="I528" t="s">
        <v>17</v>
      </c>
      <c r="J528" t="s">
        <v>18</v>
      </c>
      <c r="K528" t="s">
        <v>19</v>
      </c>
      <c r="L528" t="s">
        <v>20</v>
      </c>
      <c r="M528" s="2">
        <v>842776102461</v>
      </c>
      <c r="N528">
        <v>1</v>
      </c>
      <c r="O528">
        <f>COUNTIFS($A$2:$A$1129,"="&amp;A528,$C$2:$C$1129,"="&amp;C528,$M$2:$M$1129,"="&amp;M528)</f>
        <v>76</v>
      </c>
      <c r="P528">
        <f>COUNTIFS($B$2:$B$1129,"="&amp;B528,$M$2:$M$1129,"="&amp;M528)</f>
        <v>1</v>
      </c>
      <c r="Q528">
        <f>SUMIFS($N$2:$N$1129,$B$2:$B$1129,"="&amp;B528,$M$2:$M$1129,"="&amp;M528)</f>
        <v>1</v>
      </c>
      <c r="R528">
        <f>VLOOKUP(A528&amp;C528&amp;M528,販売数計!$A$2:$E$174,5,FALSE)</f>
        <v>76</v>
      </c>
      <c r="S528">
        <f t="shared" si="16"/>
        <v>0</v>
      </c>
      <c r="T528">
        <f t="shared" si="17"/>
        <v>76</v>
      </c>
    </row>
    <row r="529" spans="1:20" x14ac:dyDescent="0.2">
      <c r="A529" s="1">
        <v>43297</v>
      </c>
      <c r="B529">
        <v>43882658</v>
      </c>
      <c r="C529">
        <v>842</v>
      </c>
      <c r="D529" t="s">
        <v>26</v>
      </c>
      <c r="E529">
        <v>21</v>
      </c>
      <c r="F529" t="s">
        <v>15</v>
      </c>
      <c r="G529">
        <v>181010</v>
      </c>
      <c r="H529" t="s">
        <v>16</v>
      </c>
      <c r="I529" t="s">
        <v>17</v>
      </c>
      <c r="J529" t="s">
        <v>18</v>
      </c>
      <c r="K529" t="s">
        <v>19</v>
      </c>
      <c r="L529" t="s">
        <v>20</v>
      </c>
      <c r="M529" s="2">
        <v>842776102461</v>
      </c>
      <c r="N529">
        <v>1</v>
      </c>
      <c r="O529">
        <f>COUNTIFS($A$2:$A$1129,"="&amp;A529,$C$2:$C$1129,"="&amp;C529,$M$2:$M$1129,"="&amp;M529)</f>
        <v>76</v>
      </c>
      <c r="P529">
        <f>COUNTIFS($B$2:$B$1129,"="&amp;B529,$M$2:$M$1129,"="&amp;M529)</f>
        <v>1</v>
      </c>
      <c r="Q529">
        <f>SUMIFS($N$2:$N$1129,$B$2:$B$1129,"="&amp;B529,$M$2:$M$1129,"="&amp;M529)</f>
        <v>1</v>
      </c>
      <c r="R529">
        <f>VLOOKUP(A529&amp;C529&amp;M529,販売数計!$A$2:$E$174,5,FALSE)</f>
        <v>76</v>
      </c>
      <c r="S529">
        <f t="shared" si="16"/>
        <v>0</v>
      </c>
      <c r="T529">
        <f t="shared" si="17"/>
        <v>76</v>
      </c>
    </row>
    <row r="530" spans="1:20" x14ac:dyDescent="0.2">
      <c r="A530" s="1">
        <v>43297</v>
      </c>
      <c r="B530">
        <v>43883223</v>
      </c>
      <c r="C530">
        <v>842</v>
      </c>
      <c r="D530" t="s">
        <v>26</v>
      </c>
      <c r="E530">
        <v>21</v>
      </c>
      <c r="F530" t="s">
        <v>15</v>
      </c>
      <c r="G530">
        <v>181010</v>
      </c>
      <c r="H530" t="s">
        <v>16</v>
      </c>
      <c r="I530" t="s">
        <v>17</v>
      </c>
      <c r="J530" t="s">
        <v>18</v>
      </c>
      <c r="K530" t="s">
        <v>19</v>
      </c>
      <c r="L530" t="s">
        <v>20</v>
      </c>
      <c r="M530" s="2">
        <v>842776102461</v>
      </c>
      <c r="N530">
        <v>1</v>
      </c>
      <c r="O530">
        <f>COUNTIFS($A$2:$A$1129,"="&amp;A530,$C$2:$C$1129,"="&amp;C530,$M$2:$M$1129,"="&amp;M530)</f>
        <v>76</v>
      </c>
      <c r="P530">
        <f>COUNTIFS($B$2:$B$1129,"="&amp;B530,$M$2:$M$1129,"="&amp;M530)</f>
        <v>1</v>
      </c>
      <c r="Q530">
        <f>SUMIFS($N$2:$N$1129,$B$2:$B$1129,"="&amp;B530,$M$2:$M$1129,"="&amp;M530)</f>
        <v>1</v>
      </c>
      <c r="R530">
        <f>VLOOKUP(A530&amp;C530&amp;M530,販売数計!$A$2:$E$174,5,FALSE)</f>
        <v>76</v>
      </c>
      <c r="S530">
        <f t="shared" si="16"/>
        <v>0</v>
      </c>
      <c r="T530">
        <f t="shared" si="17"/>
        <v>76</v>
      </c>
    </row>
    <row r="531" spans="1:20" x14ac:dyDescent="0.2">
      <c r="A531" s="1">
        <v>43297</v>
      </c>
      <c r="B531">
        <v>43883527</v>
      </c>
      <c r="C531">
        <v>842</v>
      </c>
      <c r="D531" t="s">
        <v>26</v>
      </c>
      <c r="E531">
        <v>21</v>
      </c>
      <c r="F531" t="s">
        <v>15</v>
      </c>
      <c r="G531">
        <v>181010</v>
      </c>
      <c r="H531" t="s">
        <v>16</v>
      </c>
      <c r="I531" t="s">
        <v>17</v>
      </c>
      <c r="J531" t="s">
        <v>18</v>
      </c>
      <c r="K531" t="s">
        <v>19</v>
      </c>
      <c r="L531" t="s">
        <v>20</v>
      </c>
      <c r="M531" s="2">
        <v>842776102461</v>
      </c>
      <c r="N531">
        <v>1</v>
      </c>
      <c r="O531">
        <f>COUNTIFS($A$2:$A$1129,"="&amp;A531,$C$2:$C$1129,"="&amp;C531,$M$2:$M$1129,"="&amp;M531)</f>
        <v>76</v>
      </c>
      <c r="P531">
        <f>COUNTIFS($B$2:$B$1129,"="&amp;B531,$M$2:$M$1129,"="&amp;M531)</f>
        <v>1</v>
      </c>
      <c r="Q531">
        <f>SUMIFS($N$2:$N$1129,$B$2:$B$1129,"="&amp;B531,$M$2:$M$1129,"="&amp;M531)</f>
        <v>1</v>
      </c>
      <c r="R531">
        <f>VLOOKUP(A531&amp;C531&amp;M531,販売数計!$A$2:$E$174,5,FALSE)</f>
        <v>76</v>
      </c>
      <c r="S531">
        <f t="shared" si="16"/>
        <v>0</v>
      </c>
      <c r="T531">
        <f t="shared" si="17"/>
        <v>76</v>
      </c>
    </row>
    <row r="532" spans="1:20" x14ac:dyDescent="0.2">
      <c r="A532" s="1">
        <v>43297</v>
      </c>
      <c r="B532">
        <v>43883560</v>
      </c>
      <c r="C532">
        <v>842</v>
      </c>
      <c r="D532" t="s">
        <v>26</v>
      </c>
      <c r="E532">
        <v>21</v>
      </c>
      <c r="F532" t="s">
        <v>15</v>
      </c>
      <c r="G532">
        <v>181010</v>
      </c>
      <c r="H532" t="s">
        <v>16</v>
      </c>
      <c r="I532" t="s">
        <v>17</v>
      </c>
      <c r="J532" t="s">
        <v>18</v>
      </c>
      <c r="K532" t="s">
        <v>19</v>
      </c>
      <c r="L532" t="s">
        <v>20</v>
      </c>
      <c r="M532" s="2">
        <v>842776102461</v>
      </c>
      <c r="N532">
        <v>1</v>
      </c>
      <c r="O532">
        <f>COUNTIFS($A$2:$A$1129,"="&amp;A532,$C$2:$C$1129,"="&amp;C532,$M$2:$M$1129,"="&amp;M532)</f>
        <v>76</v>
      </c>
      <c r="P532">
        <f>COUNTIFS($B$2:$B$1129,"="&amp;B532,$M$2:$M$1129,"="&amp;M532)</f>
        <v>1</v>
      </c>
      <c r="Q532">
        <f>SUMIFS($N$2:$N$1129,$B$2:$B$1129,"="&amp;B532,$M$2:$M$1129,"="&amp;M532)</f>
        <v>1</v>
      </c>
      <c r="R532">
        <f>VLOOKUP(A532&amp;C532&amp;M532,販売数計!$A$2:$E$174,5,FALSE)</f>
        <v>76</v>
      </c>
      <c r="S532">
        <f t="shared" si="16"/>
        <v>0</v>
      </c>
      <c r="T532">
        <f t="shared" si="17"/>
        <v>76</v>
      </c>
    </row>
    <row r="533" spans="1:20" x14ac:dyDescent="0.2">
      <c r="A533" s="1">
        <v>43297</v>
      </c>
      <c r="B533">
        <v>43883780</v>
      </c>
      <c r="C533">
        <v>842</v>
      </c>
      <c r="D533" t="s">
        <v>26</v>
      </c>
      <c r="E533">
        <v>21</v>
      </c>
      <c r="F533" t="s">
        <v>15</v>
      </c>
      <c r="G533">
        <v>181010</v>
      </c>
      <c r="H533" t="s">
        <v>16</v>
      </c>
      <c r="I533" t="s">
        <v>17</v>
      </c>
      <c r="J533" t="s">
        <v>18</v>
      </c>
      <c r="K533" t="s">
        <v>19</v>
      </c>
      <c r="L533" t="s">
        <v>20</v>
      </c>
      <c r="M533" s="2">
        <v>842776102461</v>
      </c>
      <c r="N533">
        <v>1</v>
      </c>
      <c r="O533">
        <f>COUNTIFS($A$2:$A$1129,"="&amp;A533,$C$2:$C$1129,"="&amp;C533,$M$2:$M$1129,"="&amp;M533)</f>
        <v>76</v>
      </c>
      <c r="P533">
        <f>COUNTIFS($B$2:$B$1129,"="&amp;B533,$M$2:$M$1129,"="&amp;M533)</f>
        <v>1</v>
      </c>
      <c r="Q533">
        <f>SUMIFS($N$2:$N$1129,$B$2:$B$1129,"="&amp;B533,$M$2:$M$1129,"="&amp;M533)</f>
        <v>1</v>
      </c>
      <c r="R533">
        <f>VLOOKUP(A533&amp;C533&amp;M533,販売数計!$A$2:$E$174,5,FALSE)</f>
        <v>76</v>
      </c>
      <c r="S533">
        <f t="shared" si="16"/>
        <v>0</v>
      </c>
      <c r="T533">
        <f t="shared" si="17"/>
        <v>76</v>
      </c>
    </row>
    <row r="534" spans="1:20" x14ac:dyDescent="0.2">
      <c r="A534" s="1">
        <v>43297</v>
      </c>
      <c r="B534">
        <v>43884464</v>
      </c>
      <c r="C534">
        <v>842</v>
      </c>
      <c r="D534" t="s">
        <v>26</v>
      </c>
      <c r="E534">
        <v>21</v>
      </c>
      <c r="F534" t="s">
        <v>15</v>
      </c>
      <c r="G534">
        <v>181010</v>
      </c>
      <c r="H534" t="s">
        <v>16</v>
      </c>
      <c r="I534" t="s">
        <v>17</v>
      </c>
      <c r="J534" t="s">
        <v>18</v>
      </c>
      <c r="K534" t="s">
        <v>19</v>
      </c>
      <c r="L534" t="s">
        <v>20</v>
      </c>
      <c r="M534" s="2">
        <v>842776102461</v>
      </c>
      <c r="N534">
        <v>1</v>
      </c>
      <c r="O534">
        <f>COUNTIFS($A$2:$A$1129,"="&amp;A534,$C$2:$C$1129,"="&amp;C534,$M$2:$M$1129,"="&amp;M534)</f>
        <v>76</v>
      </c>
      <c r="P534">
        <f>COUNTIFS($B$2:$B$1129,"="&amp;B534,$M$2:$M$1129,"="&amp;M534)</f>
        <v>1</v>
      </c>
      <c r="Q534">
        <f>SUMIFS($N$2:$N$1129,$B$2:$B$1129,"="&amp;B534,$M$2:$M$1129,"="&amp;M534)</f>
        <v>1</v>
      </c>
      <c r="R534">
        <f>VLOOKUP(A534&amp;C534&amp;M534,販売数計!$A$2:$E$174,5,FALSE)</f>
        <v>76</v>
      </c>
      <c r="S534">
        <f t="shared" si="16"/>
        <v>0</v>
      </c>
      <c r="T534">
        <f t="shared" si="17"/>
        <v>76</v>
      </c>
    </row>
    <row r="535" spans="1:20" x14ac:dyDescent="0.2">
      <c r="A535" s="1">
        <v>43297</v>
      </c>
      <c r="B535">
        <v>43884568</v>
      </c>
      <c r="C535">
        <v>842</v>
      </c>
      <c r="D535" t="s">
        <v>26</v>
      </c>
      <c r="E535">
        <v>21</v>
      </c>
      <c r="F535" t="s">
        <v>15</v>
      </c>
      <c r="G535">
        <v>181010</v>
      </c>
      <c r="H535" t="s">
        <v>16</v>
      </c>
      <c r="I535" t="s">
        <v>17</v>
      </c>
      <c r="J535" t="s">
        <v>18</v>
      </c>
      <c r="K535" t="s">
        <v>19</v>
      </c>
      <c r="L535" t="s">
        <v>20</v>
      </c>
      <c r="M535" s="2">
        <v>842776102461</v>
      </c>
      <c r="N535">
        <v>1</v>
      </c>
      <c r="O535">
        <f>COUNTIFS($A$2:$A$1129,"="&amp;A535,$C$2:$C$1129,"="&amp;C535,$M$2:$M$1129,"="&amp;M535)</f>
        <v>76</v>
      </c>
      <c r="P535">
        <f>COUNTIFS($B$2:$B$1129,"="&amp;B535,$M$2:$M$1129,"="&amp;M535)</f>
        <v>1</v>
      </c>
      <c r="Q535">
        <f>SUMIFS($N$2:$N$1129,$B$2:$B$1129,"="&amp;B535,$M$2:$M$1129,"="&amp;M535)</f>
        <v>1</v>
      </c>
      <c r="R535">
        <f>VLOOKUP(A535&amp;C535&amp;M535,販売数計!$A$2:$E$174,5,FALSE)</f>
        <v>76</v>
      </c>
      <c r="S535">
        <f t="shared" si="16"/>
        <v>0</v>
      </c>
      <c r="T535">
        <f t="shared" si="17"/>
        <v>76</v>
      </c>
    </row>
    <row r="536" spans="1:20" x14ac:dyDescent="0.2">
      <c r="A536" s="1">
        <v>43297</v>
      </c>
      <c r="B536">
        <v>43884592</v>
      </c>
      <c r="C536">
        <v>842</v>
      </c>
      <c r="D536" t="s">
        <v>26</v>
      </c>
      <c r="E536">
        <v>21</v>
      </c>
      <c r="F536" t="s">
        <v>15</v>
      </c>
      <c r="G536">
        <v>181010</v>
      </c>
      <c r="H536" t="s">
        <v>16</v>
      </c>
      <c r="I536" t="s">
        <v>17</v>
      </c>
      <c r="J536" t="s">
        <v>18</v>
      </c>
      <c r="K536" t="s">
        <v>19</v>
      </c>
      <c r="L536" t="s">
        <v>20</v>
      </c>
      <c r="M536" s="2">
        <v>842776102461</v>
      </c>
      <c r="N536">
        <v>1</v>
      </c>
      <c r="O536">
        <f>COUNTIFS($A$2:$A$1129,"="&amp;A536,$C$2:$C$1129,"="&amp;C536,$M$2:$M$1129,"="&amp;M536)</f>
        <v>76</v>
      </c>
      <c r="P536">
        <f>COUNTIFS($B$2:$B$1129,"="&amp;B536,$M$2:$M$1129,"="&amp;M536)</f>
        <v>1</v>
      </c>
      <c r="Q536">
        <f>SUMIFS($N$2:$N$1129,$B$2:$B$1129,"="&amp;B536,$M$2:$M$1129,"="&amp;M536)</f>
        <v>1</v>
      </c>
      <c r="R536">
        <f>VLOOKUP(A536&amp;C536&amp;M536,販売数計!$A$2:$E$174,5,FALSE)</f>
        <v>76</v>
      </c>
      <c r="S536">
        <f t="shared" si="16"/>
        <v>0</v>
      </c>
      <c r="T536">
        <f t="shared" si="17"/>
        <v>76</v>
      </c>
    </row>
    <row r="537" spans="1:20" x14ac:dyDescent="0.2">
      <c r="A537" s="1">
        <v>43297</v>
      </c>
      <c r="B537">
        <v>43884727</v>
      </c>
      <c r="C537">
        <v>842</v>
      </c>
      <c r="D537" t="s">
        <v>26</v>
      </c>
      <c r="E537">
        <v>21</v>
      </c>
      <c r="F537" t="s">
        <v>15</v>
      </c>
      <c r="G537">
        <v>181010</v>
      </c>
      <c r="H537" t="s">
        <v>16</v>
      </c>
      <c r="I537" t="s">
        <v>17</v>
      </c>
      <c r="J537" t="s">
        <v>18</v>
      </c>
      <c r="K537" t="s">
        <v>19</v>
      </c>
      <c r="L537" t="s">
        <v>20</v>
      </c>
      <c r="M537" s="2">
        <v>842776102461</v>
      </c>
      <c r="N537">
        <v>1</v>
      </c>
      <c r="O537">
        <f>COUNTIFS($A$2:$A$1129,"="&amp;A537,$C$2:$C$1129,"="&amp;C537,$M$2:$M$1129,"="&amp;M537)</f>
        <v>76</v>
      </c>
      <c r="P537">
        <f>COUNTIFS($B$2:$B$1129,"="&amp;B537,$M$2:$M$1129,"="&amp;M537)</f>
        <v>1</v>
      </c>
      <c r="Q537">
        <f>SUMIFS($N$2:$N$1129,$B$2:$B$1129,"="&amp;B537,$M$2:$M$1129,"="&amp;M537)</f>
        <v>1</v>
      </c>
      <c r="R537">
        <f>VLOOKUP(A537&amp;C537&amp;M537,販売数計!$A$2:$E$174,5,FALSE)</f>
        <v>76</v>
      </c>
      <c r="S537">
        <f t="shared" si="16"/>
        <v>0</v>
      </c>
      <c r="T537">
        <f t="shared" si="17"/>
        <v>76</v>
      </c>
    </row>
    <row r="538" spans="1:20" x14ac:dyDescent="0.2">
      <c r="A538" s="1">
        <v>43297</v>
      </c>
      <c r="B538">
        <v>43884775</v>
      </c>
      <c r="C538">
        <v>842</v>
      </c>
      <c r="D538" t="s">
        <v>26</v>
      </c>
      <c r="E538">
        <v>21</v>
      </c>
      <c r="F538" t="s">
        <v>15</v>
      </c>
      <c r="G538">
        <v>181010</v>
      </c>
      <c r="H538" t="s">
        <v>16</v>
      </c>
      <c r="I538" t="s">
        <v>17</v>
      </c>
      <c r="J538" t="s">
        <v>18</v>
      </c>
      <c r="K538" t="s">
        <v>19</v>
      </c>
      <c r="L538" t="s">
        <v>20</v>
      </c>
      <c r="M538" s="2">
        <v>842776102461</v>
      </c>
      <c r="N538">
        <v>1</v>
      </c>
      <c r="O538">
        <f>COUNTIFS($A$2:$A$1129,"="&amp;A538,$C$2:$C$1129,"="&amp;C538,$M$2:$M$1129,"="&amp;M538)</f>
        <v>76</v>
      </c>
      <c r="P538">
        <f>COUNTIFS($B$2:$B$1129,"="&amp;B538,$M$2:$M$1129,"="&amp;M538)</f>
        <v>1</v>
      </c>
      <c r="Q538">
        <f>SUMIFS($N$2:$N$1129,$B$2:$B$1129,"="&amp;B538,$M$2:$M$1129,"="&amp;M538)</f>
        <v>1</v>
      </c>
      <c r="R538">
        <f>VLOOKUP(A538&amp;C538&amp;M538,販売数計!$A$2:$E$174,5,FALSE)</f>
        <v>76</v>
      </c>
      <c r="S538">
        <f t="shared" si="16"/>
        <v>0</v>
      </c>
      <c r="T538">
        <f t="shared" si="17"/>
        <v>76</v>
      </c>
    </row>
    <row r="539" spans="1:20" x14ac:dyDescent="0.2">
      <c r="A539" s="1">
        <v>43297</v>
      </c>
      <c r="B539">
        <v>43884829</v>
      </c>
      <c r="C539">
        <v>842</v>
      </c>
      <c r="D539" t="s">
        <v>26</v>
      </c>
      <c r="E539">
        <v>21</v>
      </c>
      <c r="F539" t="s">
        <v>15</v>
      </c>
      <c r="G539">
        <v>181010</v>
      </c>
      <c r="H539" t="s">
        <v>16</v>
      </c>
      <c r="I539" t="s">
        <v>17</v>
      </c>
      <c r="J539" t="s">
        <v>18</v>
      </c>
      <c r="K539" t="s">
        <v>19</v>
      </c>
      <c r="L539" t="s">
        <v>20</v>
      </c>
      <c r="M539" s="2">
        <v>842776102461</v>
      </c>
      <c r="N539">
        <v>1</v>
      </c>
      <c r="O539">
        <f>COUNTIFS($A$2:$A$1129,"="&amp;A539,$C$2:$C$1129,"="&amp;C539,$M$2:$M$1129,"="&amp;M539)</f>
        <v>76</v>
      </c>
      <c r="P539">
        <f>COUNTIFS($B$2:$B$1129,"="&amp;B539,$M$2:$M$1129,"="&amp;M539)</f>
        <v>1</v>
      </c>
      <c r="Q539">
        <f>SUMIFS($N$2:$N$1129,$B$2:$B$1129,"="&amp;B539,$M$2:$M$1129,"="&amp;M539)</f>
        <v>1</v>
      </c>
      <c r="R539">
        <f>VLOOKUP(A539&amp;C539&amp;M539,販売数計!$A$2:$E$174,5,FALSE)</f>
        <v>76</v>
      </c>
      <c r="S539">
        <f t="shared" si="16"/>
        <v>0</v>
      </c>
      <c r="T539">
        <f t="shared" si="17"/>
        <v>76</v>
      </c>
    </row>
    <row r="540" spans="1:20" x14ac:dyDescent="0.2">
      <c r="A540" s="1">
        <v>43297</v>
      </c>
      <c r="B540">
        <v>43885136</v>
      </c>
      <c r="C540">
        <v>842</v>
      </c>
      <c r="D540" t="s">
        <v>26</v>
      </c>
      <c r="E540">
        <v>21</v>
      </c>
      <c r="F540" t="s">
        <v>15</v>
      </c>
      <c r="G540">
        <v>181010</v>
      </c>
      <c r="H540" t="s">
        <v>16</v>
      </c>
      <c r="I540" t="s">
        <v>17</v>
      </c>
      <c r="J540" t="s">
        <v>18</v>
      </c>
      <c r="K540" t="s">
        <v>19</v>
      </c>
      <c r="L540" t="s">
        <v>20</v>
      </c>
      <c r="M540" s="2">
        <v>842776102461</v>
      </c>
      <c r="N540">
        <v>1</v>
      </c>
      <c r="O540">
        <f>COUNTIFS($A$2:$A$1129,"="&amp;A540,$C$2:$C$1129,"="&amp;C540,$M$2:$M$1129,"="&amp;M540)</f>
        <v>76</v>
      </c>
      <c r="P540">
        <f>COUNTIFS($B$2:$B$1129,"="&amp;B540,$M$2:$M$1129,"="&amp;M540)</f>
        <v>1</v>
      </c>
      <c r="Q540">
        <f>SUMIFS($N$2:$N$1129,$B$2:$B$1129,"="&amp;B540,$M$2:$M$1129,"="&amp;M540)</f>
        <v>1</v>
      </c>
      <c r="R540">
        <f>VLOOKUP(A540&amp;C540&amp;M540,販売数計!$A$2:$E$174,5,FALSE)</f>
        <v>76</v>
      </c>
      <c r="S540">
        <f t="shared" si="16"/>
        <v>0</v>
      </c>
      <c r="T540">
        <f t="shared" si="17"/>
        <v>76</v>
      </c>
    </row>
    <row r="541" spans="1:20" x14ac:dyDescent="0.2">
      <c r="A541" s="1">
        <v>43297</v>
      </c>
      <c r="B541">
        <v>43885813</v>
      </c>
      <c r="C541">
        <v>842</v>
      </c>
      <c r="D541" t="s">
        <v>26</v>
      </c>
      <c r="E541">
        <v>21</v>
      </c>
      <c r="F541" t="s">
        <v>15</v>
      </c>
      <c r="G541">
        <v>181010</v>
      </c>
      <c r="H541" t="s">
        <v>16</v>
      </c>
      <c r="I541" t="s">
        <v>17</v>
      </c>
      <c r="J541" t="s">
        <v>18</v>
      </c>
      <c r="K541" t="s">
        <v>19</v>
      </c>
      <c r="L541" t="s">
        <v>20</v>
      </c>
      <c r="M541" s="2">
        <v>842776102461</v>
      </c>
      <c r="N541">
        <v>1</v>
      </c>
      <c r="O541">
        <f>COUNTIFS($A$2:$A$1129,"="&amp;A541,$C$2:$C$1129,"="&amp;C541,$M$2:$M$1129,"="&amp;M541)</f>
        <v>76</v>
      </c>
      <c r="P541">
        <f>COUNTIFS($B$2:$B$1129,"="&amp;B541,$M$2:$M$1129,"="&amp;M541)</f>
        <v>1</v>
      </c>
      <c r="Q541">
        <f>SUMIFS($N$2:$N$1129,$B$2:$B$1129,"="&amp;B541,$M$2:$M$1129,"="&amp;M541)</f>
        <v>1</v>
      </c>
      <c r="R541">
        <f>VLOOKUP(A541&amp;C541&amp;M541,販売数計!$A$2:$E$174,5,FALSE)</f>
        <v>76</v>
      </c>
      <c r="S541">
        <f t="shared" si="16"/>
        <v>0</v>
      </c>
      <c r="T541">
        <f t="shared" si="17"/>
        <v>76</v>
      </c>
    </row>
    <row r="542" spans="1:20" x14ac:dyDescent="0.2">
      <c r="A542" s="1">
        <v>43297</v>
      </c>
      <c r="B542">
        <v>43885837</v>
      </c>
      <c r="C542">
        <v>842</v>
      </c>
      <c r="D542" t="s">
        <v>26</v>
      </c>
      <c r="E542">
        <v>12</v>
      </c>
      <c r="F542" t="s">
        <v>27</v>
      </c>
      <c r="G542">
        <v>77120</v>
      </c>
      <c r="H542" t="s">
        <v>28</v>
      </c>
      <c r="I542" t="s">
        <v>29</v>
      </c>
      <c r="J542" t="s">
        <v>30</v>
      </c>
      <c r="L542" t="s">
        <v>31</v>
      </c>
      <c r="M542" s="2">
        <v>4549980046388</v>
      </c>
      <c r="N542">
        <v>1</v>
      </c>
      <c r="O542">
        <f>COUNTIFS($A$2:$A$1129,"="&amp;A542,$C$2:$C$1129,"="&amp;C542,$M$2:$M$1129,"="&amp;M542)</f>
        <v>2</v>
      </c>
      <c r="P542">
        <f>COUNTIFS($B$2:$B$1129,"="&amp;B542,$M$2:$M$1129,"="&amp;M542)</f>
        <v>1</v>
      </c>
      <c r="Q542">
        <f>SUMIFS($N$2:$N$1129,$B$2:$B$1129,"="&amp;B542,$M$2:$M$1129,"="&amp;M542)</f>
        <v>1</v>
      </c>
      <c r="R542">
        <f>VLOOKUP(A542&amp;C542&amp;M542,販売数計!$A$2:$E$174,5,FALSE)</f>
        <v>2</v>
      </c>
      <c r="S542">
        <f t="shared" si="16"/>
        <v>0</v>
      </c>
      <c r="T542">
        <f t="shared" si="17"/>
        <v>2</v>
      </c>
    </row>
    <row r="543" spans="1:20" x14ac:dyDescent="0.2">
      <c r="A543" s="1">
        <v>43297</v>
      </c>
      <c r="B543">
        <v>43886262</v>
      </c>
      <c r="C543">
        <v>842</v>
      </c>
      <c r="D543" t="s">
        <v>26</v>
      </c>
      <c r="E543">
        <v>21</v>
      </c>
      <c r="F543" t="s">
        <v>15</v>
      </c>
      <c r="G543">
        <v>181010</v>
      </c>
      <c r="H543" t="s">
        <v>16</v>
      </c>
      <c r="I543" t="s">
        <v>17</v>
      </c>
      <c r="J543" t="s">
        <v>18</v>
      </c>
      <c r="K543" t="s">
        <v>19</v>
      </c>
      <c r="L543" t="s">
        <v>20</v>
      </c>
      <c r="M543" s="2">
        <v>842776102461</v>
      </c>
      <c r="N543">
        <v>1</v>
      </c>
      <c r="O543">
        <f>COUNTIFS($A$2:$A$1129,"="&amp;A543,$C$2:$C$1129,"="&amp;C543,$M$2:$M$1129,"="&amp;M543)</f>
        <v>76</v>
      </c>
      <c r="P543">
        <f>COUNTIFS($B$2:$B$1129,"="&amp;B543,$M$2:$M$1129,"="&amp;M543)</f>
        <v>1</v>
      </c>
      <c r="Q543">
        <f>SUMIFS($N$2:$N$1129,$B$2:$B$1129,"="&amp;B543,$M$2:$M$1129,"="&amp;M543)</f>
        <v>1</v>
      </c>
      <c r="R543">
        <f>VLOOKUP(A543&amp;C543&amp;M543,販売数計!$A$2:$E$174,5,FALSE)</f>
        <v>76</v>
      </c>
      <c r="S543">
        <f t="shared" si="16"/>
        <v>0</v>
      </c>
      <c r="T543">
        <f t="shared" si="17"/>
        <v>76</v>
      </c>
    </row>
    <row r="544" spans="1:20" x14ac:dyDescent="0.2">
      <c r="A544" s="1">
        <v>43297</v>
      </c>
      <c r="B544">
        <v>43886569</v>
      </c>
      <c r="C544">
        <v>842</v>
      </c>
      <c r="D544" t="s">
        <v>26</v>
      </c>
      <c r="E544">
        <v>21</v>
      </c>
      <c r="F544" t="s">
        <v>15</v>
      </c>
      <c r="G544">
        <v>181010</v>
      </c>
      <c r="H544" t="s">
        <v>16</v>
      </c>
      <c r="I544" t="s">
        <v>17</v>
      </c>
      <c r="J544" t="s">
        <v>18</v>
      </c>
      <c r="K544" t="s">
        <v>19</v>
      </c>
      <c r="L544" t="s">
        <v>20</v>
      </c>
      <c r="M544" s="2">
        <v>842776102461</v>
      </c>
      <c r="N544">
        <v>1</v>
      </c>
      <c r="O544">
        <f>COUNTIFS($A$2:$A$1129,"="&amp;A544,$C$2:$C$1129,"="&amp;C544,$M$2:$M$1129,"="&amp;M544)</f>
        <v>76</v>
      </c>
      <c r="P544">
        <f>COUNTIFS($B$2:$B$1129,"="&amp;B544,$M$2:$M$1129,"="&amp;M544)</f>
        <v>1</v>
      </c>
      <c r="Q544">
        <f>SUMIFS($N$2:$N$1129,$B$2:$B$1129,"="&amp;B544,$M$2:$M$1129,"="&amp;M544)</f>
        <v>1</v>
      </c>
      <c r="R544">
        <f>VLOOKUP(A544&amp;C544&amp;M544,販売数計!$A$2:$E$174,5,FALSE)</f>
        <v>76</v>
      </c>
      <c r="S544">
        <f t="shared" si="16"/>
        <v>0</v>
      </c>
      <c r="T544">
        <f t="shared" si="17"/>
        <v>76</v>
      </c>
    </row>
    <row r="545" spans="1:20" x14ac:dyDescent="0.2">
      <c r="A545" s="1">
        <v>43297</v>
      </c>
      <c r="B545">
        <v>43886654</v>
      </c>
      <c r="C545">
        <v>842</v>
      </c>
      <c r="D545" t="s">
        <v>26</v>
      </c>
      <c r="E545">
        <v>21</v>
      </c>
      <c r="F545" t="s">
        <v>15</v>
      </c>
      <c r="G545">
        <v>181010</v>
      </c>
      <c r="H545" t="s">
        <v>16</v>
      </c>
      <c r="I545" t="s">
        <v>17</v>
      </c>
      <c r="J545" t="s">
        <v>18</v>
      </c>
      <c r="K545" t="s">
        <v>19</v>
      </c>
      <c r="L545" t="s">
        <v>20</v>
      </c>
      <c r="M545" s="2">
        <v>842776102461</v>
      </c>
      <c r="N545">
        <v>1</v>
      </c>
      <c r="O545">
        <f>COUNTIFS($A$2:$A$1129,"="&amp;A545,$C$2:$C$1129,"="&amp;C545,$M$2:$M$1129,"="&amp;M545)</f>
        <v>76</v>
      </c>
      <c r="P545">
        <f>COUNTIFS($B$2:$B$1129,"="&amp;B545,$M$2:$M$1129,"="&amp;M545)</f>
        <v>1</v>
      </c>
      <c r="Q545">
        <f>SUMIFS($N$2:$N$1129,$B$2:$B$1129,"="&amp;B545,$M$2:$M$1129,"="&amp;M545)</f>
        <v>1</v>
      </c>
      <c r="R545">
        <f>VLOOKUP(A545&amp;C545&amp;M545,販売数計!$A$2:$E$174,5,FALSE)</f>
        <v>76</v>
      </c>
      <c r="S545">
        <f t="shared" si="16"/>
        <v>0</v>
      </c>
      <c r="T545">
        <f t="shared" si="17"/>
        <v>76</v>
      </c>
    </row>
    <row r="546" spans="1:20" x14ac:dyDescent="0.2">
      <c r="A546" s="1">
        <v>43297</v>
      </c>
      <c r="B546">
        <v>43886835</v>
      </c>
      <c r="C546">
        <v>842</v>
      </c>
      <c r="D546" t="s">
        <v>26</v>
      </c>
      <c r="E546">
        <v>21</v>
      </c>
      <c r="F546" t="s">
        <v>15</v>
      </c>
      <c r="G546">
        <v>181010</v>
      </c>
      <c r="H546" t="s">
        <v>16</v>
      </c>
      <c r="I546" t="s">
        <v>17</v>
      </c>
      <c r="J546" t="s">
        <v>18</v>
      </c>
      <c r="K546" t="s">
        <v>19</v>
      </c>
      <c r="L546" t="s">
        <v>20</v>
      </c>
      <c r="M546" s="2">
        <v>842776102461</v>
      </c>
      <c r="N546">
        <v>1</v>
      </c>
      <c r="O546">
        <f>COUNTIFS($A$2:$A$1129,"="&amp;A546,$C$2:$C$1129,"="&amp;C546,$M$2:$M$1129,"="&amp;M546)</f>
        <v>76</v>
      </c>
      <c r="P546">
        <f>COUNTIFS($B$2:$B$1129,"="&amp;B546,$M$2:$M$1129,"="&amp;M546)</f>
        <v>1</v>
      </c>
      <c r="Q546">
        <f>SUMIFS($N$2:$N$1129,$B$2:$B$1129,"="&amp;B546,$M$2:$M$1129,"="&amp;M546)</f>
        <v>1</v>
      </c>
      <c r="R546">
        <f>VLOOKUP(A546&amp;C546&amp;M546,販売数計!$A$2:$E$174,5,FALSE)</f>
        <v>76</v>
      </c>
      <c r="S546">
        <f t="shared" si="16"/>
        <v>0</v>
      </c>
      <c r="T546">
        <f t="shared" si="17"/>
        <v>76</v>
      </c>
    </row>
    <row r="547" spans="1:20" x14ac:dyDescent="0.2">
      <c r="A547" s="1">
        <v>43297</v>
      </c>
      <c r="B547">
        <v>43887076</v>
      </c>
      <c r="C547">
        <v>842</v>
      </c>
      <c r="D547" t="s">
        <v>26</v>
      </c>
      <c r="E547">
        <v>21</v>
      </c>
      <c r="F547" t="s">
        <v>15</v>
      </c>
      <c r="G547">
        <v>181010</v>
      </c>
      <c r="H547" t="s">
        <v>16</v>
      </c>
      <c r="I547" t="s">
        <v>17</v>
      </c>
      <c r="J547" t="s">
        <v>18</v>
      </c>
      <c r="K547" t="s">
        <v>19</v>
      </c>
      <c r="L547" t="s">
        <v>20</v>
      </c>
      <c r="M547" s="2">
        <v>842776102461</v>
      </c>
      <c r="N547">
        <v>1</v>
      </c>
      <c r="O547">
        <f>COUNTIFS($A$2:$A$1129,"="&amp;A547,$C$2:$C$1129,"="&amp;C547,$M$2:$M$1129,"="&amp;M547)</f>
        <v>76</v>
      </c>
      <c r="P547">
        <f>COUNTIFS($B$2:$B$1129,"="&amp;B547,$M$2:$M$1129,"="&amp;M547)</f>
        <v>1</v>
      </c>
      <c r="Q547">
        <f>SUMIFS($N$2:$N$1129,$B$2:$B$1129,"="&amp;B547,$M$2:$M$1129,"="&amp;M547)</f>
        <v>1</v>
      </c>
      <c r="R547">
        <f>VLOOKUP(A547&amp;C547&amp;M547,販売数計!$A$2:$E$174,5,FALSE)</f>
        <v>76</v>
      </c>
      <c r="S547">
        <f t="shared" ref="S547:S608" si="18">IF(P547&gt;=2,1,IF(N547&lt;0,1,0))</f>
        <v>0</v>
      </c>
      <c r="T547">
        <f t="shared" si="17"/>
        <v>76</v>
      </c>
    </row>
    <row r="548" spans="1:20" x14ac:dyDescent="0.2">
      <c r="A548" s="1">
        <v>43297</v>
      </c>
      <c r="B548">
        <v>43887212</v>
      </c>
      <c r="C548">
        <v>842</v>
      </c>
      <c r="D548" t="s">
        <v>26</v>
      </c>
      <c r="E548">
        <v>21</v>
      </c>
      <c r="F548" t="s">
        <v>15</v>
      </c>
      <c r="G548">
        <v>181010</v>
      </c>
      <c r="H548" t="s">
        <v>16</v>
      </c>
      <c r="I548" t="s">
        <v>17</v>
      </c>
      <c r="J548" t="s">
        <v>18</v>
      </c>
      <c r="K548" t="s">
        <v>19</v>
      </c>
      <c r="L548" t="s">
        <v>20</v>
      </c>
      <c r="M548" s="2">
        <v>842776102461</v>
      </c>
      <c r="N548">
        <v>1</v>
      </c>
      <c r="O548">
        <f>COUNTIFS($A$2:$A$1129,"="&amp;A548,$C$2:$C$1129,"="&amp;C548,$M$2:$M$1129,"="&amp;M548)</f>
        <v>76</v>
      </c>
      <c r="P548">
        <f>COUNTIFS($B$2:$B$1129,"="&amp;B548,$M$2:$M$1129,"="&amp;M548)</f>
        <v>1</v>
      </c>
      <c r="Q548">
        <f>SUMIFS($N$2:$N$1129,$B$2:$B$1129,"="&amp;B548,$M$2:$M$1129,"="&amp;M548)</f>
        <v>1</v>
      </c>
      <c r="R548">
        <f>VLOOKUP(A548&amp;C548&amp;M548,販売数計!$A$2:$E$174,5,FALSE)</f>
        <v>76</v>
      </c>
      <c r="S548">
        <f t="shared" si="18"/>
        <v>0</v>
      </c>
      <c r="T548">
        <f t="shared" si="17"/>
        <v>76</v>
      </c>
    </row>
    <row r="549" spans="1:20" x14ac:dyDescent="0.2">
      <c r="A549" s="1">
        <v>43297</v>
      </c>
      <c r="B549">
        <v>43888310</v>
      </c>
      <c r="C549">
        <v>842</v>
      </c>
      <c r="D549" t="s">
        <v>26</v>
      </c>
      <c r="E549">
        <v>21</v>
      </c>
      <c r="F549" t="s">
        <v>15</v>
      </c>
      <c r="G549">
        <v>181010</v>
      </c>
      <c r="H549" t="s">
        <v>16</v>
      </c>
      <c r="I549" t="s">
        <v>17</v>
      </c>
      <c r="J549" t="s">
        <v>18</v>
      </c>
      <c r="K549" t="s">
        <v>19</v>
      </c>
      <c r="L549" t="s">
        <v>20</v>
      </c>
      <c r="M549" s="2">
        <v>842776102461</v>
      </c>
      <c r="N549">
        <v>1</v>
      </c>
      <c r="O549">
        <f>COUNTIFS($A$2:$A$1129,"="&amp;A549,$C$2:$C$1129,"="&amp;C549,$M$2:$M$1129,"="&amp;M549)</f>
        <v>76</v>
      </c>
      <c r="P549">
        <f>COUNTIFS($B$2:$B$1129,"="&amp;B549,$M$2:$M$1129,"="&amp;M549)</f>
        <v>1</v>
      </c>
      <c r="Q549">
        <f>SUMIFS($N$2:$N$1129,$B$2:$B$1129,"="&amp;B549,$M$2:$M$1129,"="&amp;M549)</f>
        <v>1</v>
      </c>
      <c r="R549">
        <f>VLOOKUP(A549&amp;C549&amp;M549,販売数計!$A$2:$E$174,5,FALSE)</f>
        <v>76</v>
      </c>
      <c r="S549">
        <f t="shared" si="18"/>
        <v>0</v>
      </c>
      <c r="T549">
        <f t="shared" si="17"/>
        <v>76</v>
      </c>
    </row>
    <row r="550" spans="1:20" x14ac:dyDescent="0.2">
      <c r="A550" s="1">
        <v>43297</v>
      </c>
      <c r="B550">
        <v>43888336</v>
      </c>
      <c r="C550">
        <v>842</v>
      </c>
      <c r="D550" t="s">
        <v>26</v>
      </c>
      <c r="E550">
        <v>21</v>
      </c>
      <c r="F550" t="s">
        <v>15</v>
      </c>
      <c r="G550">
        <v>181010</v>
      </c>
      <c r="H550" t="s">
        <v>16</v>
      </c>
      <c r="I550" t="s">
        <v>17</v>
      </c>
      <c r="J550" t="s">
        <v>18</v>
      </c>
      <c r="K550" t="s">
        <v>19</v>
      </c>
      <c r="L550" t="s">
        <v>20</v>
      </c>
      <c r="M550" s="2">
        <v>842776102461</v>
      </c>
      <c r="N550">
        <v>1</v>
      </c>
      <c r="O550">
        <f>COUNTIFS($A$2:$A$1129,"="&amp;A550,$C$2:$C$1129,"="&amp;C550,$M$2:$M$1129,"="&amp;M550)</f>
        <v>76</v>
      </c>
      <c r="P550">
        <f>COUNTIFS($B$2:$B$1129,"="&amp;B550,$M$2:$M$1129,"="&amp;M550)</f>
        <v>1</v>
      </c>
      <c r="Q550">
        <f>SUMIFS($N$2:$N$1129,$B$2:$B$1129,"="&amp;B550,$M$2:$M$1129,"="&amp;M550)</f>
        <v>1</v>
      </c>
      <c r="R550">
        <f>VLOOKUP(A550&amp;C550&amp;M550,販売数計!$A$2:$E$174,5,FALSE)</f>
        <v>76</v>
      </c>
      <c r="S550">
        <f t="shared" si="18"/>
        <v>0</v>
      </c>
      <c r="T550">
        <f t="shared" si="17"/>
        <v>76</v>
      </c>
    </row>
    <row r="551" spans="1:20" x14ac:dyDescent="0.2">
      <c r="A551" s="1">
        <v>43297</v>
      </c>
      <c r="B551">
        <v>43888698</v>
      </c>
      <c r="C551">
        <v>842</v>
      </c>
      <c r="D551" t="s">
        <v>26</v>
      </c>
      <c r="E551">
        <v>21</v>
      </c>
      <c r="F551" t="s">
        <v>15</v>
      </c>
      <c r="G551">
        <v>181010</v>
      </c>
      <c r="H551" t="s">
        <v>16</v>
      </c>
      <c r="I551" t="s">
        <v>17</v>
      </c>
      <c r="J551" t="s">
        <v>18</v>
      </c>
      <c r="K551" t="s">
        <v>19</v>
      </c>
      <c r="L551" t="s">
        <v>20</v>
      </c>
      <c r="M551" s="2">
        <v>842776102461</v>
      </c>
      <c r="N551">
        <v>1</v>
      </c>
      <c r="O551">
        <f>COUNTIFS($A$2:$A$1129,"="&amp;A551,$C$2:$C$1129,"="&amp;C551,$M$2:$M$1129,"="&amp;M551)</f>
        <v>76</v>
      </c>
      <c r="P551">
        <f>COUNTIFS($B$2:$B$1129,"="&amp;B551,$M$2:$M$1129,"="&amp;M551)</f>
        <v>1</v>
      </c>
      <c r="Q551">
        <f>SUMIFS($N$2:$N$1129,$B$2:$B$1129,"="&amp;B551,$M$2:$M$1129,"="&amp;M551)</f>
        <v>1</v>
      </c>
      <c r="R551">
        <f>VLOOKUP(A551&amp;C551&amp;M551,販売数計!$A$2:$E$174,5,FALSE)</f>
        <v>76</v>
      </c>
      <c r="S551">
        <f t="shared" si="18"/>
        <v>0</v>
      </c>
      <c r="T551">
        <f t="shared" si="17"/>
        <v>76</v>
      </c>
    </row>
    <row r="552" spans="1:20" x14ac:dyDescent="0.2">
      <c r="A552" s="1">
        <v>43297</v>
      </c>
      <c r="B552">
        <v>43888806</v>
      </c>
      <c r="C552">
        <v>842</v>
      </c>
      <c r="D552" t="s">
        <v>26</v>
      </c>
      <c r="E552">
        <v>21</v>
      </c>
      <c r="F552" t="s">
        <v>15</v>
      </c>
      <c r="G552">
        <v>181010</v>
      </c>
      <c r="H552" t="s">
        <v>16</v>
      </c>
      <c r="I552" t="s">
        <v>17</v>
      </c>
      <c r="J552" t="s">
        <v>18</v>
      </c>
      <c r="K552" t="s">
        <v>19</v>
      </c>
      <c r="L552" t="s">
        <v>20</v>
      </c>
      <c r="M552" s="2">
        <v>842776102461</v>
      </c>
      <c r="N552">
        <v>1</v>
      </c>
      <c r="O552">
        <f>COUNTIFS($A$2:$A$1129,"="&amp;A552,$C$2:$C$1129,"="&amp;C552,$M$2:$M$1129,"="&amp;M552)</f>
        <v>76</v>
      </c>
      <c r="P552">
        <f>COUNTIFS($B$2:$B$1129,"="&amp;B552,$M$2:$M$1129,"="&amp;M552)</f>
        <v>1</v>
      </c>
      <c r="Q552">
        <f>SUMIFS($N$2:$N$1129,$B$2:$B$1129,"="&amp;B552,$M$2:$M$1129,"="&amp;M552)</f>
        <v>1</v>
      </c>
      <c r="R552">
        <f>VLOOKUP(A552&amp;C552&amp;M552,販売数計!$A$2:$E$174,5,FALSE)</f>
        <v>76</v>
      </c>
      <c r="S552">
        <f t="shared" si="18"/>
        <v>0</v>
      </c>
      <c r="T552">
        <f t="shared" si="17"/>
        <v>76</v>
      </c>
    </row>
    <row r="553" spans="1:20" x14ac:dyDescent="0.2">
      <c r="A553" s="1">
        <v>43297</v>
      </c>
      <c r="B553">
        <v>43888814</v>
      </c>
      <c r="C553">
        <v>842</v>
      </c>
      <c r="D553" t="s">
        <v>26</v>
      </c>
      <c r="E553">
        <v>21</v>
      </c>
      <c r="F553" t="s">
        <v>15</v>
      </c>
      <c r="G553">
        <v>181010</v>
      </c>
      <c r="H553" t="s">
        <v>16</v>
      </c>
      <c r="I553" t="s">
        <v>17</v>
      </c>
      <c r="J553" t="s">
        <v>18</v>
      </c>
      <c r="K553" t="s">
        <v>19</v>
      </c>
      <c r="L553" t="s">
        <v>20</v>
      </c>
      <c r="M553" s="2">
        <v>842776102461</v>
      </c>
      <c r="N553">
        <v>1</v>
      </c>
      <c r="O553">
        <f>COUNTIFS($A$2:$A$1129,"="&amp;A553,$C$2:$C$1129,"="&amp;C553,$M$2:$M$1129,"="&amp;M553)</f>
        <v>76</v>
      </c>
      <c r="P553">
        <f>COUNTIFS($B$2:$B$1129,"="&amp;B553,$M$2:$M$1129,"="&amp;M553)</f>
        <v>1</v>
      </c>
      <c r="Q553">
        <f>SUMIFS($N$2:$N$1129,$B$2:$B$1129,"="&amp;B553,$M$2:$M$1129,"="&amp;M553)</f>
        <v>1</v>
      </c>
      <c r="R553">
        <f>VLOOKUP(A553&amp;C553&amp;M553,販売数計!$A$2:$E$174,5,FALSE)</f>
        <v>76</v>
      </c>
      <c r="S553">
        <f t="shared" si="18"/>
        <v>0</v>
      </c>
      <c r="T553">
        <f t="shared" si="17"/>
        <v>76</v>
      </c>
    </row>
    <row r="554" spans="1:20" x14ac:dyDescent="0.2">
      <c r="A554" s="1">
        <v>43297</v>
      </c>
      <c r="B554">
        <v>43888921</v>
      </c>
      <c r="C554">
        <v>842</v>
      </c>
      <c r="D554" t="s">
        <v>26</v>
      </c>
      <c r="E554">
        <v>21</v>
      </c>
      <c r="F554" t="s">
        <v>15</v>
      </c>
      <c r="G554">
        <v>181010</v>
      </c>
      <c r="H554" t="s">
        <v>16</v>
      </c>
      <c r="I554" t="s">
        <v>17</v>
      </c>
      <c r="J554" t="s">
        <v>18</v>
      </c>
      <c r="K554" t="s">
        <v>19</v>
      </c>
      <c r="L554" t="s">
        <v>20</v>
      </c>
      <c r="M554" s="2">
        <v>842776102461</v>
      </c>
      <c r="N554">
        <v>1</v>
      </c>
      <c r="O554">
        <f>COUNTIFS($A$2:$A$1129,"="&amp;A554,$C$2:$C$1129,"="&amp;C554,$M$2:$M$1129,"="&amp;M554)</f>
        <v>76</v>
      </c>
      <c r="P554">
        <f>COUNTIFS($B$2:$B$1129,"="&amp;B554,$M$2:$M$1129,"="&amp;M554)</f>
        <v>1</v>
      </c>
      <c r="Q554">
        <f>SUMIFS($N$2:$N$1129,$B$2:$B$1129,"="&amp;B554,$M$2:$M$1129,"="&amp;M554)</f>
        <v>1</v>
      </c>
      <c r="R554">
        <f>VLOOKUP(A554&amp;C554&amp;M554,販売数計!$A$2:$E$174,5,FALSE)</f>
        <v>76</v>
      </c>
      <c r="S554">
        <f t="shared" si="18"/>
        <v>0</v>
      </c>
      <c r="T554">
        <f t="shared" si="17"/>
        <v>76</v>
      </c>
    </row>
    <row r="555" spans="1:20" x14ac:dyDescent="0.2">
      <c r="A555" s="1">
        <v>43297</v>
      </c>
      <c r="B555">
        <v>43889138</v>
      </c>
      <c r="C555">
        <v>842</v>
      </c>
      <c r="D555" t="s">
        <v>26</v>
      </c>
      <c r="E555">
        <v>32</v>
      </c>
      <c r="F555" t="s">
        <v>21</v>
      </c>
      <c r="G555">
        <v>253230</v>
      </c>
      <c r="H555" t="s">
        <v>22</v>
      </c>
      <c r="I555" t="s">
        <v>23</v>
      </c>
      <c r="J555" t="s">
        <v>24</v>
      </c>
      <c r="L555" t="s">
        <v>25</v>
      </c>
      <c r="M555" s="2">
        <v>4550084118970</v>
      </c>
      <c r="N555">
        <v>1</v>
      </c>
      <c r="O555">
        <f>COUNTIFS($A$2:$A$1129,"="&amp;A555,$C$2:$C$1129,"="&amp;C555,$M$2:$M$1129,"="&amp;M555)</f>
        <v>1</v>
      </c>
      <c r="P555">
        <f>COUNTIFS($B$2:$B$1129,"="&amp;B555,$M$2:$M$1129,"="&amp;M555)</f>
        <v>1</v>
      </c>
      <c r="Q555">
        <f>SUMIFS($N$2:$N$1129,$B$2:$B$1129,"="&amp;B555,$M$2:$M$1129,"="&amp;M555)</f>
        <v>1</v>
      </c>
      <c r="R555">
        <f>VLOOKUP(A555&amp;C555&amp;M555,販売数計!$A$2:$E$174,5,FALSE)</f>
        <v>1</v>
      </c>
      <c r="S555">
        <f t="shared" si="18"/>
        <v>0</v>
      </c>
      <c r="T555">
        <f t="shared" si="17"/>
        <v>1</v>
      </c>
    </row>
    <row r="556" spans="1:20" x14ac:dyDescent="0.2">
      <c r="A556" s="1">
        <v>43297</v>
      </c>
      <c r="B556">
        <v>43889156</v>
      </c>
      <c r="C556">
        <v>842</v>
      </c>
      <c r="D556" t="s">
        <v>26</v>
      </c>
      <c r="E556">
        <v>21</v>
      </c>
      <c r="F556" t="s">
        <v>15</v>
      </c>
      <c r="G556">
        <v>181010</v>
      </c>
      <c r="H556" t="s">
        <v>16</v>
      </c>
      <c r="I556" t="s">
        <v>17</v>
      </c>
      <c r="J556" t="s">
        <v>18</v>
      </c>
      <c r="K556" t="s">
        <v>19</v>
      </c>
      <c r="L556" t="s">
        <v>20</v>
      </c>
      <c r="M556" s="2">
        <v>842776102461</v>
      </c>
      <c r="N556">
        <v>1</v>
      </c>
      <c r="O556">
        <f>COUNTIFS($A$2:$A$1129,"="&amp;A556,$C$2:$C$1129,"="&amp;C556,$M$2:$M$1129,"="&amp;M556)</f>
        <v>76</v>
      </c>
      <c r="P556">
        <f>COUNTIFS($B$2:$B$1129,"="&amp;B556,$M$2:$M$1129,"="&amp;M556)</f>
        <v>1</v>
      </c>
      <c r="Q556">
        <f>SUMIFS($N$2:$N$1129,$B$2:$B$1129,"="&amp;B556,$M$2:$M$1129,"="&amp;M556)</f>
        <v>1</v>
      </c>
      <c r="R556">
        <f>VLOOKUP(A556&amp;C556&amp;M556,販売数計!$A$2:$E$174,5,FALSE)</f>
        <v>76</v>
      </c>
      <c r="S556">
        <f t="shared" si="18"/>
        <v>0</v>
      </c>
      <c r="T556">
        <f t="shared" si="17"/>
        <v>76</v>
      </c>
    </row>
    <row r="557" spans="1:20" x14ac:dyDescent="0.2">
      <c r="A557" s="1">
        <v>43297</v>
      </c>
      <c r="B557">
        <v>43889218</v>
      </c>
      <c r="C557">
        <v>842</v>
      </c>
      <c r="D557" t="s">
        <v>26</v>
      </c>
      <c r="E557">
        <v>21</v>
      </c>
      <c r="F557" t="s">
        <v>15</v>
      </c>
      <c r="G557">
        <v>181010</v>
      </c>
      <c r="H557" t="s">
        <v>16</v>
      </c>
      <c r="I557" t="s">
        <v>17</v>
      </c>
      <c r="J557" t="s">
        <v>18</v>
      </c>
      <c r="K557" t="s">
        <v>19</v>
      </c>
      <c r="L557" t="s">
        <v>20</v>
      </c>
      <c r="M557" s="2">
        <v>842776102461</v>
      </c>
      <c r="N557">
        <v>1</v>
      </c>
      <c r="O557">
        <f>COUNTIFS($A$2:$A$1129,"="&amp;A557,$C$2:$C$1129,"="&amp;C557,$M$2:$M$1129,"="&amp;M557)</f>
        <v>76</v>
      </c>
      <c r="P557">
        <f>COUNTIFS($B$2:$B$1129,"="&amp;B557,$M$2:$M$1129,"="&amp;M557)</f>
        <v>1</v>
      </c>
      <c r="Q557">
        <f>SUMIFS($N$2:$N$1129,$B$2:$B$1129,"="&amp;B557,$M$2:$M$1129,"="&amp;M557)</f>
        <v>1</v>
      </c>
      <c r="R557">
        <f>VLOOKUP(A557&amp;C557&amp;M557,販売数計!$A$2:$E$174,5,FALSE)</f>
        <v>76</v>
      </c>
      <c r="S557">
        <f t="shared" si="18"/>
        <v>0</v>
      </c>
      <c r="T557">
        <f t="shared" si="17"/>
        <v>76</v>
      </c>
    </row>
    <row r="558" spans="1:20" x14ac:dyDescent="0.2">
      <c r="A558" s="1">
        <v>43297</v>
      </c>
      <c r="B558">
        <v>43889343</v>
      </c>
      <c r="C558">
        <v>842</v>
      </c>
      <c r="D558" t="s">
        <v>26</v>
      </c>
      <c r="E558">
        <v>21</v>
      </c>
      <c r="F558" t="s">
        <v>15</v>
      </c>
      <c r="G558">
        <v>181010</v>
      </c>
      <c r="H558" t="s">
        <v>16</v>
      </c>
      <c r="I558" t="s">
        <v>17</v>
      </c>
      <c r="J558" t="s">
        <v>18</v>
      </c>
      <c r="K558" t="s">
        <v>19</v>
      </c>
      <c r="L558" t="s">
        <v>20</v>
      </c>
      <c r="M558" s="2">
        <v>842776102461</v>
      </c>
      <c r="N558">
        <v>1</v>
      </c>
      <c r="O558">
        <f>COUNTIFS($A$2:$A$1129,"="&amp;A558,$C$2:$C$1129,"="&amp;C558,$M$2:$M$1129,"="&amp;M558)</f>
        <v>76</v>
      </c>
      <c r="P558">
        <f>COUNTIFS($B$2:$B$1129,"="&amp;B558,$M$2:$M$1129,"="&amp;M558)</f>
        <v>1</v>
      </c>
      <c r="Q558">
        <f>SUMIFS($N$2:$N$1129,$B$2:$B$1129,"="&amp;B558,$M$2:$M$1129,"="&amp;M558)</f>
        <v>1</v>
      </c>
      <c r="R558">
        <f>VLOOKUP(A558&amp;C558&amp;M558,販売数計!$A$2:$E$174,5,FALSE)</f>
        <v>76</v>
      </c>
      <c r="S558">
        <f t="shared" si="18"/>
        <v>0</v>
      </c>
      <c r="T558">
        <f t="shared" si="17"/>
        <v>76</v>
      </c>
    </row>
    <row r="559" spans="1:20" x14ac:dyDescent="0.2">
      <c r="A559" s="1">
        <v>43297</v>
      </c>
      <c r="B559">
        <v>43889481</v>
      </c>
      <c r="C559">
        <v>842</v>
      </c>
      <c r="D559" t="s">
        <v>26</v>
      </c>
      <c r="E559">
        <v>12</v>
      </c>
      <c r="F559" t="s">
        <v>27</v>
      </c>
      <c r="G559">
        <v>77120</v>
      </c>
      <c r="H559" t="s">
        <v>28</v>
      </c>
      <c r="I559" t="s">
        <v>29</v>
      </c>
      <c r="J559" t="s">
        <v>30</v>
      </c>
      <c r="L559" t="s">
        <v>31</v>
      </c>
      <c r="M559" s="2">
        <v>4549980046388</v>
      </c>
      <c r="N559">
        <v>1</v>
      </c>
      <c r="O559">
        <f>COUNTIFS($A$2:$A$1129,"="&amp;A559,$C$2:$C$1129,"="&amp;C559,$M$2:$M$1129,"="&amp;M559)</f>
        <v>2</v>
      </c>
      <c r="P559">
        <f>COUNTIFS($B$2:$B$1129,"="&amp;B559,$M$2:$M$1129,"="&amp;M559)</f>
        <v>1</v>
      </c>
      <c r="Q559">
        <f>SUMIFS($N$2:$N$1129,$B$2:$B$1129,"="&amp;B559,$M$2:$M$1129,"="&amp;M559)</f>
        <v>1</v>
      </c>
      <c r="R559">
        <f>VLOOKUP(A559&amp;C559&amp;M559,販売数計!$A$2:$E$174,5,FALSE)</f>
        <v>2</v>
      </c>
      <c r="S559">
        <f t="shared" si="18"/>
        <v>0</v>
      </c>
      <c r="T559">
        <f t="shared" si="17"/>
        <v>2</v>
      </c>
    </row>
    <row r="560" spans="1:20" x14ac:dyDescent="0.2">
      <c r="A560" s="1">
        <v>43297</v>
      </c>
      <c r="B560">
        <v>43889603</v>
      </c>
      <c r="C560">
        <v>842</v>
      </c>
      <c r="D560" t="s">
        <v>26</v>
      </c>
      <c r="E560">
        <v>21</v>
      </c>
      <c r="F560" t="s">
        <v>15</v>
      </c>
      <c r="G560">
        <v>181010</v>
      </c>
      <c r="H560" t="s">
        <v>16</v>
      </c>
      <c r="I560" t="s">
        <v>17</v>
      </c>
      <c r="J560" t="s">
        <v>18</v>
      </c>
      <c r="K560" t="s">
        <v>19</v>
      </c>
      <c r="L560" t="s">
        <v>20</v>
      </c>
      <c r="M560" s="2">
        <v>842776102461</v>
      </c>
      <c r="N560">
        <v>1</v>
      </c>
      <c r="O560">
        <f>COUNTIFS($A$2:$A$1129,"="&amp;A560,$C$2:$C$1129,"="&amp;C560,$M$2:$M$1129,"="&amp;M560)</f>
        <v>76</v>
      </c>
      <c r="P560">
        <f>COUNTIFS($B$2:$B$1129,"="&amp;B560,$M$2:$M$1129,"="&amp;M560)</f>
        <v>1</v>
      </c>
      <c r="Q560">
        <f>SUMIFS($N$2:$N$1129,$B$2:$B$1129,"="&amp;B560,$M$2:$M$1129,"="&amp;M560)</f>
        <v>1</v>
      </c>
      <c r="R560">
        <f>VLOOKUP(A560&amp;C560&amp;M560,販売数計!$A$2:$E$174,5,FALSE)</f>
        <v>76</v>
      </c>
      <c r="S560">
        <f t="shared" si="18"/>
        <v>0</v>
      </c>
      <c r="T560">
        <f t="shared" si="17"/>
        <v>76</v>
      </c>
    </row>
    <row r="561" spans="1:20" x14ac:dyDescent="0.2">
      <c r="A561" s="1">
        <v>43297</v>
      </c>
      <c r="B561">
        <v>43889896</v>
      </c>
      <c r="C561">
        <v>842</v>
      </c>
      <c r="D561" t="s">
        <v>26</v>
      </c>
      <c r="E561">
        <v>21</v>
      </c>
      <c r="F561" t="s">
        <v>15</v>
      </c>
      <c r="G561">
        <v>181010</v>
      </c>
      <c r="H561" t="s">
        <v>16</v>
      </c>
      <c r="I561" t="s">
        <v>17</v>
      </c>
      <c r="J561" t="s">
        <v>18</v>
      </c>
      <c r="K561" t="s">
        <v>19</v>
      </c>
      <c r="L561" t="s">
        <v>20</v>
      </c>
      <c r="M561" s="2">
        <v>842776102461</v>
      </c>
      <c r="N561">
        <v>1</v>
      </c>
      <c r="O561">
        <f>COUNTIFS($A$2:$A$1129,"="&amp;A561,$C$2:$C$1129,"="&amp;C561,$M$2:$M$1129,"="&amp;M561)</f>
        <v>76</v>
      </c>
      <c r="P561">
        <f>COUNTIFS($B$2:$B$1129,"="&amp;B561,$M$2:$M$1129,"="&amp;M561)</f>
        <v>1</v>
      </c>
      <c r="Q561">
        <f>SUMIFS($N$2:$N$1129,$B$2:$B$1129,"="&amp;B561,$M$2:$M$1129,"="&amp;M561)</f>
        <v>1</v>
      </c>
      <c r="R561">
        <f>VLOOKUP(A561&amp;C561&amp;M561,販売数計!$A$2:$E$174,5,FALSE)</f>
        <v>76</v>
      </c>
      <c r="S561">
        <f t="shared" si="18"/>
        <v>0</v>
      </c>
      <c r="T561">
        <f t="shared" si="17"/>
        <v>76</v>
      </c>
    </row>
    <row r="562" spans="1:20" x14ac:dyDescent="0.2">
      <c r="A562" s="1">
        <v>43297</v>
      </c>
      <c r="B562">
        <v>43890197</v>
      </c>
      <c r="C562">
        <v>842</v>
      </c>
      <c r="D562" t="s">
        <v>26</v>
      </c>
      <c r="E562">
        <v>1</v>
      </c>
      <c r="F562" t="s">
        <v>32</v>
      </c>
      <c r="G562">
        <v>32010</v>
      </c>
      <c r="H562" t="s">
        <v>33</v>
      </c>
      <c r="I562" t="s">
        <v>34</v>
      </c>
      <c r="J562" t="s">
        <v>35</v>
      </c>
      <c r="L562" t="s">
        <v>36</v>
      </c>
      <c r="M562" s="2">
        <v>4549292037708</v>
      </c>
      <c r="N562">
        <v>1</v>
      </c>
      <c r="O562">
        <f>COUNTIFS($A$2:$A$1129,"="&amp;A562,$C$2:$C$1129,"="&amp;C562,$M$2:$M$1129,"="&amp;M562)</f>
        <v>1</v>
      </c>
      <c r="P562">
        <f>COUNTIFS($B$2:$B$1129,"="&amp;B562,$M$2:$M$1129,"="&amp;M562)</f>
        <v>1</v>
      </c>
      <c r="Q562">
        <f>SUMIFS($N$2:$N$1129,$B$2:$B$1129,"="&amp;B562,$M$2:$M$1129,"="&amp;M562)</f>
        <v>1</v>
      </c>
      <c r="R562">
        <f>VLOOKUP(A562&amp;C562&amp;M562,販売数計!$A$2:$E$174,5,FALSE)</f>
        <v>1</v>
      </c>
      <c r="S562">
        <f t="shared" si="18"/>
        <v>0</v>
      </c>
      <c r="T562">
        <f t="shared" si="17"/>
        <v>1</v>
      </c>
    </row>
    <row r="563" spans="1:20" x14ac:dyDescent="0.2">
      <c r="A563" s="1">
        <v>43297</v>
      </c>
      <c r="B563">
        <v>43890205</v>
      </c>
      <c r="C563">
        <v>842</v>
      </c>
      <c r="D563" t="s">
        <v>26</v>
      </c>
      <c r="E563">
        <v>21</v>
      </c>
      <c r="F563" t="s">
        <v>15</v>
      </c>
      <c r="G563">
        <v>181010</v>
      </c>
      <c r="H563" t="s">
        <v>16</v>
      </c>
      <c r="I563" t="s">
        <v>17</v>
      </c>
      <c r="J563" t="s">
        <v>18</v>
      </c>
      <c r="K563" t="s">
        <v>19</v>
      </c>
      <c r="L563" t="s">
        <v>20</v>
      </c>
      <c r="M563" s="2">
        <v>842776102461</v>
      </c>
      <c r="N563">
        <v>1</v>
      </c>
      <c r="O563">
        <f>COUNTIFS($A$2:$A$1129,"="&amp;A563,$C$2:$C$1129,"="&amp;C563,$M$2:$M$1129,"="&amp;M563)</f>
        <v>76</v>
      </c>
      <c r="P563">
        <f>COUNTIFS($B$2:$B$1129,"="&amp;B563,$M$2:$M$1129,"="&amp;M563)</f>
        <v>1</v>
      </c>
      <c r="Q563">
        <f>SUMIFS($N$2:$N$1129,$B$2:$B$1129,"="&amp;B563,$M$2:$M$1129,"="&amp;M563)</f>
        <v>1</v>
      </c>
      <c r="R563">
        <f>VLOOKUP(A563&amp;C563&amp;M563,販売数計!$A$2:$E$174,5,FALSE)</f>
        <v>76</v>
      </c>
      <c r="S563">
        <f t="shared" si="18"/>
        <v>0</v>
      </c>
      <c r="T563">
        <f t="shared" si="17"/>
        <v>76</v>
      </c>
    </row>
    <row r="564" spans="1:20" x14ac:dyDescent="0.2">
      <c r="A564" s="1">
        <v>43297</v>
      </c>
      <c r="B564">
        <v>43890293</v>
      </c>
      <c r="C564">
        <v>842</v>
      </c>
      <c r="D564" t="s">
        <v>26</v>
      </c>
      <c r="E564">
        <v>21</v>
      </c>
      <c r="F564" t="s">
        <v>15</v>
      </c>
      <c r="G564">
        <v>181010</v>
      </c>
      <c r="H564" t="s">
        <v>16</v>
      </c>
      <c r="I564" t="s">
        <v>17</v>
      </c>
      <c r="J564" t="s">
        <v>18</v>
      </c>
      <c r="K564" t="s">
        <v>19</v>
      </c>
      <c r="L564" t="s">
        <v>20</v>
      </c>
      <c r="M564" s="2">
        <v>842776102461</v>
      </c>
      <c r="N564">
        <v>1</v>
      </c>
      <c r="O564">
        <f>COUNTIFS($A$2:$A$1129,"="&amp;A564,$C$2:$C$1129,"="&amp;C564,$M$2:$M$1129,"="&amp;M564)</f>
        <v>76</v>
      </c>
      <c r="P564">
        <f>COUNTIFS($B$2:$B$1129,"="&amp;B564,$M$2:$M$1129,"="&amp;M564)</f>
        <v>1</v>
      </c>
      <c r="Q564">
        <f>SUMIFS($N$2:$N$1129,$B$2:$B$1129,"="&amp;B564,$M$2:$M$1129,"="&amp;M564)</f>
        <v>1</v>
      </c>
      <c r="R564">
        <f>VLOOKUP(A564&amp;C564&amp;M564,販売数計!$A$2:$E$174,5,FALSE)</f>
        <v>76</v>
      </c>
      <c r="S564">
        <f t="shared" si="18"/>
        <v>0</v>
      </c>
      <c r="T564">
        <f t="shared" si="17"/>
        <v>76</v>
      </c>
    </row>
    <row r="565" spans="1:20" x14ac:dyDescent="0.2">
      <c r="A565" s="1">
        <v>43297</v>
      </c>
      <c r="B565">
        <v>43890334</v>
      </c>
      <c r="C565">
        <v>842</v>
      </c>
      <c r="D565" t="s">
        <v>26</v>
      </c>
      <c r="E565">
        <v>21</v>
      </c>
      <c r="F565" t="s">
        <v>15</v>
      </c>
      <c r="G565">
        <v>181010</v>
      </c>
      <c r="H565" t="s">
        <v>16</v>
      </c>
      <c r="I565" t="s">
        <v>17</v>
      </c>
      <c r="J565" t="s">
        <v>18</v>
      </c>
      <c r="K565" t="s">
        <v>19</v>
      </c>
      <c r="L565" t="s">
        <v>20</v>
      </c>
      <c r="M565" s="2">
        <v>842776102461</v>
      </c>
      <c r="N565">
        <v>1</v>
      </c>
      <c r="O565">
        <f>COUNTIFS($A$2:$A$1129,"="&amp;A565,$C$2:$C$1129,"="&amp;C565,$M$2:$M$1129,"="&amp;M565)</f>
        <v>76</v>
      </c>
      <c r="P565">
        <f>COUNTIFS($B$2:$B$1129,"="&amp;B565,$M$2:$M$1129,"="&amp;M565)</f>
        <v>1</v>
      </c>
      <c r="Q565">
        <f>SUMIFS($N$2:$N$1129,$B$2:$B$1129,"="&amp;B565,$M$2:$M$1129,"="&amp;M565)</f>
        <v>1</v>
      </c>
      <c r="R565">
        <f>VLOOKUP(A565&amp;C565&amp;M565,販売数計!$A$2:$E$174,5,FALSE)</f>
        <v>76</v>
      </c>
      <c r="S565">
        <f t="shared" si="18"/>
        <v>0</v>
      </c>
      <c r="T565">
        <f t="shared" si="17"/>
        <v>76</v>
      </c>
    </row>
    <row r="566" spans="1:20" x14ac:dyDescent="0.2">
      <c r="A566" s="1">
        <v>43297</v>
      </c>
      <c r="B566">
        <v>43890372</v>
      </c>
      <c r="C566">
        <v>842</v>
      </c>
      <c r="D566" t="s">
        <v>26</v>
      </c>
      <c r="E566">
        <v>21</v>
      </c>
      <c r="F566" t="s">
        <v>15</v>
      </c>
      <c r="G566">
        <v>181010</v>
      </c>
      <c r="H566" t="s">
        <v>16</v>
      </c>
      <c r="I566" t="s">
        <v>17</v>
      </c>
      <c r="J566" t="s">
        <v>18</v>
      </c>
      <c r="K566" t="s">
        <v>19</v>
      </c>
      <c r="L566" t="s">
        <v>20</v>
      </c>
      <c r="M566" s="2">
        <v>842776102461</v>
      </c>
      <c r="N566">
        <v>1</v>
      </c>
      <c r="O566">
        <f>COUNTIFS($A$2:$A$1129,"="&amp;A566,$C$2:$C$1129,"="&amp;C566,$M$2:$M$1129,"="&amp;M566)</f>
        <v>76</v>
      </c>
      <c r="P566">
        <f>COUNTIFS($B$2:$B$1129,"="&amp;B566,$M$2:$M$1129,"="&amp;M566)</f>
        <v>1</v>
      </c>
      <c r="Q566">
        <f>SUMIFS($N$2:$N$1129,$B$2:$B$1129,"="&amp;B566,$M$2:$M$1129,"="&amp;M566)</f>
        <v>1</v>
      </c>
      <c r="R566">
        <f>VLOOKUP(A566&amp;C566&amp;M566,販売数計!$A$2:$E$174,5,FALSE)</f>
        <v>76</v>
      </c>
      <c r="S566">
        <f t="shared" si="18"/>
        <v>0</v>
      </c>
      <c r="T566">
        <f t="shared" si="17"/>
        <v>76</v>
      </c>
    </row>
    <row r="567" spans="1:20" x14ac:dyDescent="0.2">
      <c r="A567" s="1">
        <v>43297</v>
      </c>
      <c r="B567">
        <v>43890424</v>
      </c>
      <c r="C567">
        <v>842</v>
      </c>
      <c r="D567" t="s">
        <v>26</v>
      </c>
      <c r="E567">
        <v>21</v>
      </c>
      <c r="F567" t="s">
        <v>15</v>
      </c>
      <c r="G567">
        <v>181010</v>
      </c>
      <c r="H567" t="s">
        <v>16</v>
      </c>
      <c r="I567" t="s">
        <v>17</v>
      </c>
      <c r="J567" t="s">
        <v>18</v>
      </c>
      <c r="K567" t="s">
        <v>19</v>
      </c>
      <c r="L567" t="s">
        <v>20</v>
      </c>
      <c r="M567" s="2">
        <v>842776102461</v>
      </c>
      <c r="N567">
        <v>1</v>
      </c>
      <c r="O567">
        <f>COUNTIFS($A$2:$A$1129,"="&amp;A567,$C$2:$C$1129,"="&amp;C567,$M$2:$M$1129,"="&amp;M567)</f>
        <v>76</v>
      </c>
      <c r="P567">
        <f>COUNTIFS($B$2:$B$1129,"="&amp;B567,$M$2:$M$1129,"="&amp;M567)</f>
        <v>1</v>
      </c>
      <c r="Q567">
        <f>SUMIFS($N$2:$N$1129,$B$2:$B$1129,"="&amp;B567,$M$2:$M$1129,"="&amp;M567)</f>
        <v>1</v>
      </c>
      <c r="R567">
        <f>VLOOKUP(A567&amp;C567&amp;M567,販売数計!$A$2:$E$174,5,FALSE)</f>
        <v>76</v>
      </c>
      <c r="S567">
        <f t="shared" si="18"/>
        <v>0</v>
      </c>
      <c r="T567">
        <f t="shared" si="17"/>
        <v>76</v>
      </c>
    </row>
    <row r="568" spans="1:20" x14ac:dyDescent="0.2">
      <c r="A568" s="1">
        <v>43297</v>
      </c>
      <c r="B568">
        <v>43890444</v>
      </c>
      <c r="C568">
        <v>842</v>
      </c>
      <c r="D568" t="s">
        <v>26</v>
      </c>
      <c r="E568">
        <v>21</v>
      </c>
      <c r="F568" t="s">
        <v>15</v>
      </c>
      <c r="G568">
        <v>181010</v>
      </c>
      <c r="H568" t="s">
        <v>16</v>
      </c>
      <c r="I568" t="s">
        <v>17</v>
      </c>
      <c r="J568" t="s">
        <v>18</v>
      </c>
      <c r="K568" t="s">
        <v>19</v>
      </c>
      <c r="L568" t="s">
        <v>20</v>
      </c>
      <c r="M568" s="2">
        <v>842776102461</v>
      </c>
      <c r="N568">
        <v>1</v>
      </c>
      <c r="O568">
        <f>COUNTIFS($A$2:$A$1129,"="&amp;A568,$C$2:$C$1129,"="&amp;C568,$M$2:$M$1129,"="&amp;M568)</f>
        <v>76</v>
      </c>
      <c r="P568">
        <f>COUNTIFS($B$2:$B$1129,"="&amp;B568,$M$2:$M$1129,"="&amp;M568)</f>
        <v>1</v>
      </c>
      <c r="Q568">
        <f>SUMIFS($N$2:$N$1129,$B$2:$B$1129,"="&amp;B568,$M$2:$M$1129,"="&amp;M568)</f>
        <v>1</v>
      </c>
      <c r="R568">
        <f>VLOOKUP(A568&amp;C568&amp;M568,販売数計!$A$2:$E$174,5,FALSE)</f>
        <v>76</v>
      </c>
      <c r="S568">
        <f t="shared" si="18"/>
        <v>0</v>
      </c>
      <c r="T568">
        <f t="shared" si="17"/>
        <v>76</v>
      </c>
    </row>
    <row r="569" spans="1:20" x14ac:dyDescent="0.2">
      <c r="A569" s="1">
        <v>43297</v>
      </c>
      <c r="B569">
        <v>43890512</v>
      </c>
      <c r="C569">
        <v>842</v>
      </c>
      <c r="D569" t="s">
        <v>26</v>
      </c>
      <c r="E569">
        <v>21</v>
      </c>
      <c r="F569" t="s">
        <v>15</v>
      </c>
      <c r="G569">
        <v>181010</v>
      </c>
      <c r="H569" t="s">
        <v>16</v>
      </c>
      <c r="I569" t="s">
        <v>17</v>
      </c>
      <c r="J569" t="s">
        <v>18</v>
      </c>
      <c r="K569" t="s">
        <v>19</v>
      </c>
      <c r="L569" t="s">
        <v>20</v>
      </c>
      <c r="M569" s="2">
        <v>842776102461</v>
      </c>
      <c r="N569">
        <v>1</v>
      </c>
      <c r="O569">
        <f>COUNTIFS($A$2:$A$1129,"="&amp;A569,$C$2:$C$1129,"="&amp;C569,$M$2:$M$1129,"="&amp;M569)</f>
        <v>76</v>
      </c>
      <c r="P569">
        <f>COUNTIFS($B$2:$B$1129,"="&amp;B569,$M$2:$M$1129,"="&amp;M569)</f>
        <v>1</v>
      </c>
      <c r="Q569">
        <f>SUMIFS($N$2:$N$1129,$B$2:$B$1129,"="&amp;B569,$M$2:$M$1129,"="&amp;M569)</f>
        <v>1</v>
      </c>
      <c r="R569">
        <f>VLOOKUP(A569&amp;C569&amp;M569,販売数計!$A$2:$E$174,5,FALSE)</f>
        <v>76</v>
      </c>
      <c r="S569">
        <f t="shared" si="18"/>
        <v>0</v>
      </c>
      <c r="T569">
        <f t="shared" si="17"/>
        <v>76</v>
      </c>
    </row>
    <row r="570" spans="1:20" x14ac:dyDescent="0.2">
      <c r="A570" s="1">
        <v>43297</v>
      </c>
      <c r="B570">
        <v>43890588</v>
      </c>
      <c r="C570">
        <v>842</v>
      </c>
      <c r="D570" t="s">
        <v>26</v>
      </c>
      <c r="E570">
        <v>21</v>
      </c>
      <c r="F570" t="s">
        <v>15</v>
      </c>
      <c r="G570">
        <v>181010</v>
      </c>
      <c r="H570" t="s">
        <v>16</v>
      </c>
      <c r="I570" t="s">
        <v>17</v>
      </c>
      <c r="J570" t="s">
        <v>18</v>
      </c>
      <c r="K570" t="s">
        <v>19</v>
      </c>
      <c r="L570" t="s">
        <v>20</v>
      </c>
      <c r="M570" s="2">
        <v>842776102461</v>
      </c>
      <c r="N570">
        <v>1</v>
      </c>
      <c r="O570">
        <f>COUNTIFS($A$2:$A$1129,"="&amp;A570,$C$2:$C$1129,"="&amp;C570,$M$2:$M$1129,"="&amp;M570)</f>
        <v>76</v>
      </c>
      <c r="P570">
        <f>COUNTIFS($B$2:$B$1129,"="&amp;B570,$M$2:$M$1129,"="&amp;M570)</f>
        <v>1</v>
      </c>
      <c r="Q570">
        <f>SUMIFS($N$2:$N$1129,$B$2:$B$1129,"="&amp;B570,$M$2:$M$1129,"="&amp;M570)</f>
        <v>1</v>
      </c>
      <c r="R570">
        <f>VLOOKUP(A570&amp;C570&amp;M570,販売数計!$A$2:$E$174,5,FALSE)</f>
        <v>76</v>
      </c>
      <c r="S570">
        <f t="shared" si="18"/>
        <v>0</v>
      </c>
      <c r="T570">
        <f t="shared" si="17"/>
        <v>76</v>
      </c>
    </row>
    <row r="571" spans="1:20" x14ac:dyDescent="0.2">
      <c r="A571" s="1">
        <v>43297</v>
      </c>
      <c r="B571">
        <v>43890654</v>
      </c>
      <c r="C571">
        <v>842</v>
      </c>
      <c r="D571" t="s">
        <v>26</v>
      </c>
      <c r="E571">
        <v>21</v>
      </c>
      <c r="F571" t="s">
        <v>15</v>
      </c>
      <c r="G571">
        <v>181010</v>
      </c>
      <c r="H571" t="s">
        <v>16</v>
      </c>
      <c r="I571" t="s">
        <v>17</v>
      </c>
      <c r="J571" t="s">
        <v>18</v>
      </c>
      <c r="K571" t="s">
        <v>19</v>
      </c>
      <c r="L571" t="s">
        <v>20</v>
      </c>
      <c r="M571" s="2">
        <v>842776102461</v>
      </c>
      <c r="N571">
        <v>1</v>
      </c>
      <c r="O571">
        <f>COUNTIFS($A$2:$A$1129,"="&amp;A571,$C$2:$C$1129,"="&amp;C571,$M$2:$M$1129,"="&amp;M571)</f>
        <v>76</v>
      </c>
      <c r="P571">
        <f>COUNTIFS($B$2:$B$1129,"="&amp;B571,$M$2:$M$1129,"="&amp;M571)</f>
        <v>1</v>
      </c>
      <c r="Q571">
        <f>SUMIFS($N$2:$N$1129,$B$2:$B$1129,"="&amp;B571,$M$2:$M$1129,"="&amp;M571)</f>
        <v>1</v>
      </c>
      <c r="R571">
        <f>VLOOKUP(A571&amp;C571&amp;M571,販売数計!$A$2:$E$174,5,FALSE)</f>
        <v>76</v>
      </c>
      <c r="S571">
        <f t="shared" si="18"/>
        <v>0</v>
      </c>
      <c r="T571">
        <f t="shared" si="17"/>
        <v>76</v>
      </c>
    </row>
    <row r="572" spans="1:20" x14ac:dyDescent="0.2">
      <c r="A572" s="1">
        <v>43297</v>
      </c>
      <c r="B572">
        <v>43890681</v>
      </c>
      <c r="C572">
        <v>842</v>
      </c>
      <c r="D572" t="s">
        <v>26</v>
      </c>
      <c r="E572">
        <v>21</v>
      </c>
      <c r="F572" t="s">
        <v>15</v>
      </c>
      <c r="G572">
        <v>181010</v>
      </c>
      <c r="H572" t="s">
        <v>16</v>
      </c>
      <c r="I572" t="s">
        <v>17</v>
      </c>
      <c r="J572" t="s">
        <v>18</v>
      </c>
      <c r="K572" t="s">
        <v>19</v>
      </c>
      <c r="L572" t="s">
        <v>20</v>
      </c>
      <c r="M572" s="2">
        <v>842776102461</v>
      </c>
      <c r="N572">
        <v>1</v>
      </c>
      <c r="O572">
        <f>COUNTIFS($A$2:$A$1129,"="&amp;A572,$C$2:$C$1129,"="&amp;C572,$M$2:$M$1129,"="&amp;M572)</f>
        <v>76</v>
      </c>
      <c r="P572">
        <f>COUNTIFS($B$2:$B$1129,"="&amp;B572,$M$2:$M$1129,"="&amp;M572)</f>
        <v>1</v>
      </c>
      <c r="Q572">
        <f>SUMIFS($N$2:$N$1129,$B$2:$B$1129,"="&amp;B572,$M$2:$M$1129,"="&amp;M572)</f>
        <v>1</v>
      </c>
      <c r="R572">
        <f>VLOOKUP(A572&amp;C572&amp;M572,販売数計!$A$2:$E$174,5,FALSE)</f>
        <v>76</v>
      </c>
      <c r="S572">
        <f t="shared" si="18"/>
        <v>0</v>
      </c>
      <c r="T572">
        <f t="shared" si="17"/>
        <v>76</v>
      </c>
    </row>
    <row r="573" spans="1:20" x14ac:dyDescent="0.2">
      <c r="A573" s="1">
        <v>43297</v>
      </c>
      <c r="B573">
        <v>43890691</v>
      </c>
      <c r="C573">
        <v>842</v>
      </c>
      <c r="D573" t="s">
        <v>26</v>
      </c>
      <c r="E573">
        <v>21</v>
      </c>
      <c r="F573" t="s">
        <v>15</v>
      </c>
      <c r="G573">
        <v>181010</v>
      </c>
      <c r="H573" t="s">
        <v>16</v>
      </c>
      <c r="I573" t="s">
        <v>17</v>
      </c>
      <c r="J573" t="s">
        <v>18</v>
      </c>
      <c r="K573" t="s">
        <v>19</v>
      </c>
      <c r="L573" t="s">
        <v>20</v>
      </c>
      <c r="M573" s="2">
        <v>842776102461</v>
      </c>
      <c r="N573">
        <v>1</v>
      </c>
      <c r="O573">
        <f>COUNTIFS($A$2:$A$1129,"="&amp;A573,$C$2:$C$1129,"="&amp;C573,$M$2:$M$1129,"="&amp;M573)</f>
        <v>76</v>
      </c>
      <c r="P573">
        <f>COUNTIFS($B$2:$B$1129,"="&amp;B573,$M$2:$M$1129,"="&amp;M573)</f>
        <v>1</v>
      </c>
      <c r="Q573">
        <f>SUMIFS($N$2:$N$1129,$B$2:$B$1129,"="&amp;B573,$M$2:$M$1129,"="&amp;M573)</f>
        <v>1</v>
      </c>
      <c r="R573">
        <f>VLOOKUP(A573&amp;C573&amp;M573,販売数計!$A$2:$E$174,5,FALSE)</f>
        <v>76</v>
      </c>
      <c r="S573">
        <f t="shared" si="18"/>
        <v>0</v>
      </c>
      <c r="T573">
        <f t="shared" si="17"/>
        <v>76</v>
      </c>
    </row>
    <row r="574" spans="1:20" x14ac:dyDescent="0.2">
      <c r="A574" s="1">
        <v>43297</v>
      </c>
      <c r="B574">
        <v>43890827</v>
      </c>
      <c r="C574">
        <v>842</v>
      </c>
      <c r="D574" t="s">
        <v>26</v>
      </c>
      <c r="E574">
        <v>21</v>
      </c>
      <c r="F574" t="s">
        <v>15</v>
      </c>
      <c r="G574">
        <v>181010</v>
      </c>
      <c r="H574" t="s">
        <v>16</v>
      </c>
      <c r="I574" t="s">
        <v>17</v>
      </c>
      <c r="J574" t="s">
        <v>18</v>
      </c>
      <c r="K574" t="s">
        <v>19</v>
      </c>
      <c r="L574" t="s">
        <v>20</v>
      </c>
      <c r="M574" s="2">
        <v>842776102461</v>
      </c>
      <c r="N574">
        <v>1</v>
      </c>
      <c r="O574">
        <f>COUNTIFS($A$2:$A$1129,"="&amp;A574,$C$2:$C$1129,"="&amp;C574,$M$2:$M$1129,"="&amp;M574)</f>
        <v>76</v>
      </c>
      <c r="P574">
        <f>COUNTIFS($B$2:$B$1129,"="&amp;B574,$M$2:$M$1129,"="&amp;M574)</f>
        <v>1</v>
      </c>
      <c r="Q574">
        <f>SUMIFS($N$2:$N$1129,$B$2:$B$1129,"="&amp;B574,$M$2:$M$1129,"="&amp;M574)</f>
        <v>1</v>
      </c>
      <c r="R574">
        <f>VLOOKUP(A574&amp;C574&amp;M574,販売数計!$A$2:$E$174,5,FALSE)</f>
        <v>76</v>
      </c>
      <c r="S574">
        <f t="shared" si="18"/>
        <v>0</v>
      </c>
      <c r="T574">
        <f t="shared" si="17"/>
        <v>76</v>
      </c>
    </row>
    <row r="575" spans="1:20" x14ac:dyDescent="0.2">
      <c r="A575" s="1">
        <v>43297</v>
      </c>
      <c r="B575">
        <v>43890869</v>
      </c>
      <c r="C575">
        <v>842</v>
      </c>
      <c r="D575" t="s">
        <v>26</v>
      </c>
      <c r="E575">
        <v>21</v>
      </c>
      <c r="F575" t="s">
        <v>15</v>
      </c>
      <c r="G575">
        <v>181010</v>
      </c>
      <c r="H575" t="s">
        <v>16</v>
      </c>
      <c r="I575" t="s">
        <v>17</v>
      </c>
      <c r="J575" t="s">
        <v>18</v>
      </c>
      <c r="K575" t="s">
        <v>19</v>
      </c>
      <c r="L575" t="s">
        <v>20</v>
      </c>
      <c r="M575" s="2">
        <v>842776102461</v>
      </c>
      <c r="N575">
        <v>1</v>
      </c>
      <c r="O575">
        <f>COUNTIFS($A$2:$A$1129,"="&amp;A575,$C$2:$C$1129,"="&amp;C575,$M$2:$M$1129,"="&amp;M575)</f>
        <v>76</v>
      </c>
      <c r="P575">
        <f>COUNTIFS($B$2:$B$1129,"="&amp;B575,$M$2:$M$1129,"="&amp;M575)</f>
        <v>1</v>
      </c>
      <c r="Q575">
        <f>SUMIFS($N$2:$N$1129,$B$2:$B$1129,"="&amp;B575,$M$2:$M$1129,"="&amp;M575)</f>
        <v>1</v>
      </c>
      <c r="R575">
        <f>VLOOKUP(A575&amp;C575&amp;M575,販売数計!$A$2:$E$174,5,FALSE)</f>
        <v>76</v>
      </c>
      <c r="S575">
        <f t="shared" si="18"/>
        <v>0</v>
      </c>
      <c r="T575">
        <f t="shared" si="17"/>
        <v>76</v>
      </c>
    </row>
    <row r="576" spans="1:20" x14ac:dyDescent="0.2">
      <c r="A576" s="1">
        <v>43297</v>
      </c>
      <c r="B576">
        <v>43890929</v>
      </c>
      <c r="C576">
        <v>842</v>
      </c>
      <c r="D576" t="s">
        <v>26</v>
      </c>
      <c r="E576">
        <v>21</v>
      </c>
      <c r="F576" t="s">
        <v>15</v>
      </c>
      <c r="G576">
        <v>181010</v>
      </c>
      <c r="H576" t="s">
        <v>16</v>
      </c>
      <c r="I576" t="s">
        <v>17</v>
      </c>
      <c r="J576" t="s">
        <v>18</v>
      </c>
      <c r="K576" t="s">
        <v>19</v>
      </c>
      <c r="L576" t="s">
        <v>20</v>
      </c>
      <c r="M576" s="2">
        <v>842776102461</v>
      </c>
      <c r="N576">
        <v>1</v>
      </c>
      <c r="O576">
        <f>COUNTIFS($A$2:$A$1129,"="&amp;A576,$C$2:$C$1129,"="&amp;C576,$M$2:$M$1129,"="&amp;M576)</f>
        <v>76</v>
      </c>
      <c r="P576">
        <f>COUNTIFS($B$2:$B$1129,"="&amp;B576,$M$2:$M$1129,"="&amp;M576)</f>
        <v>1</v>
      </c>
      <c r="Q576">
        <f>SUMIFS($N$2:$N$1129,$B$2:$B$1129,"="&amp;B576,$M$2:$M$1129,"="&amp;M576)</f>
        <v>1</v>
      </c>
      <c r="R576">
        <f>VLOOKUP(A576&amp;C576&amp;M576,販売数計!$A$2:$E$174,5,FALSE)</f>
        <v>76</v>
      </c>
      <c r="S576">
        <f t="shared" si="18"/>
        <v>0</v>
      </c>
      <c r="T576">
        <f t="shared" si="17"/>
        <v>76</v>
      </c>
    </row>
    <row r="577" spans="1:20" x14ac:dyDescent="0.2">
      <c r="A577" s="1">
        <v>43297</v>
      </c>
      <c r="B577">
        <v>43891179</v>
      </c>
      <c r="C577">
        <v>842</v>
      </c>
      <c r="D577" t="s">
        <v>26</v>
      </c>
      <c r="E577">
        <v>21</v>
      </c>
      <c r="F577" t="s">
        <v>15</v>
      </c>
      <c r="G577">
        <v>181010</v>
      </c>
      <c r="H577" t="s">
        <v>16</v>
      </c>
      <c r="I577" t="s">
        <v>17</v>
      </c>
      <c r="J577" t="s">
        <v>18</v>
      </c>
      <c r="K577" t="s">
        <v>19</v>
      </c>
      <c r="L577" t="s">
        <v>20</v>
      </c>
      <c r="M577" s="2">
        <v>842776102461</v>
      </c>
      <c r="N577">
        <v>1</v>
      </c>
      <c r="O577">
        <f>COUNTIFS($A$2:$A$1129,"="&amp;A577,$C$2:$C$1129,"="&amp;C577,$M$2:$M$1129,"="&amp;M577)</f>
        <v>76</v>
      </c>
      <c r="P577">
        <f>COUNTIFS($B$2:$B$1129,"="&amp;B577,$M$2:$M$1129,"="&amp;M577)</f>
        <v>1</v>
      </c>
      <c r="Q577">
        <f>SUMIFS($N$2:$N$1129,$B$2:$B$1129,"="&amp;B577,$M$2:$M$1129,"="&amp;M577)</f>
        <v>1</v>
      </c>
      <c r="R577">
        <f>VLOOKUP(A577&amp;C577&amp;M577,販売数計!$A$2:$E$174,5,FALSE)</f>
        <v>76</v>
      </c>
      <c r="S577">
        <f t="shared" si="18"/>
        <v>0</v>
      </c>
      <c r="T577">
        <f t="shared" si="17"/>
        <v>76</v>
      </c>
    </row>
    <row r="578" spans="1:20" x14ac:dyDescent="0.2">
      <c r="A578" s="1">
        <v>43297</v>
      </c>
      <c r="B578">
        <v>43891266</v>
      </c>
      <c r="C578">
        <v>842</v>
      </c>
      <c r="D578" t="s">
        <v>26</v>
      </c>
      <c r="E578">
        <v>21</v>
      </c>
      <c r="F578" t="s">
        <v>15</v>
      </c>
      <c r="G578">
        <v>181010</v>
      </c>
      <c r="H578" t="s">
        <v>16</v>
      </c>
      <c r="I578" t="s">
        <v>17</v>
      </c>
      <c r="J578" t="s">
        <v>18</v>
      </c>
      <c r="K578" t="s">
        <v>19</v>
      </c>
      <c r="L578" t="s">
        <v>20</v>
      </c>
      <c r="M578" s="2">
        <v>842776102461</v>
      </c>
      <c r="N578">
        <v>1</v>
      </c>
      <c r="O578">
        <f>COUNTIFS($A$2:$A$1129,"="&amp;A578,$C$2:$C$1129,"="&amp;C578,$M$2:$M$1129,"="&amp;M578)</f>
        <v>76</v>
      </c>
      <c r="P578">
        <f>COUNTIFS($B$2:$B$1129,"="&amp;B578,$M$2:$M$1129,"="&amp;M578)</f>
        <v>1</v>
      </c>
      <c r="Q578">
        <f>SUMIFS($N$2:$N$1129,$B$2:$B$1129,"="&amp;B578,$M$2:$M$1129,"="&amp;M578)</f>
        <v>1</v>
      </c>
      <c r="R578">
        <f>VLOOKUP(A578&amp;C578&amp;M578,販売数計!$A$2:$E$174,5,FALSE)</f>
        <v>76</v>
      </c>
      <c r="S578">
        <f t="shared" si="18"/>
        <v>0</v>
      </c>
      <c r="T578">
        <f t="shared" si="17"/>
        <v>76</v>
      </c>
    </row>
    <row r="579" spans="1:20" x14ac:dyDescent="0.2">
      <c r="A579" s="1">
        <v>43297</v>
      </c>
      <c r="B579">
        <v>43891599</v>
      </c>
      <c r="C579">
        <v>842</v>
      </c>
      <c r="D579" t="s">
        <v>26</v>
      </c>
      <c r="E579">
        <v>21</v>
      </c>
      <c r="F579" t="s">
        <v>15</v>
      </c>
      <c r="G579">
        <v>181010</v>
      </c>
      <c r="H579" t="s">
        <v>16</v>
      </c>
      <c r="I579" t="s">
        <v>17</v>
      </c>
      <c r="J579" t="s">
        <v>18</v>
      </c>
      <c r="K579" t="s">
        <v>19</v>
      </c>
      <c r="L579" t="s">
        <v>20</v>
      </c>
      <c r="M579" s="2">
        <v>842776102461</v>
      </c>
      <c r="N579">
        <v>1</v>
      </c>
      <c r="O579">
        <f>COUNTIFS($A$2:$A$1129,"="&amp;A579,$C$2:$C$1129,"="&amp;C579,$M$2:$M$1129,"="&amp;M579)</f>
        <v>76</v>
      </c>
      <c r="P579">
        <f>COUNTIFS($B$2:$B$1129,"="&amp;B579,$M$2:$M$1129,"="&amp;M579)</f>
        <v>1</v>
      </c>
      <c r="Q579">
        <f>SUMIFS($N$2:$N$1129,$B$2:$B$1129,"="&amp;B579,$M$2:$M$1129,"="&amp;M579)</f>
        <v>1</v>
      </c>
      <c r="R579">
        <f>VLOOKUP(A579&amp;C579&amp;M579,販売数計!$A$2:$E$174,5,FALSE)</f>
        <v>76</v>
      </c>
      <c r="S579">
        <f t="shared" si="18"/>
        <v>0</v>
      </c>
      <c r="T579">
        <f t="shared" ref="T579:T642" si="19">SUMIFS($N$2:$N$1129,$A$2:$A$1129,"="&amp;A579,$C$2:$C$1129,"="&amp;C579,$M$2:$M$1129,"="&amp;M579)</f>
        <v>76</v>
      </c>
    </row>
    <row r="580" spans="1:20" x14ac:dyDescent="0.2">
      <c r="A580" s="1">
        <v>43297</v>
      </c>
      <c r="B580">
        <v>43891756</v>
      </c>
      <c r="C580">
        <v>842</v>
      </c>
      <c r="D580" t="s">
        <v>26</v>
      </c>
      <c r="E580">
        <v>21</v>
      </c>
      <c r="F580" t="s">
        <v>15</v>
      </c>
      <c r="G580">
        <v>181010</v>
      </c>
      <c r="H580" t="s">
        <v>16</v>
      </c>
      <c r="I580" t="s">
        <v>17</v>
      </c>
      <c r="J580" t="s">
        <v>18</v>
      </c>
      <c r="K580" t="s">
        <v>19</v>
      </c>
      <c r="L580" t="s">
        <v>20</v>
      </c>
      <c r="M580" s="2">
        <v>842776102461</v>
      </c>
      <c r="N580">
        <v>1</v>
      </c>
      <c r="O580">
        <f>COUNTIFS($A$2:$A$1129,"="&amp;A580,$C$2:$C$1129,"="&amp;C580,$M$2:$M$1129,"="&amp;M580)</f>
        <v>76</v>
      </c>
      <c r="P580">
        <f>COUNTIFS($B$2:$B$1129,"="&amp;B580,$M$2:$M$1129,"="&amp;M580)</f>
        <v>1</v>
      </c>
      <c r="Q580">
        <f>SUMIFS($N$2:$N$1129,$B$2:$B$1129,"="&amp;B580,$M$2:$M$1129,"="&amp;M580)</f>
        <v>1</v>
      </c>
      <c r="R580">
        <f>VLOOKUP(A580&amp;C580&amp;M580,販売数計!$A$2:$E$174,5,FALSE)</f>
        <v>76</v>
      </c>
      <c r="S580">
        <f t="shared" si="18"/>
        <v>0</v>
      </c>
      <c r="T580">
        <f t="shared" si="19"/>
        <v>76</v>
      </c>
    </row>
    <row r="581" spans="1:20" x14ac:dyDescent="0.2">
      <c r="A581" s="1">
        <v>43297</v>
      </c>
      <c r="B581">
        <v>43891780</v>
      </c>
      <c r="C581">
        <v>842</v>
      </c>
      <c r="D581" t="s">
        <v>26</v>
      </c>
      <c r="E581">
        <v>21</v>
      </c>
      <c r="F581" t="s">
        <v>15</v>
      </c>
      <c r="G581">
        <v>181010</v>
      </c>
      <c r="H581" t="s">
        <v>16</v>
      </c>
      <c r="I581" t="s">
        <v>17</v>
      </c>
      <c r="J581" t="s">
        <v>18</v>
      </c>
      <c r="K581" t="s">
        <v>19</v>
      </c>
      <c r="L581" t="s">
        <v>20</v>
      </c>
      <c r="M581" s="2">
        <v>842776102461</v>
      </c>
      <c r="N581">
        <v>1</v>
      </c>
      <c r="O581">
        <f>COUNTIFS($A$2:$A$1129,"="&amp;A581,$C$2:$C$1129,"="&amp;C581,$M$2:$M$1129,"="&amp;M581)</f>
        <v>76</v>
      </c>
      <c r="P581">
        <f>COUNTIFS($B$2:$B$1129,"="&amp;B581,$M$2:$M$1129,"="&amp;M581)</f>
        <v>1</v>
      </c>
      <c r="Q581">
        <f>SUMIFS($N$2:$N$1129,$B$2:$B$1129,"="&amp;B581,$M$2:$M$1129,"="&amp;M581)</f>
        <v>1</v>
      </c>
      <c r="R581">
        <f>VLOOKUP(A581&amp;C581&amp;M581,販売数計!$A$2:$E$174,5,FALSE)</f>
        <v>76</v>
      </c>
      <c r="S581">
        <f t="shared" si="18"/>
        <v>0</v>
      </c>
      <c r="T581">
        <f t="shared" si="19"/>
        <v>76</v>
      </c>
    </row>
    <row r="582" spans="1:20" x14ac:dyDescent="0.2">
      <c r="A582" s="1">
        <v>43297</v>
      </c>
      <c r="B582">
        <v>43892184</v>
      </c>
      <c r="C582">
        <v>842</v>
      </c>
      <c r="D582" t="s">
        <v>26</v>
      </c>
      <c r="E582">
        <v>21</v>
      </c>
      <c r="F582" t="s">
        <v>15</v>
      </c>
      <c r="G582">
        <v>181010</v>
      </c>
      <c r="H582" t="s">
        <v>16</v>
      </c>
      <c r="I582" t="s">
        <v>17</v>
      </c>
      <c r="J582" t="s">
        <v>18</v>
      </c>
      <c r="K582" t="s">
        <v>19</v>
      </c>
      <c r="L582" t="s">
        <v>20</v>
      </c>
      <c r="M582" s="2">
        <v>842776102461</v>
      </c>
      <c r="N582">
        <v>1</v>
      </c>
      <c r="O582">
        <f>COUNTIFS($A$2:$A$1129,"="&amp;A582,$C$2:$C$1129,"="&amp;C582,$M$2:$M$1129,"="&amp;M582)</f>
        <v>76</v>
      </c>
      <c r="P582">
        <f>COUNTIFS($B$2:$B$1129,"="&amp;B582,$M$2:$M$1129,"="&amp;M582)</f>
        <v>1</v>
      </c>
      <c r="Q582">
        <f>SUMIFS($N$2:$N$1129,$B$2:$B$1129,"="&amp;B582,$M$2:$M$1129,"="&amp;M582)</f>
        <v>1</v>
      </c>
      <c r="R582">
        <f>VLOOKUP(A582&amp;C582&amp;M582,販売数計!$A$2:$E$174,5,FALSE)</f>
        <v>76</v>
      </c>
      <c r="S582">
        <f t="shared" si="18"/>
        <v>0</v>
      </c>
      <c r="T582">
        <f t="shared" si="19"/>
        <v>76</v>
      </c>
    </row>
    <row r="583" spans="1:20" x14ac:dyDescent="0.2">
      <c r="A583" s="1">
        <v>43297</v>
      </c>
      <c r="B583">
        <v>43892193</v>
      </c>
      <c r="C583">
        <v>842</v>
      </c>
      <c r="D583" t="s">
        <v>26</v>
      </c>
      <c r="E583">
        <v>21</v>
      </c>
      <c r="F583" t="s">
        <v>15</v>
      </c>
      <c r="G583">
        <v>181010</v>
      </c>
      <c r="H583" t="s">
        <v>16</v>
      </c>
      <c r="I583" t="s">
        <v>17</v>
      </c>
      <c r="J583" t="s">
        <v>18</v>
      </c>
      <c r="K583" t="s">
        <v>19</v>
      </c>
      <c r="L583" t="s">
        <v>20</v>
      </c>
      <c r="M583" s="2">
        <v>842776102461</v>
      </c>
      <c r="N583">
        <v>1</v>
      </c>
      <c r="O583">
        <f>COUNTIFS($A$2:$A$1129,"="&amp;A583,$C$2:$C$1129,"="&amp;C583,$M$2:$M$1129,"="&amp;M583)</f>
        <v>76</v>
      </c>
      <c r="P583">
        <f>COUNTIFS($B$2:$B$1129,"="&amp;B583,$M$2:$M$1129,"="&amp;M583)</f>
        <v>1</v>
      </c>
      <c r="Q583">
        <f>SUMIFS($N$2:$N$1129,$B$2:$B$1129,"="&amp;B583,$M$2:$M$1129,"="&amp;M583)</f>
        <v>1</v>
      </c>
      <c r="R583">
        <f>VLOOKUP(A583&amp;C583&amp;M583,販売数計!$A$2:$E$174,5,FALSE)</f>
        <v>76</v>
      </c>
      <c r="S583">
        <f t="shared" si="18"/>
        <v>0</v>
      </c>
      <c r="T583">
        <f t="shared" si="19"/>
        <v>76</v>
      </c>
    </row>
    <row r="584" spans="1:20" x14ac:dyDescent="0.2">
      <c r="A584" s="1">
        <v>43297</v>
      </c>
      <c r="B584">
        <v>43892436</v>
      </c>
      <c r="C584">
        <v>842</v>
      </c>
      <c r="D584" t="s">
        <v>26</v>
      </c>
      <c r="E584">
        <v>21</v>
      </c>
      <c r="F584" t="s">
        <v>15</v>
      </c>
      <c r="G584">
        <v>181010</v>
      </c>
      <c r="H584" t="s">
        <v>16</v>
      </c>
      <c r="I584" t="s">
        <v>17</v>
      </c>
      <c r="J584" t="s">
        <v>18</v>
      </c>
      <c r="K584" t="s">
        <v>19</v>
      </c>
      <c r="L584" t="s">
        <v>20</v>
      </c>
      <c r="M584" s="2">
        <v>842776102461</v>
      </c>
      <c r="N584">
        <v>1</v>
      </c>
      <c r="O584">
        <f>COUNTIFS($A$2:$A$1129,"="&amp;A584,$C$2:$C$1129,"="&amp;C584,$M$2:$M$1129,"="&amp;M584)</f>
        <v>76</v>
      </c>
      <c r="P584">
        <f>COUNTIFS($B$2:$B$1129,"="&amp;B584,$M$2:$M$1129,"="&amp;M584)</f>
        <v>1</v>
      </c>
      <c r="Q584">
        <f>SUMIFS($N$2:$N$1129,$B$2:$B$1129,"="&amp;B584,$M$2:$M$1129,"="&amp;M584)</f>
        <v>1</v>
      </c>
      <c r="R584">
        <f>VLOOKUP(A584&amp;C584&amp;M584,販売数計!$A$2:$E$174,5,FALSE)</f>
        <v>76</v>
      </c>
      <c r="S584">
        <f t="shared" si="18"/>
        <v>0</v>
      </c>
      <c r="T584">
        <f t="shared" si="19"/>
        <v>76</v>
      </c>
    </row>
    <row r="585" spans="1:20" x14ac:dyDescent="0.2">
      <c r="A585" s="1">
        <v>43297</v>
      </c>
      <c r="B585">
        <v>43892683</v>
      </c>
      <c r="C585">
        <v>842</v>
      </c>
      <c r="D585" t="s">
        <v>26</v>
      </c>
      <c r="E585">
        <v>21</v>
      </c>
      <c r="F585" t="s">
        <v>15</v>
      </c>
      <c r="G585">
        <v>181010</v>
      </c>
      <c r="H585" t="s">
        <v>16</v>
      </c>
      <c r="I585" t="s">
        <v>17</v>
      </c>
      <c r="J585" t="s">
        <v>18</v>
      </c>
      <c r="K585" t="s">
        <v>19</v>
      </c>
      <c r="L585" t="s">
        <v>20</v>
      </c>
      <c r="M585" s="2">
        <v>842776102461</v>
      </c>
      <c r="N585">
        <v>1</v>
      </c>
      <c r="O585">
        <f>COUNTIFS($A$2:$A$1129,"="&amp;A585,$C$2:$C$1129,"="&amp;C585,$M$2:$M$1129,"="&amp;M585)</f>
        <v>76</v>
      </c>
      <c r="P585">
        <f>COUNTIFS($B$2:$B$1129,"="&amp;B585,$M$2:$M$1129,"="&amp;M585)</f>
        <v>1</v>
      </c>
      <c r="Q585">
        <f>SUMIFS($N$2:$N$1129,$B$2:$B$1129,"="&amp;B585,$M$2:$M$1129,"="&amp;M585)</f>
        <v>1</v>
      </c>
      <c r="R585">
        <f>VLOOKUP(A585&amp;C585&amp;M585,販売数計!$A$2:$E$174,5,FALSE)</f>
        <v>76</v>
      </c>
      <c r="S585">
        <f t="shared" si="18"/>
        <v>0</v>
      </c>
      <c r="T585">
        <f t="shared" si="19"/>
        <v>76</v>
      </c>
    </row>
    <row r="586" spans="1:20" x14ac:dyDescent="0.2">
      <c r="A586" s="1">
        <v>43297</v>
      </c>
      <c r="B586">
        <v>43892886</v>
      </c>
      <c r="C586">
        <v>842</v>
      </c>
      <c r="D586" t="s">
        <v>26</v>
      </c>
      <c r="E586">
        <v>21</v>
      </c>
      <c r="F586" t="s">
        <v>15</v>
      </c>
      <c r="G586">
        <v>181010</v>
      </c>
      <c r="H586" t="s">
        <v>16</v>
      </c>
      <c r="I586" t="s">
        <v>17</v>
      </c>
      <c r="J586" t="s">
        <v>18</v>
      </c>
      <c r="K586" t="s">
        <v>19</v>
      </c>
      <c r="L586" t="s">
        <v>20</v>
      </c>
      <c r="M586" s="2">
        <v>842776102461</v>
      </c>
      <c r="N586">
        <v>1</v>
      </c>
      <c r="O586">
        <f>COUNTIFS($A$2:$A$1129,"="&amp;A586,$C$2:$C$1129,"="&amp;C586,$M$2:$M$1129,"="&amp;M586)</f>
        <v>76</v>
      </c>
      <c r="P586">
        <f>COUNTIFS($B$2:$B$1129,"="&amp;B586,$M$2:$M$1129,"="&amp;M586)</f>
        <v>1</v>
      </c>
      <c r="Q586">
        <f>SUMIFS($N$2:$N$1129,$B$2:$B$1129,"="&amp;B586,$M$2:$M$1129,"="&amp;M586)</f>
        <v>1</v>
      </c>
      <c r="R586">
        <f>VLOOKUP(A586&amp;C586&amp;M586,販売数計!$A$2:$E$174,5,FALSE)</f>
        <v>76</v>
      </c>
      <c r="S586">
        <f t="shared" si="18"/>
        <v>0</v>
      </c>
      <c r="T586">
        <f t="shared" si="19"/>
        <v>76</v>
      </c>
    </row>
    <row r="587" spans="1:20" x14ac:dyDescent="0.2">
      <c r="A587" s="1">
        <v>43297</v>
      </c>
      <c r="B587">
        <v>43893250</v>
      </c>
      <c r="C587">
        <v>842</v>
      </c>
      <c r="D587" t="s">
        <v>26</v>
      </c>
      <c r="E587">
        <v>21</v>
      </c>
      <c r="F587" t="s">
        <v>15</v>
      </c>
      <c r="G587">
        <v>181010</v>
      </c>
      <c r="H587" t="s">
        <v>16</v>
      </c>
      <c r="I587" t="s">
        <v>17</v>
      </c>
      <c r="J587" t="s">
        <v>18</v>
      </c>
      <c r="K587" t="s">
        <v>19</v>
      </c>
      <c r="L587" t="s">
        <v>20</v>
      </c>
      <c r="M587" s="2">
        <v>842776102461</v>
      </c>
      <c r="N587">
        <v>1</v>
      </c>
      <c r="O587">
        <f>COUNTIFS($A$2:$A$1129,"="&amp;A587,$C$2:$C$1129,"="&amp;C587,$M$2:$M$1129,"="&amp;M587)</f>
        <v>76</v>
      </c>
      <c r="P587">
        <f>COUNTIFS($B$2:$B$1129,"="&amp;B587,$M$2:$M$1129,"="&amp;M587)</f>
        <v>1</v>
      </c>
      <c r="Q587">
        <f>SUMIFS($N$2:$N$1129,$B$2:$B$1129,"="&amp;B587,$M$2:$M$1129,"="&amp;M587)</f>
        <v>1</v>
      </c>
      <c r="R587">
        <f>VLOOKUP(A587&amp;C587&amp;M587,販売数計!$A$2:$E$174,5,FALSE)</f>
        <v>76</v>
      </c>
      <c r="S587">
        <f t="shared" si="18"/>
        <v>0</v>
      </c>
      <c r="T587">
        <f t="shared" si="19"/>
        <v>76</v>
      </c>
    </row>
    <row r="588" spans="1:20" x14ac:dyDescent="0.2">
      <c r="A588" s="1">
        <v>43297</v>
      </c>
      <c r="B588">
        <v>43893550</v>
      </c>
      <c r="C588">
        <v>842</v>
      </c>
      <c r="D588" t="s">
        <v>26</v>
      </c>
      <c r="E588">
        <v>21</v>
      </c>
      <c r="F588" t="s">
        <v>15</v>
      </c>
      <c r="G588">
        <v>181010</v>
      </c>
      <c r="H588" t="s">
        <v>16</v>
      </c>
      <c r="I588" t="s">
        <v>17</v>
      </c>
      <c r="J588" t="s">
        <v>18</v>
      </c>
      <c r="K588" t="s">
        <v>19</v>
      </c>
      <c r="L588" t="s">
        <v>20</v>
      </c>
      <c r="M588" s="2">
        <v>842776102461</v>
      </c>
      <c r="N588">
        <v>1</v>
      </c>
      <c r="O588">
        <f>COUNTIFS($A$2:$A$1129,"="&amp;A588,$C$2:$C$1129,"="&amp;C588,$M$2:$M$1129,"="&amp;M588)</f>
        <v>76</v>
      </c>
      <c r="P588">
        <f>COUNTIFS($B$2:$B$1129,"="&amp;B588,$M$2:$M$1129,"="&amp;M588)</f>
        <v>1</v>
      </c>
      <c r="Q588">
        <f>SUMIFS($N$2:$N$1129,$B$2:$B$1129,"="&amp;B588,$M$2:$M$1129,"="&amp;M588)</f>
        <v>1</v>
      </c>
      <c r="R588">
        <f>VLOOKUP(A588&amp;C588&amp;M588,販売数計!$A$2:$E$174,5,FALSE)</f>
        <v>76</v>
      </c>
      <c r="S588">
        <f t="shared" si="18"/>
        <v>0</v>
      </c>
      <c r="T588">
        <f t="shared" si="19"/>
        <v>76</v>
      </c>
    </row>
    <row r="589" spans="1:20" x14ac:dyDescent="0.2">
      <c r="A589" s="1">
        <v>43297</v>
      </c>
      <c r="B589">
        <v>65665981</v>
      </c>
      <c r="C589">
        <v>842</v>
      </c>
      <c r="D589" t="s">
        <v>26</v>
      </c>
      <c r="E589">
        <v>21</v>
      </c>
      <c r="F589" t="s">
        <v>15</v>
      </c>
      <c r="G589">
        <v>181010</v>
      </c>
      <c r="H589" t="s">
        <v>16</v>
      </c>
      <c r="I589" t="s">
        <v>17</v>
      </c>
      <c r="J589" t="s">
        <v>18</v>
      </c>
      <c r="K589" t="s">
        <v>19</v>
      </c>
      <c r="L589" t="s">
        <v>20</v>
      </c>
      <c r="M589" s="2">
        <v>842776102461</v>
      </c>
      <c r="N589">
        <v>1</v>
      </c>
      <c r="O589">
        <f>COUNTIFS($A$2:$A$1129,"="&amp;A589,$C$2:$C$1129,"="&amp;C589,$M$2:$M$1129,"="&amp;M589)</f>
        <v>76</v>
      </c>
      <c r="P589">
        <f>COUNTIFS($B$2:$B$1129,"="&amp;B589,$M$2:$M$1129,"="&amp;M589)</f>
        <v>1</v>
      </c>
      <c r="Q589">
        <f>SUMIFS($N$2:$N$1129,$B$2:$B$1129,"="&amp;B589,$M$2:$M$1129,"="&amp;M589)</f>
        <v>1</v>
      </c>
      <c r="R589">
        <f>VLOOKUP(A589&amp;C589&amp;M589,販売数計!$A$2:$E$174,5,FALSE)</f>
        <v>76</v>
      </c>
      <c r="S589">
        <f t="shared" si="18"/>
        <v>0</v>
      </c>
      <c r="T589">
        <f t="shared" si="19"/>
        <v>76</v>
      </c>
    </row>
    <row r="590" spans="1:20" hidden="1" x14ac:dyDescent="0.2">
      <c r="A590" s="1">
        <v>43298</v>
      </c>
      <c r="B590">
        <v>43842165</v>
      </c>
      <c r="C590">
        <v>94</v>
      </c>
      <c r="D590" t="s">
        <v>14</v>
      </c>
      <c r="E590">
        <v>21</v>
      </c>
      <c r="F590" t="s">
        <v>15</v>
      </c>
      <c r="G590">
        <v>181010</v>
      </c>
      <c r="H590" t="s">
        <v>16</v>
      </c>
      <c r="I590" t="s">
        <v>17</v>
      </c>
      <c r="J590" t="s">
        <v>18</v>
      </c>
      <c r="K590" t="s">
        <v>19</v>
      </c>
      <c r="L590" t="s">
        <v>20</v>
      </c>
      <c r="M590" s="2">
        <v>842776102461</v>
      </c>
      <c r="N590">
        <v>1</v>
      </c>
      <c r="O590">
        <f>COUNTIFS($A$2:$A$1129,"="&amp;A590,$C$2:$C$1129,"="&amp;C590,$M$2:$M$1129,"="&amp;M590)</f>
        <v>90</v>
      </c>
      <c r="P590">
        <f>COUNTIFS($B$2:$B$1129,"="&amp;B590,$M$2:$M$1129,"="&amp;M590)</f>
        <v>1</v>
      </c>
      <c r="Q590">
        <f>SUMIFS($N$2:$N$1129,$B$2:$B$1129,"="&amp;B590,$M$2:$M$1129,"="&amp;M590)</f>
        <v>1</v>
      </c>
      <c r="R590">
        <f>VLOOKUP(A590&amp;C590&amp;M590,販売数計!$A$2:$E$174,5,FALSE)</f>
        <v>89</v>
      </c>
      <c r="S590">
        <f t="shared" si="18"/>
        <v>0</v>
      </c>
      <c r="T590">
        <f t="shared" si="19"/>
        <v>90</v>
      </c>
    </row>
    <row r="591" spans="1:20" hidden="1" x14ac:dyDescent="0.2">
      <c r="A591" s="1">
        <v>43298</v>
      </c>
      <c r="B591">
        <v>43870833</v>
      </c>
      <c r="C591">
        <v>94</v>
      </c>
      <c r="D591" t="s">
        <v>14</v>
      </c>
      <c r="E591">
        <v>21</v>
      </c>
      <c r="F591" t="s">
        <v>15</v>
      </c>
      <c r="G591">
        <v>181010</v>
      </c>
      <c r="H591" t="s">
        <v>16</v>
      </c>
      <c r="I591" t="s">
        <v>17</v>
      </c>
      <c r="J591" t="s">
        <v>18</v>
      </c>
      <c r="K591" t="s">
        <v>19</v>
      </c>
      <c r="L591" t="s">
        <v>20</v>
      </c>
      <c r="M591" s="2">
        <v>842776102461</v>
      </c>
      <c r="N591">
        <v>1</v>
      </c>
      <c r="O591">
        <f>COUNTIFS($A$2:$A$1129,"="&amp;A591,$C$2:$C$1129,"="&amp;C591,$M$2:$M$1129,"="&amp;M591)</f>
        <v>90</v>
      </c>
      <c r="P591">
        <f>COUNTIFS($B$2:$B$1129,"="&amp;B591,$M$2:$M$1129,"="&amp;M591)</f>
        <v>1</v>
      </c>
      <c r="Q591">
        <f>SUMIFS($N$2:$N$1129,$B$2:$B$1129,"="&amp;B591,$M$2:$M$1129,"="&amp;M591)</f>
        <v>1</v>
      </c>
      <c r="R591">
        <f>VLOOKUP(A591&amp;C591&amp;M591,販売数計!$A$2:$E$174,5,FALSE)</f>
        <v>89</v>
      </c>
      <c r="S591">
        <f t="shared" si="18"/>
        <v>0</v>
      </c>
      <c r="T591">
        <f t="shared" si="19"/>
        <v>90</v>
      </c>
    </row>
    <row r="592" spans="1:20" hidden="1" x14ac:dyDescent="0.2">
      <c r="A592" s="1">
        <v>43298</v>
      </c>
      <c r="B592">
        <v>43871039</v>
      </c>
      <c r="C592">
        <v>94</v>
      </c>
      <c r="D592" t="s">
        <v>14</v>
      </c>
      <c r="E592">
        <v>21</v>
      </c>
      <c r="F592" t="s">
        <v>15</v>
      </c>
      <c r="G592">
        <v>181010</v>
      </c>
      <c r="H592" t="s">
        <v>16</v>
      </c>
      <c r="I592" t="s">
        <v>17</v>
      </c>
      <c r="J592" t="s">
        <v>18</v>
      </c>
      <c r="K592" t="s">
        <v>19</v>
      </c>
      <c r="L592" t="s">
        <v>20</v>
      </c>
      <c r="M592" s="2">
        <v>842776102461</v>
      </c>
      <c r="N592">
        <v>1</v>
      </c>
      <c r="O592">
        <f>COUNTIFS($A$2:$A$1129,"="&amp;A592,$C$2:$C$1129,"="&amp;C592,$M$2:$M$1129,"="&amp;M592)</f>
        <v>90</v>
      </c>
      <c r="P592">
        <f>COUNTIFS($B$2:$B$1129,"="&amp;B592,$M$2:$M$1129,"="&amp;M592)</f>
        <v>1</v>
      </c>
      <c r="Q592">
        <f>SUMIFS($N$2:$N$1129,$B$2:$B$1129,"="&amp;B592,$M$2:$M$1129,"="&amp;M592)</f>
        <v>1</v>
      </c>
      <c r="R592">
        <f>VLOOKUP(A592&amp;C592&amp;M592,販売数計!$A$2:$E$174,5,FALSE)</f>
        <v>89</v>
      </c>
      <c r="S592">
        <f t="shared" si="18"/>
        <v>0</v>
      </c>
      <c r="T592">
        <f t="shared" si="19"/>
        <v>90</v>
      </c>
    </row>
    <row r="593" spans="1:20" hidden="1" x14ac:dyDescent="0.2">
      <c r="A593" s="1">
        <v>43298</v>
      </c>
      <c r="B593">
        <v>43882514</v>
      </c>
      <c r="C593">
        <v>94</v>
      </c>
      <c r="D593" t="s">
        <v>14</v>
      </c>
      <c r="E593">
        <v>21</v>
      </c>
      <c r="F593" t="s">
        <v>15</v>
      </c>
      <c r="G593">
        <v>181010</v>
      </c>
      <c r="H593" t="s">
        <v>16</v>
      </c>
      <c r="I593" t="s">
        <v>17</v>
      </c>
      <c r="J593" t="s">
        <v>18</v>
      </c>
      <c r="K593" t="s">
        <v>19</v>
      </c>
      <c r="L593" t="s">
        <v>20</v>
      </c>
      <c r="M593" s="2">
        <v>842776102461</v>
      </c>
      <c r="N593">
        <v>1</v>
      </c>
      <c r="O593">
        <f>COUNTIFS($A$2:$A$1129,"="&amp;A593,$C$2:$C$1129,"="&amp;C593,$M$2:$M$1129,"="&amp;M593)</f>
        <v>90</v>
      </c>
      <c r="P593">
        <f>COUNTIFS($B$2:$B$1129,"="&amp;B593,$M$2:$M$1129,"="&amp;M593)</f>
        <v>1</v>
      </c>
      <c r="Q593">
        <f>SUMIFS($N$2:$N$1129,$B$2:$B$1129,"="&amp;B593,$M$2:$M$1129,"="&amp;M593)</f>
        <v>1</v>
      </c>
      <c r="R593">
        <f>VLOOKUP(A593&amp;C593&amp;M593,販売数計!$A$2:$E$174,5,FALSE)</f>
        <v>89</v>
      </c>
      <c r="S593">
        <f t="shared" si="18"/>
        <v>0</v>
      </c>
      <c r="T593">
        <f t="shared" si="19"/>
        <v>90</v>
      </c>
    </row>
    <row r="594" spans="1:20" hidden="1" x14ac:dyDescent="0.2">
      <c r="A594" s="1">
        <v>43298</v>
      </c>
      <c r="B594">
        <v>43890312</v>
      </c>
      <c r="C594">
        <v>94</v>
      </c>
      <c r="D594" t="s">
        <v>14</v>
      </c>
      <c r="E594">
        <v>21</v>
      </c>
      <c r="F594" t="s">
        <v>15</v>
      </c>
      <c r="G594">
        <v>181010</v>
      </c>
      <c r="H594" t="s">
        <v>16</v>
      </c>
      <c r="I594" t="s">
        <v>17</v>
      </c>
      <c r="J594" t="s">
        <v>18</v>
      </c>
      <c r="K594" t="s">
        <v>19</v>
      </c>
      <c r="L594" t="s">
        <v>20</v>
      </c>
      <c r="M594" s="2">
        <v>842776102461</v>
      </c>
      <c r="N594">
        <v>1</v>
      </c>
      <c r="O594">
        <f>COUNTIFS($A$2:$A$1129,"="&amp;A594,$C$2:$C$1129,"="&amp;C594,$M$2:$M$1129,"="&amp;M594)</f>
        <v>90</v>
      </c>
      <c r="P594">
        <f>COUNTIFS($B$2:$B$1129,"="&amp;B594,$M$2:$M$1129,"="&amp;M594)</f>
        <v>1</v>
      </c>
      <c r="Q594">
        <f>SUMIFS($N$2:$N$1129,$B$2:$B$1129,"="&amp;B594,$M$2:$M$1129,"="&amp;M594)</f>
        <v>1</v>
      </c>
      <c r="R594">
        <f>VLOOKUP(A594&amp;C594&amp;M594,販売数計!$A$2:$E$174,5,FALSE)</f>
        <v>89</v>
      </c>
      <c r="S594">
        <f t="shared" si="18"/>
        <v>0</v>
      </c>
      <c r="T594">
        <f t="shared" si="19"/>
        <v>90</v>
      </c>
    </row>
    <row r="595" spans="1:20" hidden="1" x14ac:dyDescent="0.2">
      <c r="A595" s="1">
        <v>43298</v>
      </c>
      <c r="B595">
        <v>43894124</v>
      </c>
      <c r="C595">
        <v>94</v>
      </c>
      <c r="D595" t="s">
        <v>14</v>
      </c>
      <c r="E595">
        <v>21</v>
      </c>
      <c r="F595" t="s">
        <v>15</v>
      </c>
      <c r="G595">
        <v>181010</v>
      </c>
      <c r="H595" t="s">
        <v>16</v>
      </c>
      <c r="I595" t="s">
        <v>17</v>
      </c>
      <c r="J595" t="s">
        <v>18</v>
      </c>
      <c r="K595" t="s">
        <v>19</v>
      </c>
      <c r="L595" t="s">
        <v>20</v>
      </c>
      <c r="M595" s="2">
        <v>842776102461</v>
      </c>
      <c r="N595">
        <v>1</v>
      </c>
      <c r="O595">
        <f>COUNTIFS($A$2:$A$1129,"="&amp;A595,$C$2:$C$1129,"="&amp;C595,$M$2:$M$1129,"="&amp;M595)</f>
        <v>90</v>
      </c>
      <c r="P595">
        <f>COUNTIFS($B$2:$B$1129,"="&amp;B595,$M$2:$M$1129,"="&amp;M595)</f>
        <v>1</v>
      </c>
      <c r="Q595">
        <f>SUMIFS($N$2:$N$1129,$B$2:$B$1129,"="&amp;B595,$M$2:$M$1129,"="&amp;M595)</f>
        <v>1</v>
      </c>
      <c r="R595">
        <f>VLOOKUP(A595&amp;C595&amp;M595,販売数計!$A$2:$E$174,5,FALSE)</f>
        <v>89</v>
      </c>
      <c r="S595">
        <f t="shared" si="18"/>
        <v>0</v>
      </c>
      <c r="T595">
        <f t="shared" si="19"/>
        <v>90</v>
      </c>
    </row>
    <row r="596" spans="1:20" hidden="1" x14ac:dyDescent="0.2">
      <c r="A596" s="1">
        <v>43298</v>
      </c>
      <c r="B596">
        <v>43894199</v>
      </c>
      <c r="C596">
        <v>94</v>
      </c>
      <c r="D596" t="s">
        <v>14</v>
      </c>
      <c r="E596">
        <v>21</v>
      </c>
      <c r="F596" t="s">
        <v>15</v>
      </c>
      <c r="G596">
        <v>181010</v>
      </c>
      <c r="H596" t="s">
        <v>16</v>
      </c>
      <c r="I596" t="s">
        <v>17</v>
      </c>
      <c r="J596" t="s">
        <v>18</v>
      </c>
      <c r="K596" t="s">
        <v>19</v>
      </c>
      <c r="L596" t="s">
        <v>20</v>
      </c>
      <c r="M596" s="2">
        <v>842776102461</v>
      </c>
      <c r="N596">
        <v>1</v>
      </c>
      <c r="O596">
        <f>COUNTIFS($A$2:$A$1129,"="&amp;A596,$C$2:$C$1129,"="&amp;C596,$M$2:$M$1129,"="&amp;M596)</f>
        <v>90</v>
      </c>
      <c r="P596">
        <f>COUNTIFS($B$2:$B$1129,"="&amp;B596,$M$2:$M$1129,"="&amp;M596)</f>
        <v>1</v>
      </c>
      <c r="Q596">
        <f>SUMIFS($N$2:$N$1129,$B$2:$B$1129,"="&amp;B596,$M$2:$M$1129,"="&amp;M596)</f>
        <v>1</v>
      </c>
      <c r="R596">
        <f>VLOOKUP(A596&amp;C596&amp;M596,販売数計!$A$2:$E$174,5,FALSE)</f>
        <v>89</v>
      </c>
      <c r="S596">
        <f t="shared" si="18"/>
        <v>0</v>
      </c>
      <c r="T596">
        <f t="shared" si="19"/>
        <v>90</v>
      </c>
    </row>
    <row r="597" spans="1:20" hidden="1" x14ac:dyDescent="0.2">
      <c r="A597" s="1">
        <v>43298</v>
      </c>
      <c r="B597">
        <v>43894335</v>
      </c>
      <c r="C597">
        <v>94</v>
      </c>
      <c r="D597" t="s">
        <v>14</v>
      </c>
      <c r="E597">
        <v>21</v>
      </c>
      <c r="F597" t="s">
        <v>15</v>
      </c>
      <c r="G597">
        <v>181010</v>
      </c>
      <c r="H597" t="s">
        <v>16</v>
      </c>
      <c r="I597" t="s">
        <v>17</v>
      </c>
      <c r="J597" t="s">
        <v>18</v>
      </c>
      <c r="K597" t="s">
        <v>19</v>
      </c>
      <c r="L597" t="s">
        <v>20</v>
      </c>
      <c r="M597" s="2">
        <v>842776102461</v>
      </c>
      <c r="N597">
        <v>1</v>
      </c>
      <c r="O597">
        <f>COUNTIFS($A$2:$A$1129,"="&amp;A597,$C$2:$C$1129,"="&amp;C597,$M$2:$M$1129,"="&amp;M597)</f>
        <v>90</v>
      </c>
      <c r="P597">
        <f>COUNTIFS($B$2:$B$1129,"="&amp;B597,$M$2:$M$1129,"="&amp;M597)</f>
        <v>1</v>
      </c>
      <c r="Q597">
        <f>SUMIFS($N$2:$N$1129,$B$2:$B$1129,"="&amp;B597,$M$2:$M$1129,"="&amp;M597)</f>
        <v>1</v>
      </c>
      <c r="R597">
        <f>VLOOKUP(A597&amp;C597&amp;M597,販売数計!$A$2:$E$174,5,FALSE)</f>
        <v>89</v>
      </c>
      <c r="S597">
        <f t="shared" si="18"/>
        <v>0</v>
      </c>
      <c r="T597">
        <f t="shared" si="19"/>
        <v>90</v>
      </c>
    </row>
    <row r="598" spans="1:20" hidden="1" x14ac:dyDescent="0.2">
      <c r="A598" s="1">
        <v>43298</v>
      </c>
      <c r="B598">
        <v>43894580</v>
      </c>
      <c r="C598">
        <v>94</v>
      </c>
      <c r="D598" t="s">
        <v>14</v>
      </c>
      <c r="E598">
        <v>21</v>
      </c>
      <c r="F598" t="s">
        <v>15</v>
      </c>
      <c r="G598">
        <v>181010</v>
      </c>
      <c r="H598" t="s">
        <v>16</v>
      </c>
      <c r="I598" t="s">
        <v>17</v>
      </c>
      <c r="J598" t="s">
        <v>18</v>
      </c>
      <c r="K598" t="s">
        <v>19</v>
      </c>
      <c r="L598" t="s">
        <v>20</v>
      </c>
      <c r="M598" s="2">
        <v>842776102461</v>
      </c>
      <c r="N598">
        <v>1</v>
      </c>
      <c r="O598">
        <f>COUNTIFS($A$2:$A$1129,"="&amp;A598,$C$2:$C$1129,"="&amp;C598,$M$2:$M$1129,"="&amp;M598)</f>
        <v>90</v>
      </c>
      <c r="P598">
        <f>COUNTIFS($B$2:$B$1129,"="&amp;B598,$M$2:$M$1129,"="&amp;M598)</f>
        <v>1</v>
      </c>
      <c r="Q598">
        <f>SUMIFS($N$2:$N$1129,$B$2:$B$1129,"="&amp;B598,$M$2:$M$1129,"="&amp;M598)</f>
        <v>1</v>
      </c>
      <c r="R598">
        <f>VLOOKUP(A598&amp;C598&amp;M598,販売数計!$A$2:$E$174,5,FALSE)</f>
        <v>89</v>
      </c>
      <c r="S598">
        <f t="shared" si="18"/>
        <v>0</v>
      </c>
      <c r="T598">
        <f t="shared" si="19"/>
        <v>90</v>
      </c>
    </row>
    <row r="599" spans="1:20" hidden="1" x14ac:dyDescent="0.2">
      <c r="A599" s="1">
        <v>43298</v>
      </c>
      <c r="B599">
        <v>43894768</v>
      </c>
      <c r="C599">
        <v>94</v>
      </c>
      <c r="D599" t="s">
        <v>14</v>
      </c>
      <c r="E599">
        <v>21</v>
      </c>
      <c r="F599" t="s">
        <v>15</v>
      </c>
      <c r="G599">
        <v>181010</v>
      </c>
      <c r="H599" t="s">
        <v>16</v>
      </c>
      <c r="I599" t="s">
        <v>17</v>
      </c>
      <c r="J599" t="s">
        <v>18</v>
      </c>
      <c r="K599" t="s">
        <v>19</v>
      </c>
      <c r="L599" t="s">
        <v>20</v>
      </c>
      <c r="M599" s="2">
        <v>842776102461</v>
      </c>
      <c r="N599">
        <v>1</v>
      </c>
      <c r="O599">
        <f>COUNTIFS($A$2:$A$1129,"="&amp;A599,$C$2:$C$1129,"="&amp;C599,$M$2:$M$1129,"="&amp;M599)</f>
        <v>90</v>
      </c>
      <c r="P599">
        <f>COUNTIFS($B$2:$B$1129,"="&amp;B599,$M$2:$M$1129,"="&amp;M599)</f>
        <v>1</v>
      </c>
      <c r="Q599">
        <f>SUMIFS($N$2:$N$1129,$B$2:$B$1129,"="&amp;B599,$M$2:$M$1129,"="&amp;M599)</f>
        <v>1</v>
      </c>
      <c r="R599">
        <f>VLOOKUP(A599&amp;C599&amp;M599,販売数計!$A$2:$E$174,5,FALSE)</f>
        <v>89</v>
      </c>
      <c r="S599">
        <f t="shared" si="18"/>
        <v>0</v>
      </c>
      <c r="T599">
        <f t="shared" si="19"/>
        <v>90</v>
      </c>
    </row>
    <row r="600" spans="1:20" hidden="1" x14ac:dyDescent="0.2">
      <c r="A600" s="1">
        <v>43298</v>
      </c>
      <c r="B600">
        <v>43894805</v>
      </c>
      <c r="C600">
        <v>94</v>
      </c>
      <c r="D600" t="s">
        <v>14</v>
      </c>
      <c r="E600">
        <v>21</v>
      </c>
      <c r="F600" t="s">
        <v>15</v>
      </c>
      <c r="G600">
        <v>181010</v>
      </c>
      <c r="H600" t="s">
        <v>16</v>
      </c>
      <c r="I600" t="s">
        <v>17</v>
      </c>
      <c r="J600" t="s">
        <v>18</v>
      </c>
      <c r="K600" t="s">
        <v>19</v>
      </c>
      <c r="L600" t="s">
        <v>20</v>
      </c>
      <c r="M600" s="2">
        <v>842776102461</v>
      </c>
      <c r="N600">
        <v>1</v>
      </c>
      <c r="O600">
        <f>COUNTIFS($A$2:$A$1129,"="&amp;A600,$C$2:$C$1129,"="&amp;C600,$M$2:$M$1129,"="&amp;M600)</f>
        <v>90</v>
      </c>
      <c r="P600">
        <f>COUNTIFS($B$2:$B$1129,"="&amp;B600,$M$2:$M$1129,"="&amp;M600)</f>
        <v>1</v>
      </c>
      <c r="Q600">
        <f>SUMIFS($N$2:$N$1129,$B$2:$B$1129,"="&amp;B600,$M$2:$M$1129,"="&amp;M600)</f>
        <v>1</v>
      </c>
      <c r="R600">
        <f>VLOOKUP(A600&amp;C600&amp;M600,販売数計!$A$2:$E$174,5,FALSE)</f>
        <v>89</v>
      </c>
      <c r="S600">
        <f t="shared" si="18"/>
        <v>0</v>
      </c>
      <c r="T600">
        <f t="shared" si="19"/>
        <v>90</v>
      </c>
    </row>
    <row r="601" spans="1:20" hidden="1" x14ac:dyDescent="0.2">
      <c r="A601" s="1">
        <v>43298</v>
      </c>
      <c r="B601">
        <v>43895078</v>
      </c>
      <c r="C601">
        <v>94</v>
      </c>
      <c r="D601" t="s">
        <v>14</v>
      </c>
      <c r="E601">
        <v>21</v>
      </c>
      <c r="F601" t="s">
        <v>15</v>
      </c>
      <c r="G601">
        <v>181010</v>
      </c>
      <c r="H601" t="s">
        <v>16</v>
      </c>
      <c r="I601" t="s">
        <v>17</v>
      </c>
      <c r="J601" t="s">
        <v>18</v>
      </c>
      <c r="K601" t="s">
        <v>19</v>
      </c>
      <c r="L601" t="s">
        <v>20</v>
      </c>
      <c r="M601" s="2">
        <v>842776102461</v>
      </c>
      <c r="N601">
        <v>1</v>
      </c>
      <c r="O601">
        <f>COUNTIFS($A$2:$A$1129,"="&amp;A601,$C$2:$C$1129,"="&amp;C601,$M$2:$M$1129,"="&amp;M601)</f>
        <v>90</v>
      </c>
      <c r="P601">
        <f>COUNTIFS($B$2:$B$1129,"="&amp;B601,$M$2:$M$1129,"="&amp;M601)</f>
        <v>1</v>
      </c>
      <c r="Q601">
        <f>SUMIFS($N$2:$N$1129,$B$2:$B$1129,"="&amp;B601,$M$2:$M$1129,"="&amp;M601)</f>
        <v>1</v>
      </c>
      <c r="R601">
        <f>VLOOKUP(A601&amp;C601&amp;M601,販売数計!$A$2:$E$174,5,FALSE)</f>
        <v>89</v>
      </c>
      <c r="S601">
        <f t="shared" si="18"/>
        <v>0</v>
      </c>
      <c r="T601">
        <f t="shared" si="19"/>
        <v>90</v>
      </c>
    </row>
    <row r="602" spans="1:20" hidden="1" x14ac:dyDescent="0.2">
      <c r="A602" s="1">
        <v>43298</v>
      </c>
      <c r="B602">
        <v>43895096</v>
      </c>
      <c r="C602">
        <v>94</v>
      </c>
      <c r="D602" t="s">
        <v>14</v>
      </c>
      <c r="E602">
        <v>21</v>
      </c>
      <c r="F602" t="s">
        <v>15</v>
      </c>
      <c r="G602">
        <v>181010</v>
      </c>
      <c r="H602" t="s">
        <v>16</v>
      </c>
      <c r="I602" t="s">
        <v>17</v>
      </c>
      <c r="J602" t="s">
        <v>18</v>
      </c>
      <c r="K602" t="s">
        <v>19</v>
      </c>
      <c r="L602" t="s">
        <v>20</v>
      </c>
      <c r="M602" s="2">
        <v>842776102461</v>
      </c>
      <c r="N602">
        <v>1</v>
      </c>
      <c r="O602">
        <f>COUNTIFS($A$2:$A$1129,"="&amp;A602,$C$2:$C$1129,"="&amp;C602,$M$2:$M$1129,"="&amp;M602)</f>
        <v>90</v>
      </c>
      <c r="P602">
        <f>COUNTIFS($B$2:$B$1129,"="&amp;B602,$M$2:$M$1129,"="&amp;M602)</f>
        <v>1</v>
      </c>
      <c r="Q602">
        <f>SUMIFS($N$2:$N$1129,$B$2:$B$1129,"="&amp;B602,$M$2:$M$1129,"="&amp;M602)</f>
        <v>1</v>
      </c>
      <c r="R602">
        <f>VLOOKUP(A602&amp;C602&amp;M602,販売数計!$A$2:$E$174,5,FALSE)</f>
        <v>89</v>
      </c>
      <c r="S602">
        <f t="shared" si="18"/>
        <v>0</v>
      </c>
      <c r="T602">
        <f t="shared" si="19"/>
        <v>90</v>
      </c>
    </row>
    <row r="603" spans="1:20" hidden="1" x14ac:dyDescent="0.2">
      <c r="A603" s="1">
        <v>43298</v>
      </c>
      <c r="B603">
        <v>43895846</v>
      </c>
      <c r="C603">
        <v>94</v>
      </c>
      <c r="D603" t="s">
        <v>14</v>
      </c>
      <c r="E603">
        <v>21</v>
      </c>
      <c r="F603" t="s">
        <v>15</v>
      </c>
      <c r="G603">
        <v>181010</v>
      </c>
      <c r="H603" t="s">
        <v>16</v>
      </c>
      <c r="I603" t="s">
        <v>17</v>
      </c>
      <c r="J603" t="s">
        <v>18</v>
      </c>
      <c r="K603" t="s">
        <v>19</v>
      </c>
      <c r="L603" t="s">
        <v>20</v>
      </c>
      <c r="M603" s="2">
        <v>842776102461</v>
      </c>
      <c r="N603">
        <v>1</v>
      </c>
      <c r="O603">
        <f>COUNTIFS($A$2:$A$1129,"="&amp;A603,$C$2:$C$1129,"="&amp;C603,$M$2:$M$1129,"="&amp;M603)</f>
        <v>90</v>
      </c>
      <c r="P603">
        <f>COUNTIFS($B$2:$B$1129,"="&amp;B603,$M$2:$M$1129,"="&amp;M603)</f>
        <v>1</v>
      </c>
      <c r="Q603">
        <f>SUMIFS($N$2:$N$1129,$B$2:$B$1129,"="&amp;B603,$M$2:$M$1129,"="&amp;M603)</f>
        <v>1</v>
      </c>
      <c r="R603">
        <f>VLOOKUP(A603&amp;C603&amp;M603,販売数計!$A$2:$E$174,5,FALSE)</f>
        <v>89</v>
      </c>
      <c r="S603">
        <f t="shared" si="18"/>
        <v>0</v>
      </c>
      <c r="T603">
        <f t="shared" si="19"/>
        <v>90</v>
      </c>
    </row>
    <row r="604" spans="1:20" hidden="1" x14ac:dyDescent="0.2">
      <c r="A604" s="1">
        <v>43298</v>
      </c>
      <c r="B604">
        <v>43895890</v>
      </c>
      <c r="C604">
        <v>94</v>
      </c>
      <c r="D604" t="s">
        <v>14</v>
      </c>
      <c r="E604">
        <v>21</v>
      </c>
      <c r="F604" t="s">
        <v>15</v>
      </c>
      <c r="G604">
        <v>181010</v>
      </c>
      <c r="H604" t="s">
        <v>16</v>
      </c>
      <c r="I604" t="s">
        <v>17</v>
      </c>
      <c r="J604" t="s">
        <v>18</v>
      </c>
      <c r="K604" t="s">
        <v>19</v>
      </c>
      <c r="L604" t="s">
        <v>20</v>
      </c>
      <c r="M604" s="2">
        <v>842776102461</v>
      </c>
      <c r="N604">
        <v>1</v>
      </c>
      <c r="O604">
        <f>COUNTIFS($A$2:$A$1129,"="&amp;A604,$C$2:$C$1129,"="&amp;C604,$M$2:$M$1129,"="&amp;M604)</f>
        <v>90</v>
      </c>
      <c r="P604">
        <f>COUNTIFS($B$2:$B$1129,"="&amp;B604,$M$2:$M$1129,"="&amp;M604)</f>
        <v>1</v>
      </c>
      <c r="Q604">
        <f>SUMIFS($N$2:$N$1129,$B$2:$B$1129,"="&amp;B604,$M$2:$M$1129,"="&amp;M604)</f>
        <v>1</v>
      </c>
      <c r="R604">
        <f>VLOOKUP(A604&amp;C604&amp;M604,販売数計!$A$2:$E$174,5,FALSE)</f>
        <v>89</v>
      </c>
      <c r="S604">
        <f t="shared" si="18"/>
        <v>0</v>
      </c>
      <c r="T604">
        <f t="shared" si="19"/>
        <v>90</v>
      </c>
    </row>
    <row r="605" spans="1:20" hidden="1" x14ac:dyDescent="0.2">
      <c r="A605" s="1">
        <v>43298</v>
      </c>
      <c r="B605">
        <v>43896174</v>
      </c>
      <c r="C605">
        <v>94</v>
      </c>
      <c r="D605" t="s">
        <v>14</v>
      </c>
      <c r="E605">
        <v>21</v>
      </c>
      <c r="F605" t="s">
        <v>15</v>
      </c>
      <c r="G605">
        <v>181010</v>
      </c>
      <c r="H605" t="s">
        <v>16</v>
      </c>
      <c r="I605" t="s">
        <v>17</v>
      </c>
      <c r="J605" t="s">
        <v>18</v>
      </c>
      <c r="K605" t="s">
        <v>19</v>
      </c>
      <c r="L605" t="s">
        <v>20</v>
      </c>
      <c r="M605" s="2">
        <v>842776102461</v>
      </c>
      <c r="N605">
        <v>1</v>
      </c>
      <c r="O605">
        <f>COUNTIFS($A$2:$A$1129,"="&amp;A605,$C$2:$C$1129,"="&amp;C605,$M$2:$M$1129,"="&amp;M605)</f>
        <v>90</v>
      </c>
      <c r="P605">
        <f>COUNTIFS($B$2:$B$1129,"="&amp;B605,$M$2:$M$1129,"="&amp;M605)</f>
        <v>1</v>
      </c>
      <c r="Q605">
        <f>SUMIFS($N$2:$N$1129,$B$2:$B$1129,"="&amp;B605,$M$2:$M$1129,"="&amp;M605)</f>
        <v>1</v>
      </c>
      <c r="R605">
        <f>VLOOKUP(A605&amp;C605&amp;M605,販売数計!$A$2:$E$174,5,FALSE)</f>
        <v>89</v>
      </c>
      <c r="S605">
        <f t="shared" si="18"/>
        <v>0</v>
      </c>
      <c r="T605">
        <f t="shared" si="19"/>
        <v>90</v>
      </c>
    </row>
    <row r="606" spans="1:20" hidden="1" x14ac:dyDescent="0.2">
      <c r="A606" s="1">
        <v>43298</v>
      </c>
      <c r="B606">
        <v>43896195</v>
      </c>
      <c r="C606">
        <v>94</v>
      </c>
      <c r="D606" t="s">
        <v>14</v>
      </c>
      <c r="E606">
        <v>21</v>
      </c>
      <c r="F606" t="s">
        <v>15</v>
      </c>
      <c r="G606">
        <v>181010</v>
      </c>
      <c r="H606" t="s">
        <v>16</v>
      </c>
      <c r="I606" t="s">
        <v>17</v>
      </c>
      <c r="J606" t="s">
        <v>18</v>
      </c>
      <c r="K606" t="s">
        <v>19</v>
      </c>
      <c r="L606" t="s">
        <v>20</v>
      </c>
      <c r="M606" s="2">
        <v>842776102461</v>
      </c>
      <c r="N606">
        <v>1</v>
      </c>
      <c r="O606">
        <f>COUNTIFS($A$2:$A$1129,"="&amp;A606,$C$2:$C$1129,"="&amp;C606,$M$2:$M$1129,"="&amp;M606)</f>
        <v>90</v>
      </c>
      <c r="P606">
        <f>COUNTIFS($B$2:$B$1129,"="&amp;B606,$M$2:$M$1129,"="&amp;M606)</f>
        <v>1</v>
      </c>
      <c r="Q606">
        <f>SUMIFS($N$2:$N$1129,$B$2:$B$1129,"="&amp;B606,$M$2:$M$1129,"="&amp;M606)</f>
        <v>1</v>
      </c>
      <c r="R606">
        <f>VLOOKUP(A606&amp;C606&amp;M606,販売数計!$A$2:$E$174,5,FALSE)</f>
        <v>89</v>
      </c>
      <c r="S606">
        <f t="shared" si="18"/>
        <v>0</v>
      </c>
      <c r="T606">
        <f t="shared" si="19"/>
        <v>90</v>
      </c>
    </row>
    <row r="607" spans="1:20" hidden="1" x14ac:dyDescent="0.2">
      <c r="A607" s="1">
        <v>43298</v>
      </c>
      <c r="B607">
        <v>43896449</v>
      </c>
      <c r="C607">
        <v>94</v>
      </c>
      <c r="D607" t="s">
        <v>14</v>
      </c>
      <c r="E607">
        <v>21</v>
      </c>
      <c r="F607" t="s">
        <v>15</v>
      </c>
      <c r="G607">
        <v>181010</v>
      </c>
      <c r="H607" t="s">
        <v>16</v>
      </c>
      <c r="I607" t="s">
        <v>17</v>
      </c>
      <c r="J607" t="s">
        <v>18</v>
      </c>
      <c r="K607" t="s">
        <v>19</v>
      </c>
      <c r="L607" t="s">
        <v>20</v>
      </c>
      <c r="M607" s="2">
        <v>842776102461</v>
      </c>
      <c r="N607">
        <v>1</v>
      </c>
      <c r="O607">
        <f>COUNTIFS($A$2:$A$1129,"="&amp;A607,$C$2:$C$1129,"="&amp;C607,$M$2:$M$1129,"="&amp;M607)</f>
        <v>90</v>
      </c>
      <c r="P607">
        <f>COUNTIFS($B$2:$B$1129,"="&amp;B607,$M$2:$M$1129,"="&amp;M607)</f>
        <v>1</v>
      </c>
      <c r="Q607">
        <f>SUMIFS($N$2:$N$1129,$B$2:$B$1129,"="&amp;B607,$M$2:$M$1129,"="&amp;M607)</f>
        <v>1</v>
      </c>
      <c r="R607">
        <f>VLOOKUP(A607&amp;C607&amp;M607,販売数計!$A$2:$E$174,5,FALSE)</f>
        <v>89</v>
      </c>
      <c r="S607">
        <f t="shared" si="18"/>
        <v>0</v>
      </c>
      <c r="T607">
        <f t="shared" si="19"/>
        <v>90</v>
      </c>
    </row>
    <row r="608" spans="1:20" hidden="1" x14ac:dyDescent="0.2">
      <c r="A608" s="1">
        <v>43298</v>
      </c>
      <c r="B608">
        <v>43896486</v>
      </c>
      <c r="C608">
        <v>94</v>
      </c>
      <c r="D608" t="s">
        <v>14</v>
      </c>
      <c r="E608">
        <v>21</v>
      </c>
      <c r="F608" t="s">
        <v>15</v>
      </c>
      <c r="G608">
        <v>181010</v>
      </c>
      <c r="H608" t="s">
        <v>16</v>
      </c>
      <c r="I608" t="s">
        <v>17</v>
      </c>
      <c r="J608" t="s">
        <v>18</v>
      </c>
      <c r="K608" t="s">
        <v>19</v>
      </c>
      <c r="L608" t="s">
        <v>20</v>
      </c>
      <c r="M608" s="2">
        <v>842776102461</v>
      </c>
      <c r="N608">
        <v>1</v>
      </c>
      <c r="O608">
        <f>COUNTIFS($A$2:$A$1129,"="&amp;A608,$C$2:$C$1129,"="&amp;C608,$M$2:$M$1129,"="&amp;M608)</f>
        <v>90</v>
      </c>
      <c r="P608">
        <f>COUNTIFS($B$2:$B$1129,"="&amp;B608,$M$2:$M$1129,"="&amp;M608)</f>
        <v>1</v>
      </c>
      <c r="Q608">
        <f>SUMIFS($N$2:$N$1129,$B$2:$B$1129,"="&amp;B608,$M$2:$M$1129,"="&amp;M608)</f>
        <v>1</v>
      </c>
      <c r="R608">
        <f>VLOOKUP(A608&amp;C608&amp;M608,販売数計!$A$2:$E$174,5,FALSE)</f>
        <v>89</v>
      </c>
      <c r="S608">
        <f t="shared" si="18"/>
        <v>0</v>
      </c>
      <c r="T608">
        <f t="shared" si="19"/>
        <v>90</v>
      </c>
    </row>
    <row r="609" spans="1:20" hidden="1" x14ac:dyDescent="0.2">
      <c r="A609" s="1">
        <v>43298</v>
      </c>
      <c r="B609">
        <v>43896540</v>
      </c>
      <c r="C609">
        <v>94</v>
      </c>
      <c r="D609" t="s">
        <v>14</v>
      </c>
      <c r="E609">
        <v>21</v>
      </c>
      <c r="F609" t="s">
        <v>15</v>
      </c>
      <c r="G609">
        <v>181010</v>
      </c>
      <c r="H609" t="s">
        <v>16</v>
      </c>
      <c r="I609" t="s">
        <v>17</v>
      </c>
      <c r="J609" t="s">
        <v>18</v>
      </c>
      <c r="K609" t="s">
        <v>19</v>
      </c>
      <c r="L609" t="s">
        <v>20</v>
      </c>
      <c r="M609" s="2">
        <v>842776102461</v>
      </c>
      <c r="N609">
        <v>1</v>
      </c>
      <c r="O609">
        <f>COUNTIFS($A$2:$A$1129,"="&amp;A609,$C$2:$C$1129,"="&amp;C609,$M$2:$M$1129,"="&amp;M609)</f>
        <v>90</v>
      </c>
      <c r="P609">
        <f>COUNTIFS($B$2:$B$1129,"="&amp;B609,$M$2:$M$1129,"="&amp;M609)</f>
        <v>1</v>
      </c>
      <c r="Q609">
        <f>SUMIFS($N$2:$N$1129,$B$2:$B$1129,"="&amp;B609,$M$2:$M$1129,"="&amp;M609)</f>
        <v>1</v>
      </c>
      <c r="R609">
        <f>VLOOKUP(A609&amp;C609&amp;M609,販売数計!$A$2:$E$174,5,FALSE)</f>
        <v>89</v>
      </c>
      <c r="S609">
        <f t="shared" ref="S609:S667" si="20">IF(P609&gt;=2,1,IF(N609&lt;0,1,0))</f>
        <v>0</v>
      </c>
      <c r="T609">
        <f t="shared" si="19"/>
        <v>90</v>
      </c>
    </row>
    <row r="610" spans="1:20" hidden="1" x14ac:dyDescent="0.2">
      <c r="A610" s="1">
        <v>43298</v>
      </c>
      <c r="B610">
        <v>43896603</v>
      </c>
      <c r="C610">
        <v>94</v>
      </c>
      <c r="D610" t="s">
        <v>14</v>
      </c>
      <c r="E610">
        <v>21</v>
      </c>
      <c r="F610" t="s">
        <v>15</v>
      </c>
      <c r="G610">
        <v>181010</v>
      </c>
      <c r="H610" t="s">
        <v>16</v>
      </c>
      <c r="I610" t="s">
        <v>17</v>
      </c>
      <c r="J610" t="s">
        <v>18</v>
      </c>
      <c r="K610" t="s">
        <v>19</v>
      </c>
      <c r="L610" t="s">
        <v>20</v>
      </c>
      <c r="M610" s="2">
        <v>842776102461</v>
      </c>
      <c r="N610">
        <v>1</v>
      </c>
      <c r="O610">
        <f>COUNTIFS($A$2:$A$1129,"="&amp;A610,$C$2:$C$1129,"="&amp;C610,$M$2:$M$1129,"="&amp;M610)</f>
        <v>90</v>
      </c>
      <c r="P610">
        <f>COUNTIFS($B$2:$B$1129,"="&amp;B610,$M$2:$M$1129,"="&amp;M610)</f>
        <v>1</v>
      </c>
      <c r="Q610">
        <f>SUMIFS($N$2:$N$1129,$B$2:$B$1129,"="&amp;B610,$M$2:$M$1129,"="&amp;M610)</f>
        <v>1</v>
      </c>
      <c r="R610">
        <f>VLOOKUP(A610&amp;C610&amp;M610,販売数計!$A$2:$E$174,5,FALSE)</f>
        <v>89</v>
      </c>
      <c r="S610">
        <f t="shared" si="20"/>
        <v>0</v>
      </c>
      <c r="T610">
        <f t="shared" si="19"/>
        <v>90</v>
      </c>
    </row>
    <row r="611" spans="1:20" hidden="1" x14ac:dyDescent="0.2">
      <c r="A611" s="1">
        <v>43298</v>
      </c>
      <c r="B611">
        <v>43896682</v>
      </c>
      <c r="C611">
        <v>94</v>
      </c>
      <c r="D611" t="s">
        <v>14</v>
      </c>
      <c r="E611">
        <v>21</v>
      </c>
      <c r="F611" t="s">
        <v>15</v>
      </c>
      <c r="G611">
        <v>181010</v>
      </c>
      <c r="H611" t="s">
        <v>16</v>
      </c>
      <c r="I611" t="s">
        <v>17</v>
      </c>
      <c r="J611" t="s">
        <v>18</v>
      </c>
      <c r="K611" t="s">
        <v>19</v>
      </c>
      <c r="L611" t="s">
        <v>20</v>
      </c>
      <c r="M611" s="2">
        <v>842776102461</v>
      </c>
      <c r="N611">
        <v>1</v>
      </c>
      <c r="O611">
        <f>COUNTIFS($A$2:$A$1129,"="&amp;A611,$C$2:$C$1129,"="&amp;C611,$M$2:$M$1129,"="&amp;M611)</f>
        <v>90</v>
      </c>
      <c r="P611">
        <f>COUNTIFS($B$2:$B$1129,"="&amp;B611,$M$2:$M$1129,"="&amp;M611)</f>
        <v>1</v>
      </c>
      <c r="Q611">
        <f>SUMIFS($N$2:$N$1129,$B$2:$B$1129,"="&amp;B611,$M$2:$M$1129,"="&amp;M611)</f>
        <v>1</v>
      </c>
      <c r="R611">
        <f>VLOOKUP(A611&amp;C611&amp;M611,販売数計!$A$2:$E$174,5,FALSE)</f>
        <v>89</v>
      </c>
      <c r="S611">
        <f t="shared" si="20"/>
        <v>0</v>
      </c>
      <c r="T611">
        <f t="shared" si="19"/>
        <v>90</v>
      </c>
    </row>
    <row r="612" spans="1:20" hidden="1" x14ac:dyDescent="0.2">
      <c r="A612" s="1">
        <v>43298</v>
      </c>
      <c r="B612">
        <v>43896956</v>
      </c>
      <c r="C612">
        <v>94</v>
      </c>
      <c r="D612" t="s">
        <v>14</v>
      </c>
      <c r="E612">
        <v>21</v>
      </c>
      <c r="F612" t="s">
        <v>15</v>
      </c>
      <c r="G612">
        <v>181010</v>
      </c>
      <c r="H612" t="s">
        <v>16</v>
      </c>
      <c r="I612" t="s">
        <v>17</v>
      </c>
      <c r="J612" t="s">
        <v>18</v>
      </c>
      <c r="K612" t="s">
        <v>19</v>
      </c>
      <c r="L612" t="s">
        <v>20</v>
      </c>
      <c r="M612" s="2">
        <v>842776102461</v>
      </c>
      <c r="N612">
        <v>1</v>
      </c>
      <c r="O612">
        <f>COUNTIFS($A$2:$A$1129,"="&amp;A612,$C$2:$C$1129,"="&amp;C612,$M$2:$M$1129,"="&amp;M612)</f>
        <v>90</v>
      </c>
      <c r="P612">
        <f>COUNTIFS($B$2:$B$1129,"="&amp;B612,$M$2:$M$1129,"="&amp;M612)</f>
        <v>1</v>
      </c>
      <c r="Q612">
        <f>SUMIFS($N$2:$N$1129,$B$2:$B$1129,"="&amp;B612,$M$2:$M$1129,"="&amp;M612)</f>
        <v>1</v>
      </c>
      <c r="R612">
        <f>VLOOKUP(A612&amp;C612&amp;M612,販売数計!$A$2:$E$174,5,FALSE)</f>
        <v>89</v>
      </c>
      <c r="S612">
        <f t="shared" si="20"/>
        <v>0</v>
      </c>
      <c r="T612">
        <f t="shared" si="19"/>
        <v>90</v>
      </c>
    </row>
    <row r="613" spans="1:20" hidden="1" x14ac:dyDescent="0.2">
      <c r="A613" s="1">
        <v>43298</v>
      </c>
      <c r="B613">
        <v>43897082</v>
      </c>
      <c r="C613">
        <v>94</v>
      </c>
      <c r="D613" t="s">
        <v>14</v>
      </c>
      <c r="E613">
        <v>21</v>
      </c>
      <c r="F613" t="s">
        <v>15</v>
      </c>
      <c r="G613">
        <v>181010</v>
      </c>
      <c r="H613" t="s">
        <v>16</v>
      </c>
      <c r="I613" t="s">
        <v>17</v>
      </c>
      <c r="J613" t="s">
        <v>18</v>
      </c>
      <c r="K613" t="s">
        <v>19</v>
      </c>
      <c r="L613" t="s">
        <v>20</v>
      </c>
      <c r="M613" s="2">
        <v>842776102461</v>
      </c>
      <c r="N613">
        <v>1</v>
      </c>
      <c r="O613">
        <f>COUNTIFS($A$2:$A$1129,"="&amp;A613,$C$2:$C$1129,"="&amp;C613,$M$2:$M$1129,"="&amp;M613)</f>
        <v>90</v>
      </c>
      <c r="P613">
        <f>COUNTIFS($B$2:$B$1129,"="&amp;B613,$M$2:$M$1129,"="&amp;M613)</f>
        <v>1</v>
      </c>
      <c r="Q613">
        <f>SUMIFS($N$2:$N$1129,$B$2:$B$1129,"="&amp;B613,$M$2:$M$1129,"="&amp;M613)</f>
        <v>1</v>
      </c>
      <c r="R613">
        <f>VLOOKUP(A613&amp;C613&amp;M613,販売数計!$A$2:$E$174,5,FALSE)</f>
        <v>89</v>
      </c>
      <c r="S613">
        <f t="shared" si="20"/>
        <v>0</v>
      </c>
      <c r="T613">
        <f t="shared" si="19"/>
        <v>90</v>
      </c>
    </row>
    <row r="614" spans="1:20" hidden="1" x14ac:dyDescent="0.2">
      <c r="A614" s="1">
        <v>43298</v>
      </c>
      <c r="B614">
        <v>43897271</v>
      </c>
      <c r="C614">
        <v>94</v>
      </c>
      <c r="D614" t="s">
        <v>14</v>
      </c>
      <c r="E614">
        <v>21</v>
      </c>
      <c r="F614" t="s">
        <v>15</v>
      </c>
      <c r="G614">
        <v>181010</v>
      </c>
      <c r="H614" t="s">
        <v>16</v>
      </c>
      <c r="I614" t="s">
        <v>17</v>
      </c>
      <c r="J614" t="s">
        <v>18</v>
      </c>
      <c r="K614" t="s">
        <v>19</v>
      </c>
      <c r="L614" t="s">
        <v>20</v>
      </c>
      <c r="M614" s="2">
        <v>842776102461</v>
      </c>
      <c r="N614">
        <v>1</v>
      </c>
      <c r="O614">
        <f>COUNTIFS($A$2:$A$1129,"="&amp;A614,$C$2:$C$1129,"="&amp;C614,$M$2:$M$1129,"="&amp;M614)</f>
        <v>90</v>
      </c>
      <c r="P614">
        <f>COUNTIFS($B$2:$B$1129,"="&amp;B614,$M$2:$M$1129,"="&amp;M614)</f>
        <v>1</v>
      </c>
      <c r="Q614">
        <f>SUMIFS($N$2:$N$1129,$B$2:$B$1129,"="&amp;B614,$M$2:$M$1129,"="&amp;M614)</f>
        <v>1</v>
      </c>
      <c r="R614">
        <f>VLOOKUP(A614&amp;C614&amp;M614,販売数計!$A$2:$E$174,5,FALSE)</f>
        <v>89</v>
      </c>
      <c r="S614">
        <f t="shared" si="20"/>
        <v>0</v>
      </c>
      <c r="T614">
        <f t="shared" si="19"/>
        <v>90</v>
      </c>
    </row>
    <row r="615" spans="1:20" hidden="1" x14ac:dyDescent="0.2">
      <c r="A615" s="1">
        <v>43298</v>
      </c>
      <c r="B615">
        <v>43897273</v>
      </c>
      <c r="C615">
        <v>94</v>
      </c>
      <c r="D615" t="s">
        <v>14</v>
      </c>
      <c r="E615">
        <v>21</v>
      </c>
      <c r="F615" t="s">
        <v>15</v>
      </c>
      <c r="G615">
        <v>181010</v>
      </c>
      <c r="H615" t="s">
        <v>16</v>
      </c>
      <c r="I615" t="s">
        <v>17</v>
      </c>
      <c r="J615" t="s">
        <v>18</v>
      </c>
      <c r="K615" t="s">
        <v>19</v>
      </c>
      <c r="L615" t="s">
        <v>20</v>
      </c>
      <c r="M615" s="2">
        <v>842776102461</v>
      </c>
      <c r="N615">
        <v>1</v>
      </c>
      <c r="O615">
        <f>COUNTIFS($A$2:$A$1129,"="&amp;A615,$C$2:$C$1129,"="&amp;C615,$M$2:$M$1129,"="&amp;M615)</f>
        <v>90</v>
      </c>
      <c r="P615">
        <f>COUNTIFS($B$2:$B$1129,"="&amp;B615,$M$2:$M$1129,"="&amp;M615)</f>
        <v>1</v>
      </c>
      <c r="Q615">
        <f>SUMIFS($N$2:$N$1129,$B$2:$B$1129,"="&amp;B615,$M$2:$M$1129,"="&amp;M615)</f>
        <v>1</v>
      </c>
      <c r="R615">
        <f>VLOOKUP(A615&amp;C615&amp;M615,販売数計!$A$2:$E$174,5,FALSE)</f>
        <v>89</v>
      </c>
      <c r="S615">
        <f t="shared" si="20"/>
        <v>0</v>
      </c>
      <c r="T615">
        <f t="shared" si="19"/>
        <v>90</v>
      </c>
    </row>
    <row r="616" spans="1:20" hidden="1" x14ac:dyDescent="0.2">
      <c r="A616" s="1">
        <v>43298</v>
      </c>
      <c r="B616">
        <v>43897513</v>
      </c>
      <c r="C616">
        <v>94</v>
      </c>
      <c r="D616" t="s">
        <v>14</v>
      </c>
      <c r="E616">
        <v>21</v>
      </c>
      <c r="F616" t="s">
        <v>15</v>
      </c>
      <c r="G616">
        <v>181010</v>
      </c>
      <c r="H616" t="s">
        <v>16</v>
      </c>
      <c r="I616" t="s">
        <v>17</v>
      </c>
      <c r="J616" t="s">
        <v>18</v>
      </c>
      <c r="K616" t="s">
        <v>19</v>
      </c>
      <c r="L616" t="s">
        <v>20</v>
      </c>
      <c r="M616" s="2">
        <v>842776102461</v>
      </c>
      <c r="N616">
        <v>1</v>
      </c>
      <c r="O616">
        <f>COUNTIFS($A$2:$A$1129,"="&amp;A616,$C$2:$C$1129,"="&amp;C616,$M$2:$M$1129,"="&amp;M616)</f>
        <v>90</v>
      </c>
      <c r="P616">
        <f>COUNTIFS($B$2:$B$1129,"="&amp;B616,$M$2:$M$1129,"="&amp;M616)</f>
        <v>1</v>
      </c>
      <c r="Q616">
        <f>SUMIFS($N$2:$N$1129,$B$2:$B$1129,"="&amp;B616,$M$2:$M$1129,"="&amp;M616)</f>
        <v>1</v>
      </c>
      <c r="R616">
        <f>VLOOKUP(A616&amp;C616&amp;M616,販売数計!$A$2:$E$174,5,FALSE)</f>
        <v>89</v>
      </c>
      <c r="S616">
        <f t="shared" si="20"/>
        <v>0</v>
      </c>
      <c r="T616">
        <f t="shared" si="19"/>
        <v>90</v>
      </c>
    </row>
    <row r="617" spans="1:20" hidden="1" x14ac:dyDescent="0.2">
      <c r="A617" s="1">
        <v>43298</v>
      </c>
      <c r="B617">
        <v>43897812</v>
      </c>
      <c r="C617">
        <v>94</v>
      </c>
      <c r="D617" t="s">
        <v>14</v>
      </c>
      <c r="E617">
        <v>21</v>
      </c>
      <c r="F617" t="s">
        <v>15</v>
      </c>
      <c r="G617">
        <v>181010</v>
      </c>
      <c r="H617" t="s">
        <v>16</v>
      </c>
      <c r="I617" t="s">
        <v>17</v>
      </c>
      <c r="J617" t="s">
        <v>18</v>
      </c>
      <c r="K617" t="s">
        <v>19</v>
      </c>
      <c r="L617" t="s">
        <v>20</v>
      </c>
      <c r="M617" s="2">
        <v>842776102461</v>
      </c>
      <c r="N617">
        <v>1</v>
      </c>
      <c r="O617">
        <f>COUNTIFS($A$2:$A$1129,"="&amp;A617,$C$2:$C$1129,"="&amp;C617,$M$2:$M$1129,"="&amp;M617)</f>
        <v>90</v>
      </c>
      <c r="P617">
        <f>COUNTIFS($B$2:$B$1129,"="&amp;B617,$M$2:$M$1129,"="&amp;M617)</f>
        <v>1</v>
      </c>
      <c r="Q617">
        <f>SUMIFS($N$2:$N$1129,$B$2:$B$1129,"="&amp;B617,$M$2:$M$1129,"="&amp;M617)</f>
        <v>1</v>
      </c>
      <c r="R617">
        <f>VLOOKUP(A617&amp;C617&amp;M617,販売数計!$A$2:$E$174,5,FALSE)</f>
        <v>89</v>
      </c>
      <c r="S617">
        <f t="shared" si="20"/>
        <v>0</v>
      </c>
      <c r="T617">
        <f t="shared" si="19"/>
        <v>90</v>
      </c>
    </row>
    <row r="618" spans="1:20" hidden="1" x14ac:dyDescent="0.2">
      <c r="A618" s="1">
        <v>43298</v>
      </c>
      <c r="B618">
        <v>43898005</v>
      </c>
      <c r="C618">
        <v>94</v>
      </c>
      <c r="D618" t="s">
        <v>14</v>
      </c>
      <c r="E618">
        <v>21</v>
      </c>
      <c r="F618" t="s">
        <v>15</v>
      </c>
      <c r="G618">
        <v>181010</v>
      </c>
      <c r="H618" t="s">
        <v>16</v>
      </c>
      <c r="I618" t="s">
        <v>17</v>
      </c>
      <c r="J618" t="s">
        <v>18</v>
      </c>
      <c r="K618" t="s">
        <v>19</v>
      </c>
      <c r="L618" t="s">
        <v>20</v>
      </c>
      <c r="M618" s="2">
        <v>842776102461</v>
      </c>
      <c r="N618">
        <v>1</v>
      </c>
      <c r="O618">
        <f>COUNTIFS($A$2:$A$1129,"="&amp;A618,$C$2:$C$1129,"="&amp;C618,$M$2:$M$1129,"="&amp;M618)</f>
        <v>90</v>
      </c>
      <c r="P618">
        <f>COUNTIFS($B$2:$B$1129,"="&amp;B618,$M$2:$M$1129,"="&amp;M618)</f>
        <v>1</v>
      </c>
      <c r="Q618">
        <f>SUMIFS($N$2:$N$1129,$B$2:$B$1129,"="&amp;B618,$M$2:$M$1129,"="&amp;M618)</f>
        <v>1</v>
      </c>
      <c r="R618">
        <f>VLOOKUP(A618&amp;C618&amp;M618,販売数計!$A$2:$E$174,5,FALSE)</f>
        <v>89</v>
      </c>
      <c r="S618">
        <f t="shared" si="20"/>
        <v>0</v>
      </c>
      <c r="T618">
        <f t="shared" si="19"/>
        <v>90</v>
      </c>
    </row>
    <row r="619" spans="1:20" hidden="1" x14ac:dyDescent="0.2">
      <c r="A619" s="1">
        <v>43298</v>
      </c>
      <c r="B619">
        <v>43898217</v>
      </c>
      <c r="C619">
        <v>94</v>
      </c>
      <c r="D619" t="s">
        <v>14</v>
      </c>
      <c r="E619">
        <v>21</v>
      </c>
      <c r="F619" t="s">
        <v>15</v>
      </c>
      <c r="G619">
        <v>181010</v>
      </c>
      <c r="H619" t="s">
        <v>16</v>
      </c>
      <c r="I619" t="s">
        <v>17</v>
      </c>
      <c r="J619" t="s">
        <v>18</v>
      </c>
      <c r="K619" t="s">
        <v>19</v>
      </c>
      <c r="L619" t="s">
        <v>20</v>
      </c>
      <c r="M619" s="2">
        <v>842776102461</v>
      </c>
      <c r="N619">
        <v>1</v>
      </c>
      <c r="O619">
        <f>COUNTIFS($A$2:$A$1129,"="&amp;A619,$C$2:$C$1129,"="&amp;C619,$M$2:$M$1129,"="&amp;M619)</f>
        <v>90</v>
      </c>
      <c r="P619">
        <f>COUNTIFS($B$2:$B$1129,"="&amp;B619,$M$2:$M$1129,"="&amp;M619)</f>
        <v>1</v>
      </c>
      <c r="Q619">
        <f>SUMIFS($N$2:$N$1129,$B$2:$B$1129,"="&amp;B619,$M$2:$M$1129,"="&amp;M619)</f>
        <v>1</v>
      </c>
      <c r="R619">
        <f>VLOOKUP(A619&amp;C619&amp;M619,販売数計!$A$2:$E$174,5,FALSE)</f>
        <v>89</v>
      </c>
      <c r="S619">
        <f t="shared" si="20"/>
        <v>0</v>
      </c>
      <c r="T619">
        <f t="shared" si="19"/>
        <v>90</v>
      </c>
    </row>
    <row r="620" spans="1:20" hidden="1" x14ac:dyDescent="0.2">
      <c r="A620" s="1">
        <v>43298</v>
      </c>
      <c r="B620">
        <v>43898232</v>
      </c>
      <c r="C620">
        <v>94</v>
      </c>
      <c r="D620" t="s">
        <v>14</v>
      </c>
      <c r="E620">
        <v>21</v>
      </c>
      <c r="F620" t="s">
        <v>15</v>
      </c>
      <c r="G620">
        <v>181010</v>
      </c>
      <c r="H620" t="s">
        <v>16</v>
      </c>
      <c r="I620" t="s">
        <v>17</v>
      </c>
      <c r="J620" t="s">
        <v>18</v>
      </c>
      <c r="K620" t="s">
        <v>19</v>
      </c>
      <c r="L620" t="s">
        <v>20</v>
      </c>
      <c r="M620" s="2">
        <v>842776102461</v>
      </c>
      <c r="N620">
        <v>1</v>
      </c>
      <c r="O620">
        <f>COUNTIFS($A$2:$A$1129,"="&amp;A620,$C$2:$C$1129,"="&amp;C620,$M$2:$M$1129,"="&amp;M620)</f>
        <v>90</v>
      </c>
      <c r="P620">
        <f>COUNTIFS($B$2:$B$1129,"="&amp;B620,$M$2:$M$1129,"="&amp;M620)</f>
        <v>1</v>
      </c>
      <c r="Q620">
        <f>SUMIFS($N$2:$N$1129,$B$2:$B$1129,"="&amp;B620,$M$2:$M$1129,"="&amp;M620)</f>
        <v>1</v>
      </c>
      <c r="R620">
        <f>VLOOKUP(A620&amp;C620&amp;M620,販売数計!$A$2:$E$174,5,FALSE)</f>
        <v>89</v>
      </c>
      <c r="S620">
        <f t="shared" si="20"/>
        <v>0</v>
      </c>
      <c r="T620">
        <f t="shared" si="19"/>
        <v>90</v>
      </c>
    </row>
    <row r="621" spans="1:20" hidden="1" x14ac:dyDescent="0.2">
      <c r="A621" s="1">
        <v>43298</v>
      </c>
      <c r="B621">
        <v>43898667</v>
      </c>
      <c r="C621">
        <v>94</v>
      </c>
      <c r="D621" t="s">
        <v>14</v>
      </c>
      <c r="E621">
        <v>21</v>
      </c>
      <c r="F621" t="s">
        <v>15</v>
      </c>
      <c r="G621">
        <v>181010</v>
      </c>
      <c r="H621" t="s">
        <v>16</v>
      </c>
      <c r="I621" t="s">
        <v>17</v>
      </c>
      <c r="J621" t="s">
        <v>18</v>
      </c>
      <c r="K621" t="s">
        <v>19</v>
      </c>
      <c r="L621" t="s">
        <v>20</v>
      </c>
      <c r="M621" s="2">
        <v>842776102461</v>
      </c>
      <c r="N621">
        <v>1</v>
      </c>
      <c r="O621">
        <f>COUNTIFS($A$2:$A$1129,"="&amp;A621,$C$2:$C$1129,"="&amp;C621,$M$2:$M$1129,"="&amp;M621)</f>
        <v>90</v>
      </c>
      <c r="P621">
        <f>COUNTIFS($B$2:$B$1129,"="&amp;B621,$M$2:$M$1129,"="&amp;M621)</f>
        <v>1</v>
      </c>
      <c r="Q621">
        <f>SUMIFS($N$2:$N$1129,$B$2:$B$1129,"="&amp;B621,$M$2:$M$1129,"="&amp;M621)</f>
        <v>1</v>
      </c>
      <c r="R621">
        <f>VLOOKUP(A621&amp;C621&amp;M621,販売数計!$A$2:$E$174,5,FALSE)</f>
        <v>89</v>
      </c>
      <c r="S621">
        <f t="shared" si="20"/>
        <v>0</v>
      </c>
      <c r="T621">
        <f t="shared" si="19"/>
        <v>90</v>
      </c>
    </row>
    <row r="622" spans="1:20" hidden="1" x14ac:dyDescent="0.2">
      <c r="A622" s="1">
        <v>43298</v>
      </c>
      <c r="B622">
        <v>43898855</v>
      </c>
      <c r="C622">
        <v>94</v>
      </c>
      <c r="D622" t="s">
        <v>14</v>
      </c>
      <c r="E622">
        <v>21</v>
      </c>
      <c r="F622" t="s">
        <v>15</v>
      </c>
      <c r="G622">
        <v>181010</v>
      </c>
      <c r="H622" t="s">
        <v>16</v>
      </c>
      <c r="I622" t="s">
        <v>17</v>
      </c>
      <c r="J622" t="s">
        <v>18</v>
      </c>
      <c r="K622" t="s">
        <v>19</v>
      </c>
      <c r="L622" t="s">
        <v>20</v>
      </c>
      <c r="M622" s="2">
        <v>842776102461</v>
      </c>
      <c r="N622">
        <v>1</v>
      </c>
      <c r="O622">
        <f>COUNTIFS($A$2:$A$1129,"="&amp;A622,$C$2:$C$1129,"="&amp;C622,$M$2:$M$1129,"="&amp;M622)</f>
        <v>90</v>
      </c>
      <c r="P622">
        <f>COUNTIFS($B$2:$B$1129,"="&amp;B622,$M$2:$M$1129,"="&amp;M622)</f>
        <v>1</v>
      </c>
      <c r="Q622">
        <f>SUMIFS($N$2:$N$1129,$B$2:$B$1129,"="&amp;B622,$M$2:$M$1129,"="&amp;M622)</f>
        <v>1</v>
      </c>
      <c r="R622">
        <f>VLOOKUP(A622&amp;C622&amp;M622,販売数計!$A$2:$E$174,5,FALSE)</f>
        <v>89</v>
      </c>
      <c r="S622">
        <f t="shared" si="20"/>
        <v>0</v>
      </c>
      <c r="T622">
        <f t="shared" si="19"/>
        <v>90</v>
      </c>
    </row>
    <row r="623" spans="1:20" hidden="1" x14ac:dyDescent="0.2">
      <c r="A623" s="1">
        <v>43298</v>
      </c>
      <c r="B623">
        <v>43898984</v>
      </c>
      <c r="C623">
        <v>94</v>
      </c>
      <c r="D623" t="s">
        <v>14</v>
      </c>
      <c r="E623">
        <v>21</v>
      </c>
      <c r="F623" t="s">
        <v>15</v>
      </c>
      <c r="G623">
        <v>181010</v>
      </c>
      <c r="H623" t="s">
        <v>16</v>
      </c>
      <c r="I623" t="s">
        <v>17</v>
      </c>
      <c r="J623" t="s">
        <v>18</v>
      </c>
      <c r="K623" t="s">
        <v>19</v>
      </c>
      <c r="L623" t="s">
        <v>20</v>
      </c>
      <c r="M623" s="2">
        <v>842776102461</v>
      </c>
      <c r="N623">
        <v>1</v>
      </c>
      <c r="O623">
        <f>COUNTIFS($A$2:$A$1129,"="&amp;A623,$C$2:$C$1129,"="&amp;C623,$M$2:$M$1129,"="&amp;M623)</f>
        <v>90</v>
      </c>
      <c r="P623">
        <f>COUNTIFS($B$2:$B$1129,"="&amp;B623,$M$2:$M$1129,"="&amp;M623)</f>
        <v>1</v>
      </c>
      <c r="Q623">
        <f>SUMIFS($N$2:$N$1129,$B$2:$B$1129,"="&amp;B623,$M$2:$M$1129,"="&amp;M623)</f>
        <v>1</v>
      </c>
      <c r="R623">
        <f>VLOOKUP(A623&amp;C623&amp;M623,販売数計!$A$2:$E$174,5,FALSE)</f>
        <v>89</v>
      </c>
      <c r="S623">
        <f t="shared" si="20"/>
        <v>0</v>
      </c>
      <c r="T623">
        <f t="shared" si="19"/>
        <v>90</v>
      </c>
    </row>
    <row r="624" spans="1:20" hidden="1" x14ac:dyDescent="0.2">
      <c r="A624" s="1">
        <v>43298</v>
      </c>
      <c r="B624">
        <v>43899086</v>
      </c>
      <c r="C624">
        <v>94</v>
      </c>
      <c r="D624" t="s">
        <v>14</v>
      </c>
      <c r="E624">
        <v>21</v>
      </c>
      <c r="F624" t="s">
        <v>15</v>
      </c>
      <c r="G624">
        <v>181010</v>
      </c>
      <c r="H624" t="s">
        <v>16</v>
      </c>
      <c r="I624" t="s">
        <v>17</v>
      </c>
      <c r="J624" t="s">
        <v>18</v>
      </c>
      <c r="K624" t="s">
        <v>19</v>
      </c>
      <c r="L624" t="s">
        <v>20</v>
      </c>
      <c r="M624" s="2">
        <v>842776102461</v>
      </c>
      <c r="N624">
        <v>1</v>
      </c>
      <c r="O624">
        <f>COUNTIFS($A$2:$A$1129,"="&amp;A624,$C$2:$C$1129,"="&amp;C624,$M$2:$M$1129,"="&amp;M624)</f>
        <v>90</v>
      </c>
      <c r="P624">
        <f>COUNTIFS($B$2:$B$1129,"="&amp;B624,$M$2:$M$1129,"="&amp;M624)</f>
        <v>1</v>
      </c>
      <c r="Q624">
        <f>SUMIFS($N$2:$N$1129,$B$2:$B$1129,"="&amp;B624,$M$2:$M$1129,"="&amp;M624)</f>
        <v>1</v>
      </c>
      <c r="R624">
        <f>VLOOKUP(A624&amp;C624&amp;M624,販売数計!$A$2:$E$174,5,FALSE)</f>
        <v>89</v>
      </c>
      <c r="S624">
        <f t="shared" si="20"/>
        <v>0</v>
      </c>
      <c r="T624">
        <f t="shared" si="19"/>
        <v>90</v>
      </c>
    </row>
    <row r="625" spans="1:20" hidden="1" x14ac:dyDescent="0.2">
      <c r="A625" s="1">
        <v>43298</v>
      </c>
      <c r="B625">
        <v>43899100</v>
      </c>
      <c r="C625">
        <v>94</v>
      </c>
      <c r="D625" t="s">
        <v>14</v>
      </c>
      <c r="E625">
        <v>21</v>
      </c>
      <c r="F625" t="s">
        <v>15</v>
      </c>
      <c r="G625">
        <v>181010</v>
      </c>
      <c r="H625" t="s">
        <v>16</v>
      </c>
      <c r="I625" t="s">
        <v>17</v>
      </c>
      <c r="J625" t="s">
        <v>18</v>
      </c>
      <c r="K625" t="s">
        <v>19</v>
      </c>
      <c r="L625" t="s">
        <v>20</v>
      </c>
      <c r="M625" s="2">
        <v>842776102461</v>
      </c>
      <c r="N625">
        <v>1</v>
      </c>
      <c r="O625">
        <f>COUNTIFS($A$2:$A$1129,"="&amp;A625,$C$2:$C$1129,"="&amp;C625,$M$2:$M$1129,"="&amp;M625)</f>
        <v>90</v>
      </c>
      <c r="P625">
        <f>COUNTIFS($B$2:$B$1129,"="&amp;B625,$M$2:$M$1129,"="&amp;M625)</f>
        <v>1</v>
      </c>
      <c r="Q625">
        <f>SUMIFS($N$2:$N$1129,$B$2:$B$1129,"="&amp;B625,$M$2:$M$1129,"="&amp;M625)</f>
        <v>1</v>
      </c>
      <c r="R625">
        <f>VLOOKUP(A625&amp;C625&amp;M625,販売数計!$A$2:$E$174,5,FALSE)</f>
        <v>89</v>
      </c>
      <c r="S625">
        <f t="shared" si="20"/>
        <v>0</v>
      </c>
      <c r="T625">
        <f t="shared" si="19"/>
        <v>90</v>
      </c>
    </row>
    <row r="626" spans="1:20" hidden="1" x14ac:dyDescent="0.2">
      <c r="A626" s="1">
        <v>43298</v>
      </c>
      <c r="B626">
        <v>43899227</v>
      </c>
      <c r="C626">
        <v>94</v>
      </c>
      <c r="D626" t="s">
        <v>14</v>
      </c>
      <c r="E626">
        <v>21</v>
      </c>
      <c r="F626" t="s">
        <v>15</v>
      </c>
      <c r="G626">
        <v>181010</v>
      </c>
      <c r="H626" t="s">
        <v>16</v>
      </c>
      <c r="I626" t="s">
        <v>17</v>
      </c>
      <c r="J626" t="s">
        <v>18</v>
      </c>
      <c r="K626" t="s">
        <v>19</v>
      </c>
      <c r="L626" t="s">
        <v>20</v>
      </c>
      <c r="M626" s="2">
        <v>842776102461</v>
      </c>
      <c r="N626">
        <v>1</v>
      </c>
      <c r="O626">
        <f>COUNTIFS($A$2:$A$1129,"="&amp;A626,$C$2:$C$1129,"="&amp;C626,$M$2:$M$1129,"="&amp;M626)</f>
        <v>90</v>
      </c>
      <c r="P626">
        <f>COUNTIFS($B$2:$B$1129,"="&amp;B626,$M$2:$M$1129,"="&amp;M626)</f>
        <v>1</v>
      </c>
      <c r="Q626">
        <f>SUMIFS($N$2:$N$1129,$B$2:$B$1129,"="&amp;B626,$M$2:$M$1129,"="&amp;M626)</f>
        <v>1</v>
      </c>
      <c r="R626">
        <f>VLOOKUP(A626&amp;C626&amp;M626,販売数計!$A$2:$E$174,5,FALSE)</f>
        <v>89</v>
      </c>
      <c r="S626">
        <f t="shared" si="20"/>
        <v>0</v>
      </c>
      <c r="T626">
        <f t="shared" si="19"/>
        <v>90</v>
      </c>
    </row>
    <row r="627" spans="1:20" hidden="1" x14ac:dyDescent="0.2">
      <c r="A627" s="1">
        <v>43298</v>
      </c>
      <c r="B627">
        <v>43899553</v>
      </c>
      <c r="C627">
        <v>94</v>
      </c>
      <c r="D627" t="s">
        <v>14</v>
      </c>
      <c r="E627">
        <v>21</v>
      </c>
      <c r="F627" t="s">
        <v>15</v>
      </c>
      <c r="G627">
        <v>181010</v>
      </c>
      <c r="H627" t="s">
        <v>16</v>
      </c>
      <c r="I627" t="s">
        <v>17</v>
      </c>
      <c r="J627" t="s">
        <v>18</v>
      </c>
      <c r="K627" t="s">
        <v>19</v>
      </c>
      <c r="L627" t="s">
        <v>20</v>
      </c>
      <c r="M627" s="2">
        <v>842776102461</v>
      </c>
      <c r="N627">
        <v>1</v>
      </c>
      <c r="O627">
        <f>COUNTIFS($A$2:$A$1129,"="&amp;A627,$C$2:$C$1129,"="&amp;C627,$M$2:$M$1129,"="&amp;M627)</f>
        <v>90</v>
      </c>
      <c r="P627">
        <f>COUNTIFS($B$2:$B$1129,"="&amp;B627,$M$2:$M$1129,"="&amp;M627)</f>
        <v>1</v>
      </c>
      <c r="Q627">
        <f>SUMIFS($N$2:$N$1129,$B$2:$B$1129,"="&amp;B627,$M$2:$M$1129,"="&amp;M627)</f>
        <v>1</v>
      </c>
      <c r="R627">
        <f>VLOOKUP(A627&amp;C627&amp;M627,販売数計!$A$2:$E$174,5,FALSE)</f>
        <v>89</v>
      </c>
      <c r="S627">
        <f t="shared" si="20"/>
        <v>0</v>
      </c>
      <c r="T627">
        <f t="shared" si="19"/>
        <v>90</v>
      </c>
    </row>
    <row r="628" spans="1:20" hidden="1" x14ac:dyDescent="0.2">
      <c r="A628" s="1">
        <v>43298</v>
      </c>
      <c r="B628">
        <v>43900369</v>
      </c>
      <c r="C628">
        <v>94</v>
      </c>
      <c r="D628" t="s">
        <v>14</v>
      </c>
      <c r="E628">
        <v>21</v>
      </c>
      <c r="F628" t="s">
        <v>15</v>
      </c>
      <c r="G628">
        <v>181010</v>
      </c>
      <c r="H628" t="s">
        <v>16</v>
      </c>
      <c r="I628" t="s">
        <v>17</v>
      </c>
      <c r="J628" t="s">
        <v>18</v>
      </c>
      <c r="K628" t="s">
        <v>19</v>
      </c>
      <c r="L628" t="s">
        <v>20</v>
      </c>
      <c r="M628" s="2">
        <v>842776102461</v>
      </c>
      <c r="N628">
        <v>1</v>
      </c>
      <c r="O628">
        <f>COUNTIFS($A$2:$A$1129,"="&amp;A628,$C$2:$C$1129,"="&amp;C628,$M$2:$M$1129,"="&amp;M628)</f>
        <v>90</v>
      </c>
      <c r="P628">
        <f>COUNTIFS($B$2:$B$1129,"="&amp;B628,$M$2:$M$1129,"="&amp;M628)</f>
        <v>1</v>
      </c>
      <c r="Q628">
        <f>SUMIFS($N$2:$N$1129,$B$2:$B$1129,"="&amp;B628,$M$2:$M$1129,"="&amp;M628)</f>
        <v>1</v>
      </c>
      <c r="R628">
        <f>VLOOKUP(A628&amp;C628&amp;M628,販売数計!$A$2:$E$174,5,FALSE)</f>
        <v>89</v>
      </c>
      <c r="S628">
        <f t="shared" si="20"/>
        <v>0</v>
      </c>
      <c r="T628">
        <f t="shared" si="19"/>
        <v>90</v>
      </c>
    </row>
    <row r="629" spans="1:20" hidden="1" x14ac:dyDescent="0.2">
      <c r="A629" s="1">
        <v>43298</v>
      </c>
      <c r="B629">
        <v>43900418</v>
      </c>
      <c r="C629">
        <v>94</v>
      </c>
      <c r="D629" t="s">
        <v>14</v>
      </c>
      <c r="E629">
        <v>21</v>
      </c>
      <c r="F629" t="s">
        <v>15</v>
      </c>
      <c r="G629">
        <v>181010</v>
      </c>
      <c r="H629" t="s">
        <v>16</v>
      </c>
      <c r="I629" t="s">
        <v>17</v>
      </c>
      <c r="J629" t="s">
        <v>18</v>
      </c>
      <c r="K629" t="s">
        <v>19</v>
      </c>
      <c r="L629" t="s">
        <v>20</v>
      </c>
      <c r="M629" s="2">
        <v>842776102461</v>
      </c>
      <c r="N629">
        <v>1</v>
      </c>
      <c r="O629">
        <f>COUNTIFS($A$2:$A$1129,"="&amp;A629,$C$2:$C$1129,"="&amp;C629,$M$2:$M$1129,"="&amp;M629)</f>
        <v>90</v>
      </c>
      <c r="P629">
        <f>COUNTIFS($B$2:$B$1129,"="&amp;B629,$M$2:$M$1129,"="&amp;M629)</f>
        <v>1</v>
      </c>
      <c r="Q629">
        <f>SUMIFS($N$2:$N$1129,$B$2:$B$1129,"="&amp;B629,$M$2:$M$1129,"="&amp;M629)</f>
        <v>1</v>
      </c>
      <c r="R629">
        <f>VLOOKUP(A629&amp;C629&amp;M629,販売数計!$A$2:$E$174,5,FALSE)</f>
        <v>89</v>
      </c>
      <c r="S629">
        <f t="shared" si="20"/>
        <v>0</v>
      </c>
      <c r="T629">
        <f t="shared" si="19"/>
        <v>90</v>
      </c>
    </row>
    <row r="630" spans="1:20" hidden="1" x14ac:dyDescent="0.2">
      <c r="A630" s="1">
        <v>43298</v>
      </c>
      <c r="B630">
        <v>43900512</v>
      </c>
      <c r="C630">
        <v>94</v>
      </c>
      <c r="D630" t="s">
        <v>14</v>
      </c>
      <c r="E630">
        <v>21</v>
      </c>
      <c r="F630" t="s">
        <v>15</v>
      </c>
      <c r="G630">
        <v>181010</v>
      </c>
      <c r="H630" t="s">
        <v>16</v>
      </c>
      <c r="I630" t="s">
        <v>17</v>
      </c>
      <c r="J630" t="s">
        <v>18</v>
      </c>
      <c r="K630" t="s">
        <v>19</v>
      </c>
      <c r="L630" t="s">
        <v>20</v>
      </c>
      <c r="M630" s="2">
        <v>842776102461</v>
      </c>
      <c r="N630">
        <v>1</v>
      </c>
      <c r="O630">
        <f>COUNTIFS($A$2:$A$1129,"="&amp;A630,$C$2:$C$1129,"="&amp;C630,$M$2:$M$1129,"="&amp;M630)</f>
        <v>90</v>
      </c>
      <c r="P630">
        <f>COUNTIFS($B$2:$B$1129,"="&amp;B630,$M$2:$M$1129,"="&amp;M630)</f>
        <v>1</v>
      </c>
      <c r="Q630">
        <f>SUMIFS($N$2:$N$1129,$B$2:$B$1129,"="&amp;B630,$M$2:$M$1129,"="&amp;M630)</f>
        <v>1</v>
      </c>
      <c r="R630">
        <f>VLOOKUP(A630&amp;C630&amp;M630,販売数計!$A$2:$E$174,5,FALSE)</f>
        <v>89</v>
      </c>
      <c r="S630">
        <f t="shared" si="20"/>
        <v>0</v>
      </c>
      <c r="T630">
        <f t="shared" si="19"/>
        <v>90</v>
      </c>
    </row>
    <row r="631" spans="1:20" hidden="1" x14ac:dyDescent="0.2">
      <c r="A631" s="1">
        <v>43298</v>
      </c>
      <c r="B631">
        <v>43900640</v>
      </c>
      <c r="C631">
        <v>94</v>
      </c>
      <c r="D631" t="s">
        <v>14</v>
      </c>
      <c r="E631">
        <v>21</v>
      </c>
      <c r="F631" t="s">
        <v>15</v>
      </c>
      <c r="G631">
        <v>181010</v>
      </c>
      <c r="H631" t="s">
        <v>16</v>
      </c>
      <c r="I631" t="s">
        <v>17</v>
      </c>
      <c r="J631" t="s">
        <v>18</v>
      </c>
      <c r="K631" t="s">
        <v>19</v>
      </c>
      <c r="L631" t="s">
        <v>20</v>
      </c>
      <c r="M631" s="2">
        <v>842776102461</v>
      </c>
      <c r="N631">
        <v>1</v>
      </c>
      <c r="O631">
        <f>COUNTIFS($A$2:$A$1129,"="&amp;A631,$C$2:$C$1129,"="&amp;C631,$M$2:$M$1129,"="&amp;M631)</f>
        <v>90</v>
      </c>
      <c r="P631">
        <f>COUNTIFS($B$2:$B$1129,"="&amp;B631,$M$2:$M$1129,"="&amp;M631)</f>
        <v>1</v>
      </c>
      <c r="Q631">
        <f>SUMIFS($N$2:$N$1129,$B$2:$B$1129,"="&amp;B631,$M$2:$M$1129,"="&amp;M631)</f>
        <v>1</v>
      </c>
      <c r="R631">
        <f>VLOOKUP(A631&amp;C631&amp;M631,販売数計!$A$2:$E$174,5,FALSE)</f>
        <v>89</v>
      </c>
      <c r="S631">
        <f t="shared" si="20"/>
        <v>0</v>
      </c>
      <c r="T631">
        <f t="shared" si="19"/>
        <v>90</v>
      </c>
    </row>
    <row r="632" spans="1:20" hidden="1" x14ac:dyDescent="0.2">
      <c r="A632" s="1">
        <v>43298</v>
      </c>
      <c r="B632">
        <v>43900717</v>
      </c>
      <c r="C632">
        <v>94</v>
      </c>
      <c r="D632" t="s">
        <v>14</v>
      </c>
      <c r="E632">
        <v>21</v>
      </c>
      <c r="F632" t="s">
        <v>15</v>
      </c>
      <c r="G632">
        <v>181010</v>
      </c>
      <c r="H632" t="s">
        <v>16</v>
      </c>
      <c r="I632" t="s">
        <v>17</v>
      </c>
      <c r="J632" t="s">
        <v>18</v>
      </c>
      <c r="K632" t="s">
        <v>19</v>
      </c>
      <c r="L632" t="s">
        <v>20</v>
      </c>
      <c r="M632" s="2">
        <v>842776102461</v>
      </c>
      <c r="N632">
        <v>1</v>
      </c>
      <c r="O632">
        <f>COUNTIFS($A$2:$A$1129,"="&amp;A632,$C$2:$C$1129,"="&amp;C632,$M$2:$M$1129,"="&amp;M632)</f>
        <v>90</v>
      </c>
      <c r="P632">
        <f>COUNTIFS($B$2:$B$1129,"="&amp;B632,$M$2:$M$1129,"="&amp;M632)</f>
        <v>1</v>
      </c>
      <c r="Q632">
        <f>SUMIFS($N$2:$N$1129,$B$2:$B$1129,"="&amp;B632,$M$2:$M$1129,"="&amp;M632)</f>
        <v>1</v>
      </c>
      <c r="R632">
        <f>VLOOKUP(A632&amp;C632&amp;M632,販売数計!$A$2:$E$174,5,FALSE)</f>
        <v>89</v>
      </c>
      <c r="S632">
        <f t="shared" si="20"/>
        <v>0</v>
      </c>
      <c r="T632">
        <f t="shared" si="19"/>
        <v>90</v>
      </c>
    </row>
    <row r="633" spans="1:20" hidden="1" x14ac:dyDescent="0.2">
      <c r="A633" s="1">
        <v>43298</v>
      </c>
      <c r="B633">
        <v>43901021</v>
      </c>
      <c r="C633">
        <v>94</v>
      </c>
      <c r="D633" t="s">
        <v>14</v>
      </c>
      <c r="E633">
        <v>21</v>
      </c>
      <c r="F633" t="s">
        <v>15</v>
      </c>
      <c r="G633">
        <v>181010</v>
      </c>
      <c r="H633" t="s">
        <v>16</v>
      </c>
      <c r="I633" t="s">
        <v>17</v>
      </c>
      <c r="J633" t="s">
        <v>18</v>
      </c>
      <c r="K633" t="s">
        <v>19</v>
      </c>
      <c r="L633" t="s">
        <v>20</v>
      </c>
      <c r="M633" s="2">
        <v>842776102461</v>
      </c>
      <c r="N633">
        <v>1</v>
      </c>
      <c r="O633">
        <f>COUNTIFS($A$2:$A$1129,"="&amp;A633,$C$2:$C$1129,"="&amp;C633,$M$2:$M$1129,"="&amp;M633)</f>
        <v>90</v>
      </c>
      <c r="P633">
        <f>COUNTIFS($B$2:$B$1129,"="&amp;B633,$M$2:$M$1129,"="&amp;M633)</f>
        <v>1</v>
      </c>
      <c r="Q633">
        <f>SUMIFS($N$2:$N$1129,$B$2:$B$1129,"="&amp;B633,$M$2:$M$1129,"="&amp;M633)</f>
        <v>1</v>
      </c>
      <c r="R633">
        <f>VLOOKUP(A633&amp;C633&amp;M633,販売数計!$A$2:$E$174,5,FALSE)</f>
        <v>89</v>
      </c>
      <c r="S633">
        <f t="shared" si="20"/>
        <v>0</v>
      </c>
      <c r="T633">
        <f t="shared" si="19"/>
        <v>90</v>
      </c>
    </row>
    <row r="634" spans="1:20" hidden="1" x14ac:dyDescent="0.2">
      <c r="A634" s="1">
        <v>43298</v>
      </c>
      <c r="B634">
        <v>43901054</v>
      </c>
      <c r="C634">
        <v>94</v>
      </c>
      <c r="D634" t="s">
        <v>14</v>
      </c>
      <c r="E634">
        <v>21</v>
      </c>
      <c r="F634" t="s">
        <v>15</v>
      </c>
      <c r="G634">
        <v>181010</v>
      </c>
      <c r="H634" t="s">
        <v>16</v>
      </c>
      <c r="I634" t="s">
        <v>17</v>
      </c>
      <c r="J634" t="s">
        <v>18</v>
      </c>
      <c r="K634" t="s">
        <v>19</v>
      </c>
      <c r="L634" t="s">
        <v>20</v>
      </c>
      <c r="M634" s="2">
        <v>842776102461</v>
      </c>
      <c r="N634">
        <v>1</v>
      </c>
      <c r="O634">
        <f>COUNTIFS($A$2:$A$1129,"="&amp;A634,$C$2:$C$1129,"="&amp;C634,$M$2:$M$1129,"="&amp;M634)</f>
        <v>90</v>
      </c>
      <c r="P634">
        <f>COUNTIFS($B$2:$B$1129,"="&amp;B634,$M$2:$M$1129,"="&amp;M634)</f>
        <v>1</v>
      </c>
      <c r="Q634">
        <f>SUMIFS($N$2:$N$1129,$B$2:$B$1129,"="&amp;B634,$M$2:$M$1129,"="&amp;M634)</f>
        <v>1</v>
      </c>
      <c r="R634">
        <f>VLOOKUP(A634&amp;C634&amp;M634,販売数計!$A$2:$E$174,5,FALSE)</f>
        <v>89</v>
      </c>
      <c r="S634">
        <f t="shared" si="20"/>
        <v>0</v>
      </c>
      <c r="T634">
        <f t="shared" si="19"/>
        <v>90</v>
      </c>
    </row>
    <row r="635" spans="1:20" hidden="1" x14ac:dyDescent="0.2">
      <c r="A635" s="1">
        <v>43298</v>
      </c>
      <c r="B635">
        <v>43901105</v>
      </c>
      <c r="C635">
        <v>94</v>
      </c>
      <c r="D635" t="s">
        <v>14</v>
      </c>
      <c r="E635">
        <v>21</v>
      </c>
      <c r="F635" t="s">
        <v>15</v>
      </c>
      <c r="G635">
        <v>181010</v>
      </c>
      <c r="H635" t="s">
        <v>16</v>
      </c>
      <c r="I635" t="s">
        <v>17</v>
      </c>
      <c r="J635" t="s">
        <v>18</v>
      </c>
      <c r="K635" t="s">
        <v>19</v>
      </c>
      <c r="L635" t="s">
        <v>20</v>
      </c>
      <c r="M635" s="2">
        <v>842776102461</v>
      </c>
      <c r="N635">
        <v>1</v>
      </c>
      <c r="O635">
        <f>COUNTIFS($A$2:$A$1129,"="&amp;A635,$C$2:$C$1129,"="&amp;C635,$M$2:$M$1129,"="&amp;M635)</f>
        <v>90</v>
      </c>
      <c r="P635">
        <f>COUNTIFS($B$2:$B$1129,"="&amp;B635,$M$2:$M$1129,"="&amp;M635)</f>
        <v>1</v>
      </c>
      <c r="Q635">
        <f>SUMIFS($N$2:$N$1129,$B$2:$B$1129,"="&amp;B635,$M$2:$M$1129,"="&amp;M635)</f>
        <v>1</v>
      </c>
      <c r="R635">
        <f>VLOOKUP(A635&amp;C635&amp;M635,販売数計!$A$2:$E$174,5,FALSE)</f>
        <v>89</v>
      </c>
      <c r="S635">
        <f t="shared" si="20"/>
        <v>0</v>
      </c>
      <c r="T635">
        <f t="shared" si="19"/>
        <v>90</v>
      </c>
    </row>
    <row r="636" spans="1:20" hidden="1" x14ac:dyDescent="0.2">
      <c r="A636" s="1">
        <v>43298</v>
      </c>
      <c r="B636">
        <v>43901471</v>
      </c>
      <c r="C636">
        <v>94</v>
      </c>
      <c r="D636" t="s">
        <v>14</v>
      </c>
      <c r="E636">
        <v>21</v>
      </c>
      <c r="F636" t="s">
        <v>15</v>
      </c>
      <c r="G636">
        <v>181010</v>
      </c>
      <c r="H636" t="s">
        <v>16</v>
      </c>
      <c r="I636" t="s">
        <v>17</v>
      </c>
      <c r="J636" t="s">
        <v>18</v>
      </c>
      <c r="K636" t="s">
        <v>19</v>
      </c>
      <c r="L636" t="s">
        <v>20</v>
      </c>
      <c r="M636" s="2">
        <v>842776102461</v>
      </c>
      <c r="N636">
        <v>1</v>
      </c>
      <c r="O636">
        <f>COUNTIFS($A$2:$A$1129,"="&amp;A636,$C$2:$C$1129,"="&amp;C636,$M$2:$M$1129,"="&amp;M636)</f>
        <v>90</v>
      </c>
      <c r="P636">
        <f>COUNTIFS($B$2:$B$1129,"="&amp;B636,$M$2:$M$1129,"="&amp;M636)</f>
        <v>1</v>
      </c>
      <c r="Q636">
        <f>SUMIFS($N$2:$N$1129,$B$2:$B$1129,"="&amp;B636,$M$2:$M$1129,"="&amp;M636)</f>
        <v>1</v>
      </c>
      <c r="R636">
        <f>VLOOKUP(A636&amp;C636&amp;M636,販売数計!$A$2:$E$174,5,FALSE)</f>
        <v>89</v>
      </c>
      <c r="S636">
        <f t="shared" si="20"/>
        <v>0</v>
      </c>
      <c r="T636">
        <f t="shared" si="19"/>
        <v>90</v>
      </c>
    </row>
    <row r="637" spans="1:20" hidden="1" x14ac:dyDescent="0.2">
      <c r="A637" s="1">
        <v>43298</v>
      </c>
      <c r="B637">
        <v>43901500</v>
      </c>
      <c r="C637">
        <v>94</v>
      </c>
      <c r="D637" t="s">
        <v>14</v>
      </c>
      <c r="E637">
        <v>21</v>
      </c>
      <c r="F637" t="s">
        <v>15</v>
      </c>
      <c r="G637">
        <v>181010</v>
      </c>
      <c r="H637" t="s">
        <v>16</v>
      </c>
      <c r="I637" t="s">
        <v>17</v>
      </c>
      <c r="J637" t="s">
        <v>18</v>
      </c>
      <c r="K637" t="s">
        <v>19</v>
      </c>
      <c r="L637" t="s">
        <v>20</v>
      </c>
      <c r="M637" s="2">
        <v>842776102461</v>
      </c>
      <c r="N637">
        <v>1</v>
      </c>
      <c r="O637">
        <f>COUNTIFS($A$2:$A$1129,"="&amp;A637,$C$2:$C$1129,"="&amp;C637,$M$2:$M$1129,"="&amp;M637)</f>
        <v>90</v>
      </c>
      <c r="P637">
        <f>COUNTIFS($B$2:$B$1129,"="&amp;B637,$M$2:$M$1129,"="&amp;M637)</f>
        <v>1</v>
      </c>
      <c r="Q637">
        <f>SUMIFS($N$2:$N$1129,$B$2:$B$1129,"="&amp;B637,$M$2:$M$1129,"="&amp;M637)</f>
        <v>1</v>
      </c>
      <c r="R637">
        <f>VLOOKUP(A637&amp;C637&amp;M637,販売数計!$A$2:$E$174,5,FALSE)</f>
        <v>89</v>
      </c>
      <c r="S637">
        <f t="shared" si="20"/>
        <v>0</v>
      </c>
      <c r="T637">
        <f t="shared" si="19"/>
        <v>90</v>
      </c>
    </row>
    <row r="638" spans="1:20" hidden="1" x14ac:dyDescent="0.2">
      <c r="A638" s="1">
        <v>43298</v>
      </c>
      <c r="B638">
        <v>43902141</v>
      </c>
      <c r="C638">
        <v>94</v>
      </c>
      <c r="D638" t="s">
        <v>14</v>
      </c>
      <c r="E638">
        <v>21</v>
      </c>
      <c r="F638" t="s">
        <v>15</v>
      </c>
      <c r="G638">
        <v>181010</v>
      </c>
      <c r="H638" t="s">
        <v>16</v>
      </c>
      <c r="I638" t="s">
        <v>17</v>
      </c>
      <c r="J638" t="s">
        <v>18</v>
      </c>
      <c r="K638" t="s">
        <v>19</v>
      </c>
      <c r="L638" t="s">
        <v>20</v>
      </c>
      <c r="M638" s="2">
        <v>842776102461</v>
      </c>
      <c r="N638">
        <v>1</v>
      </c>
      <c r="O638">
        <f>COUNTIFS($A$2:$A$1129,"="&amp;A638,$C$2:$C$1129,"="&amp;C638,$M$2:$M$1129,"="&amp;M638)</f>
        <v>90</v>
      </c>
      <c r="P638">
        <f>COUNTIFS($B$2:$B$1129,"="&amp;B638,$M$2:$M$1129,"="&amp;M638)</f>
        <v>1</v>
      </c>
      <c r="Q638">
        <f>SUMIFS($N$2:$N$1129,$B$2:$B$1129,"="&amp;B638,$M$2:$M$1129,"="&amp;M638)</f>
        <v>1</v>
      </c>
      <c r="R638">
        <f>VLOOKUP(A638&amp;C638&amp;M638,販売数計!$A$2:$E$174,5,FALSE)</f>
        <v>89</v>
      </c>
      <c r="S638">
        <f t="shared" si="20"/>
        <v>0</v>
      </c>
      <c r="T638">
        <f t="shared" si="19"/>
        <v>90</v>
      </c>
    </row>
    <row r="639" spans="1:20" hidden="1" x14ac:dyDescent="0.2">
      <c r="A639" s="1">
        <v>43298</v>
      </c>
      <c r="B639">
        <v>43902297</v>
      </c>
      <c r="C639">
        <v>94</v>
      </c>
      <c r="D639" t="s">
        <v>14</v>
      </c>
      <c r="E639">
        <v>21</v>
      </c>
      <c r="F639" t="s">
        <v>15</v>
      </c>
      <c r="G639">
        <v>181010</v>
      </c>
      <c r="H639" t="s">
        <v>16</v>
      </c>
      <c r="I639" t="s">
        <v>17</v>
      </c>
      <c r="J639" t="s">
        <v>18</v>
      </c>
      <c r="K639" t="s">
        <v>19</v>
      </c>
      <c r="L639" t="s">
        <v>20</v>
      </c>
      <c r="M639" s="2">
        <v>842776102461</v>
      </c>
      <c r="N639">
        <v>1</v>
      </c>
      <c r="O639">
        <f>COUNTIFS($A$2:$A$1129,"="&amp;A639,$C$2:$C$1129,"="&amp;C639,$M$2:$M$1129,"="&amp;M639)</f>
        <v>90</v>
      </c>
      <c r="P639">
        <f>COUNTIFS($B$2:$B$1129,"="&amp;B639,$M$2:$M$1129,"="&amp;M639)</f>
        <v>1</v>
      </c>
      <c r="Q639">
        <f>SUMIFS($N$2:$N$1129,$B$2:$B$1129,"="&amp;B639,$M$2:$M$1129,"="&amp;M639)</f>
        <v>1</v>
      </c>
      <c r="R639">
        <f>VLOOKUP(A639&amp;C639&amp;M639,販売数計!$A$2:$E$174,5,FALSE)</f>
        <v>89</v>
      </c>
      <c r="S639">
        <f t="shared" si="20"/>
        <v>0</v>
      </c>
      <c r="T639">
        <f t="shared" si="19"/>
        <v>90</v>
      </c>
    </row>
    <row r="640" spans="1:20" hidden="1" x14ac:dyDescent="0.2">
      <c r="A640" s="1">
        <v>43298</v>
      </c>
      <c r="B640">
        <v>43902466</v>
      </c>
      <c r="C640">
        <v>94</v>
      </c>
      <c r="D640" t="s">
        <v>14</v>
      </c>
      <c r="E640">
        <v>21</v>
      </c>
      <c r="F640" t="s">
        <v>15</v>
      </c>
      <c r="G640">
        <v>181010</v>
      </c>
      <c r="H640" t="s">
        <v>16</v>
      </c>
      <c r="I640" t="s">
        <v>17</v>
      </c>
      <c r="J640" t="s">
        <v>18</v>
      </c>
      <c r="K640" t="s">
        <v>19</v>
      </c>
      <c r="L640" t="s">
        <v>20</v>
      </c>
      <c r="M640" s="2">
        <v>842776102461</v>
      </c>
      <c r="N640">
        <v>1</v>
      </c>
      <c r="O640">
        <f>COUNTIFS($A$2:$A$1129,"="&amp;A640,$C$2:$C$1129,"="&amp;C640,$M$2:$M$1129,"="&amp;M640)</f>
        <v>90</v>
      </c>
      <c r="P640">
        <f>COUNTIFS($B$2:$B$1129,"="&amp;B640,$M$2:$M$1129,"="&amp;M640)</f>
        <v>1</v>
      </c>
      <c r="Q640">
        <f>SUMIFS($N$2:$N$1129,$B$2:$B$1129,"="&amp;B640,$M$2:$M$1129,"="&amp;M640)</f>
        <v>1</v>
      </c>
      <c r="R640">
        <f>VLOOKUP(A640&amp;C640&amp;M640,販売数計!$A$2:$E$174,5,FALSE)</f>
        <v>89</v>
      </c>
      <c r="S640">
        <f t="shared" si="20"/>
        <v>0</v>
      </c>
      <c r="T640">
        <f t="shared" si="19"/>
        <v>90</v>
      </c>
    </row>
    <row r="641" spans="1:20" hidden="1" x14ac:dyDescent="0.2">
      <c r="A641" s="1">
        <v>43298</v>
      </c>
      <c r="B641">
        <v>43902831</v>
      </c>
      <c r="C641">
        <v>94</v>
      </c>
      <c r="D641" t="s">
        <v>14</v>
      </c>
      <c r="E641">
        <v>21</v>
      </c>
      <c r="F641" t="s">
        <v>15</v>
      </c>
      <c r="G641">
        <v>181010</v>
      </c>
      <c r="H641" t="s">
        <v>16</v>
      </c>
      <c r="I641" t="s">
        <v>17</v>
      </c>
      <c r="J641" t="s">
        <v>18</v>
      </c>
      <c r="K641" t="s">
        <v>19</v>
      </c>
      <c r="L641" t="s">
        <v>20</v>
      </c>
      <c r="M641" s="2">
        <v>842776102461</v>
      </c>
      <c r="N641">
        <v>1</v>
      </c>
      <c r="O641">
        <f>COUNTIFS($A$2:$A$1129,"="&amp;A641,$C$2:$C$1129,"="&amp;C641,$M$2:$M$1129,"="&amp;M641)</f>
        <v>90</v>
      </c>
      <c r="P641">
        <f>COUNTIFS($B$2:$B$1129,"="&amp;B641,$M$2:$M$1129,"="&amp;M641)</f>
        <v>1</v>
      </c>
      <c r="Q641">
        <f>SUMIFS($N$2:$N$1129,$B$2:$B$1129,"="&amp;B641,$M$2:$M$1129,"="&amp;M641)</f>
        <v>1</v>
      </c>
      <c r="R641">
        <f>VLOOKUP(A641&amp;C641&amp;M641,販売数計!$A$2:$E$174,5,FALSE)</f>
        <v>89</v>
      </c>
      <c r="S641">
        <f t="shared" si="20"/>
        <v>0</v>
      </c>
      <c r="T641">
        <f t="shared" si="19"/>
        <v>90</v>
      </c>
    </row>
    <row r="642" spans="1:20" hidden="1" x14ac:dyDescent="0.2">
      <c r="A642" s="1">
        <v>43298</v>
      </c>
      <c r="B642">
        <v>43902912</v>
      </c>
      <c r="C642">
        <v>94</v>
      </c>
      <c r="D642" t="s">
        <v>14</v>
      </c>
      <c r="E642">
        <v>21</v>
      </c>
      <c r="F642" t="s">
        <v>15</v>
      </c>
      <c r="G642">
        <v>181010</v>
      </c>
      <c r="H642" t="s">
        <v>16</v>
      </c>
      <c r="I642" t="s">
        <v>17</v>
      </c>
      <c r="J642" t="s">
        <v>18</v>
      </c>
      <c r="K642" t="s">
        <v>19</v>
      </c>
      <c r="L642" t="s">
        <v>20</v>
      </c>
      <c r="M642" s="2">
        <v>842776102461</v>
      </c>
      <c r="N642">
        <v>1</v>
      </c>
      <c r="O642">
        <f>COUNTIFS($A$2:$A$1129,"="&amp;A642,$C$2:$C$1129,"="&amp;C642,$M$2:$M$1129,"="&amp;M642)</f>
        <v>90</v>
      </c>
      <c r="P642">
        <f>COUNTIFS($B$2:$B$1129,"="&amp;B642,$M$2:$M$1129,"="&amp;M642)</f>
        <v>1</v>
      </c>
      <c r="Q642">
        <f>SUMIFS($N$2:$N$1129,$B$2:$B$1129,"="&amp;B642,$M$2:$M$1129,"="&amp;M642)</f>
        <v>1</v>
      </c>
      <c r="R642">
        <f>VLOOKUP(A642&amp;C642&amp;M642,販売数計!$A$2:$E$174,5,FALSE)</f>
        <v>89</v>
      </c>
      <c r="S642">
        <f t="shared" si="20"/>
        <v>0</v>
      </c>
      <c r="T642">
        <f t="shared" si="19"/>
        <v>90</v>
      </c>
    </row>
    <row r="643" spans="1:20" hidden="1" x14ac:dyDescent="0.2">
      <c r="A643" s="1">
        <v>43298</v>
      </c>
      <c r="B643">
        <v>43903094</v>
      </c>
      <c r="C643">
        <v>94</v>
      </c>
      <c r="D643" t="s">
        <v>14</v>
      </c>
      <c r="E643">
        <v>21</v>
      </c>
      <c r="F643" t="s">
        <v>15</v>
      </c>
      <c r="G643">
        <v>181010</v>
      </c>
      <c r="H643" t="s">
        <v>16</v>
      </c>
      <c r="I643" t="s">
        <v>17</v>
      </c>
      <c r="J643" t="s">
        <v>18</v>
      </c>
      <c r="K643" t="s">
        <v>19</v>
      </c>
      <c r="L643" t="s">
        <v>20</v>
      </c>
      <c r="M643" s="2">
        <v>842776102461</v>
      </c>
      <c r="N643">
        <v>1</v>
      </c>
      <c r="O643">
        <f>COUNTIFS($A$2:$A$1129,"="&amp;A643,$C$2:$C$1129,"="&amp;C643,$M$2:$M$1129,"="&amp;M643)</f>
        <v>90</v>
      </c>
      <c r="P643">
        <f>COUNTIFS($B$2:$B$1129,"="&amp;B643,$M$2:$M$1129,"="&amp;M643)</f>
        <v>1</v>
      </c>
      <c r="Q643">
        <f>SUMIFS($N$2:$N$1129,$B$2:$B$1129,"="&amp;B643,$M$2:$M$1129,"="&amp;M643)</f>
        <v>1</v>
      </c>
      <c r="R643">
        <f>VLOOKUP(A643&amp;C643&amp;M643,販売数計!$A$2:$E$174,5,FALSE)</f>
        <v>89</v>
      </c>
      <c r="S643">
        <f t="shared" si="20"/>
        <v>0</v>
      </c>
      <c r="T643">
        <f t="shared" ref="T643:T706" si="21">SUMIFS($N$2:$N$1129,$A$2:$A$1129,"="&amp;A643,$C$2:$C$1129,"="&amp;C643,$M$2:$M$1129,"="&amp;M643)</f>
        <v>90</v>
      </c>
    </row>
    <row r="644" spans="1:20" hidden="1" x14ac:dyDescent="0.2">
      <c r="A644" s="1">
        <v>43298</v>
      </c>
      <c r="B644">
        <v>43903205</v>
      </c>
      <c r="C644">
        <v>94</v>
      </c>
      <c r="D644" t="s">
        <v>14</v>
      </c>
      <c r="E644">
        <v>21</v>
      </c>
      <c r="F644" t="s">
        <v>15</v>
      </c>
      <c r="G644">
        <v>181010</v>
      </c>
      <c r="H644" t="s">
        <v>16</v>
      </c>
      <c r="I644" t="s">
        <v>17</v>
      </c>
      <c r="J644" t="s">
        <v>18</v>
      </c>
      <c r="K644" t="s">
        <v>19</v>
      </c>
      <c r="L644" t="s">
        <v>20</v>
      </c>
      <c r="M644" s="2">
        <v>842776102461</v>
      </c>
      <c r="N644">
        <v>1</v>
      </c>
      <c r="O644">
        <f>COUNTIFS($A$2:$A$1129,"="&amp;A644,$C$2:$C$1129,"="&amp;C644,$M$2:$M$1129,"="&amp;M644)</f>
        <v>90</v>
      </c>
      <c r="P644">
        <f>COUNTIFS($B$2:$B$1129,"="&amp;B644,$M$2:$M$1129,"="&amp;M644)</f>
        <v>1</v>
      </c>
      <c r="Q644">
        <f>SUMIFS($N$2:$N$1129,$B$2:$B$1129,"="&amp;B644,$M$2:$M$1129,"="&amp;M644)</f>
        <v>1</v>
      </c>
      <c r="R644">
        <f>VLOOKUP(A644&amp;C644&amp;M644,販売数計!$A$2:$E$174,5,FALSE)</f>
        <v>89</v>
      </c>
      <c r="S644">
        <f t="shared" si="20"/>
        <v>0</v>
      </c>
      <c r="T644">
        <f t="shared" si="21"/>
        <v>90</v>
      </c>
    </row>
    <row r="645" spans="1:20" hidden="1" x14ac:dyDescent="0.2">
      <c r="A645" s="1">
        <v>43298</v>
      </c>
      <c r="B645">
        <v>43903317</v>
      </c>
      <c r="C645">
        <v>94</v>
      </c>
      <c r="D645" t="s">
        <v>14</v>
      </c>
      <c r="E645">
        <v>21</v>
      </c>
      <c r="F645" t="s">
        <v>15</v>
      </c>
      <c r="G645">
        <v>181010</v>
      </c>
      <c r="H645" t="s">
        <v>16</v>
      </c>
      <c r="I645" t="s">
        <v>17</v>
      </c>
      <c r="J645" t="s">
        <v>18</v>
      </c>
      <c r="K645" t="s">
        <v>19</v>
      </c>
      <c r="L645" t="s">
        <v>20</v>
      </c>
      <c r="M645" s="2">
        <v>842776102461</v>
      </c>
      <c r="N645">
        <v>1</v>
      </c>
      <c r="O645">
        <f>COUNTIFS($A$2:$A$1129,"="&amp;A645,$C$2:$C$1129,"="&amp;C645,$M$2:$M$1129,"="&amp;M645)</f>
        <v>90</v>
      </c>
      <c r="P645">
        <f>COUNTIFS($B$2:$B$1129,"="&amp;B645,$M$2:$M$1129,"="&amp;M645)</f>
        <v>1</v>
      </c>
      <c r="Q645">
        <f>SUMIFS($N$2:$N$1129,$B$2:$B$1129,"="&amp;B645,$M$2:$M$1129,"="&amp;M645)</f>
        <v>1</v>
      </c>
      <c r="R645">
        <f>VLOOKUP(A645&amp;C645&amp;M645,販売数計!$A$2:$E$174,5,FALSE)</f>
        <v>89</v>
      </c>
      <c r="S645">
        <f t="shared" si="20"/>
        <v>0</v>
      </c>
      <c r="T645">
        <f t="shared" si="21"/>
        <v>90</v>
      </c>
    </row>
    <row r="646" spans="1:20" hidden="1" x14ac:dyDescent="0.2">
      <c r="A646" s="1">
        <v>43298</v>
      </c>
      <c r="B646">
        <v>43903477</v>
      </c>
      <c r="C646">
        <v>94</v>
      </c>
      <c r="D646" t="s">
        <v>14</v>
      </c>
      <c r="E646">
        <v>21</v>
      </c>
      <c r="F646" t="s">
        <v>15</v>
      </c>
      <c r="G646">
        <v>181010</v>
      </c>
      <c r="H646" t="s">
        <v>16</v>
      </c>
      <c r="I646" t="s">
        <v>17</v>
      </c>
      <c r="J646" t="s">
        <v>18</v>
      </c>
      <c r="K646" t="s">
        <v>19</v>
      </c>
      <c r="L646" t="s">
        <v>20</v>
      </c>
      <c r="M646" s="2">
        <v>842776102461</v>
      </c>
      <c r="N646">
        <v>1</v>
      </c>
      <c r="O646">
        <f>COUNTIFS($A$2:$A$1129,"="&amp;A646,$C$2:$C$1129,"="&amp;C646,$M$2:$M$1129,"="&amp;M646)</f>
        <v>90</v>
      </c>
      <c r="P646">
        <f>COUNTIFS($B$2:$B$1129,"="&amp;B646,$M$2:$M$1129,"="&amp;M646)</f>
        <v>1</v>
      </c>
      <c r="Q646">
        <f>SUMIFS($N$2:$N$1129,$B$2:$B$1129,"="&amp;B646,$M$2:$M$1129,"="&amp;M646)</f>
        <v>1</v>
      </c>
      <c r="R646">
        <f>VLOOKUP(A646&amp;C646&amp;M646,販売数計!$A$2:$E$174,5,FALSE)</f>
        <v>89</v>
      </c>
      <c r="S646">
        <f t="shared" si="20"/>
        <v>0</v>
      </c>
      <c r="T646">
        <f t="shared" si="21"/>
        <v>90</v>
      </c>
    </row>
    <row r="647" spans="1:20" hidden="1" x14ac:dyDescent="0.2">
      <c r="A647" s="1">
        <v>43298</v>
      </c>
      <c r="B647">
        <v>43903480</v>
      </c>
      <c r="C647">
        <v>94</v>
      </c>
      <c r="D647" t="s">
        <v>14</v>
      </c>
      <c r="E647">
        <v>21</v>
      </c>
      <c r="F647" t="s">
        <v>15</v>
      </c>
      <c r="G647">
        <v>181010</v>
      </c>
      <c r="H647" t="s">
        <v>16</v>
      </c>
      <c r="I647" t="s">
        <v>17</v>
      </c>
      <c r="J647" t="s">
        <v>18</v>
      </c>
      <c r="K647" t="s">
        <v>19</v>
      </c>
      <c r="L647" t="s">
        <v>20</v>
      </c>
      <c r="M647" s="2">
        <v>842776102461</v>
      </c>
      <c r="N647">
        <v>1</v>
      </c>
      <c r="O647">
        <f>COUNTIFS($A$2:$A$1129,"="&amp;A647,$C$2:$C$1129,"="&amp;C647,$M$2:$M$1129,"="&amp;M647)</f>
        <v>90</v>
      </c>
      <c r="P647">
        <f>COUNTIFS($B$2:$B$1129,"="&amp;B647,$M$2:$M$1129,"="&amp;M647)</f>
        <v>1</v>
      </c>
      <c r="Q647">
        <f>SUMIFS($N$2:$N$1129,$B$2:$B$1129,"="&amp;B647,$M$2:$M$1129,"="&amp;M647)</f>
        <v>1</v>
      </c>
      <c r="R647">
        <f>VLOOKUP(A647&amp;C647&amp;M647,販売数計!$A$2:$E$174,5,FALSE)</f>
        <v>89</v>
      </c>
      <c r="S647">
        <f t="shared" si="20"/>
        <v>0</v>
      </c>
      <c r="T647">
        <f t="shared" si="21"/>
        <v>90</v>
      </c>
    </row>
    <row r="648" spans="1:20" hidden="1" x14ac:dyDescent="0.2">
      <c r="A648" s="1">
        <v>43298</v>
      </c>
      <c r="B648">
        <v>43903955</v>
      </c>
      <c r="C648">
        <v>94</v>
      </c>
      <c r="D648" t="s">
        <v>14</v>
      </c>
      <c r="E648">
        <v>21</v>
      </c>
      <c r="F648" t="s">
        <v>15</v>
      </c>
      <c r="G648">
        <v>181010</v>
      </c>
      <c r="H648" t="s">
        <v>16</v>
      </c>
      <c r="I648" t="s">
        <v>17</v>
      </c>
      <c r="J648" t="s">
        <v>18</v>
      </c>
      <c r="K648" t="s">
        <v>19</v>
      </c>
      <c r="L648" t="s">
        <v>20</v>
      </c>
      <c r="M648" s="2">
        <v>842776102461</v>
      </c>
      <c r="N648">
        <v>1</v>
      </c>
      <c r="O648">
        <f>COUNTIFS($A$2:$A$1129,"="&amp;A648,$C$2:$C$1129,"="&amp;C648,$M$2:$M$1129,"="&amp;M648)</f>
        <v>90</v>
      </c>
      <c r="P648">
        <f>COUNTIFS($B$2:$B$1129,"="&amp;B648,$M$2:$M$1129,"="&amp;M648)</f>
        <v>1</v>
      </c>
      <c r="Q648">
        <f>SUMIFS($N$2:$N$1129,$B$2:$B$1129,"="&amp;B648,$M$2:$M$1129,"="&amp;M648)</f>
        <v>1</v>
      </c>
      <c r="R648">
        <f>VLOOKUP(A648&amp;C648&amp;M648,販売数計!$A$2:$E$174,5,FALSE)</f>
        <v>89</v>
      </c>
      <c r="S648">
        <f t="shared" si="20"/>
        <v>0</v>
      </c>
      <c r="T648">
        <f t="shared" si="21"/>
        <v>90</v>
      </c>
    </row>
    <row r="649" spans="1:20" hidden="1" x14ac:dyDescent="0.2">
      <c r="A649" s="1">
        <v>43298</v>
      </c>
      <c r="B649">
        <v>43903981</v>
      </c>
      <c r="C649">
        <v>94</v>
      </c>
      <c r="D649" t="s">
        <v>14</v>
      </c>
      <c r="E649">
        <v>21</v>
      </c>
      <c r="F649" t="s">
        <v>15</v>
      </c>
      <c r="G649">
        <v>181010</v>
      </c>
      <c r="H649" t="s">
        <v>16</v>
      </c>
      <c r="I649" t="s">
        <v>17</v>
      </c>
      <c r="J649" t="s">
        <v>18</v>
      </c>
      <c r="K649" t="s">
        <v>19</v>
      </c>
      <c r="L649" t="s">
        <v>20</v>
      </c>
      <c r="M649" s="2">
        <v>842776102461</v>
      </c>
      <c r="N649">
        <v>1</v>
      </c>
      <c r="O649">
        <f>COUNTIFS($A$2:$A$1129,"="&amp;A649,$C$2:$C$1129,"="&amp;C649,$M$2:$M$1129,"="&amp;M649)</f>
        <v>90</v>
      </c>
      <c r="P649">
        <f>COUNTIFS($B$2:$B$1129,"="&amp;B649,$M$2:$M$1129,"="&amp;M649)</f>
        <v>1</v>
      </c>
      <c r="Q649">
        <f>SUMIFS($N$2:$N$1129,$B$2:$B$1129,"="&amp;B649,$M$2:$M$1129,"="&amp;M649)</f>
        <v>1</v>
      </c>
      <c r="R649">
        <f>VLOOKUP(A649&amp;C649&amp;M649,販売数計!$A$2:$E$174,5,FALSE)</f>
        <v>89</v>
      </c>
      <c r="S649">
        <f t="shared" si="20"/>
        <v>0</v>
      </c>
      <c r="T649">
        <f t="shared" si="21"/>
        <v>90</v>
      </c>
    </row>
    <row r="650" spans="1:20" hidden="1" x14ac:dyDescent="0.2">
      <c r="A650" s="1">
        <v>43298</v>
      </c>
      <c r="B650">
        <v>43903997</v>
      </c>
      <c r="C650">
        <v>94</v>
      </c>
      <c r="D650" t="s">
        <v>14</v>
      </c>
      <c r="E650">
        <v>21</v>
      </c>
      <c r="F650" t="s">
        <v>15</v>
      </c>
      <c r="G650">
        <v>181010</v>
      </c>
      <c r="H650" t="s">
        <v>16</v>
      </c>
      <c r="I650" t="s">
        <v>17</v>
      </c>
      <c r="J650" t="s">
        <v>18</v>
      </c>
      <c r="K650" t="s">
        <v>19</v>
      </c>
      <c r="L650" t="s">
        <v>20</v>
      </c>
      <c r="M650" s="2">
        <v>842776102461</v>
      </c>
      <c r="N650">
        <v>1</v>
      </c>
      <c r="O650">
        <f>COUNTIFS($A$2:$A$1129,"="&amp;A650,$C$2:$C$1129,"="&amp;C650,$M$2:$M$1129,"="&amp;M650)</f>
        <v>90</v>
      </c>
      <c r="P650">
        <f>COUNTIFS($B$2:$B$1129,"="&amp;B650,$M$2:$M$1129,"="&amp;M650)</f>
        <v>1</v>
      </c>
      <c r="Q650">
        <f>SUMIFS($N$2:$N$1129,$B$2:$B$1129,"="&amp;B650,$M$2:$M$1129,"="&amp;M650)</f>
        <v>1</v>
      </c>
      <c r="R650">
        <f>VLOOKUP(A650&amp;C650&amp;M650,販売数計!$A$2:$E$174,5,FALSE)</f>
        <v>89</v>
      </c>
      <c r="S650">
        <f t="shared" si="20"/>
        <v>0</v>
      </c>
      <c r="T650">
        <f t="shared" si="21"/>
        <v>90</v>
      </c>
    </row>
    <row r="651" spans="1:20" hidden="1" x14ac:dyDescent="0.2">
      <c r="A651" s="1">
        <v>43298</v>
      </c>
      <c r="B651">
        <v>43904197</v>
      </c>
      <c r="C651">
        <v>94</v>
      </c>
      <c r="D651" t="s">
        <v>14</v>
      </c>
      <c r="E651">
        <v>21</v>
      </c>
      <c r="F651" t="s">
        <v>15</v>
      </c>
      <c r="G651">
        <v>181010</v>
      </c>
      <c r="H651" t="s">
        <v>16</v>
      </c>
      <c r="I651" t="s">
        <v>17</v>
      </c>
      <c r="J651" t="s">
        <v>18</v>
      </c>
      <c r="K651" t="s">
        <v>19</v>
      </c>
      <c r="L651" t="s">
        <v>20</v>
      </c>
      <c r="M651" s="2">
        <v>842776102461</v>
      </c>
      <c r="N651">
        <v>1</v>
      </c>
      <c r="O651">
        <f>COUNTIFS($A$2:$A$1129,"="&amp;A651,$C$2:$C$1129,"="&amp;C651,$M$2:$M$1129,"="&amp;M651)</f>
        <v>90</v>
      </c>
      <c r="P651">
        <f>COUNTIFS($B$2:$B$1129,"="&amp;B651,$M$2:$M$1129,"="&amp;M651)</f>
        <v>1</v>
      </c>
      <c r="Q651">
        <f>SUMIFS($N$2:$N$1129,$B$2:$B$1129,"="&amp;B651,$M$2:$M$1129,"="&amp;M651)</f>
        <v>1</v>
      </c>
      <c r="R651">
        <f>VLOOKUP(A651&amp;C651&amp;M651,販売数計!$A$2:$E$174,5,FALSE)</f>
        <v>89</v>
      </c>
      <c r="S651">
        <f t="shared" si="20"/>
        <v>0</v>
      </c>
      <c r="T651">
        <f t="shared" si="21"/>
        <v>90</v>
      </c>
    </row>
    <row r="652" spans="1:20" hidden="1" x14ac:dyDescent="0.2">
      <c r="A652" s="1">
        <v>43298</v>
      </c>
      <c r="B652">
        <v>43904526</v>
      </c>
      <c r="C652">
        <v>94</v>
      </c>
      <c r="D652" t="s">
        <v>14</v>
      </c>
      <c r="E652">
        <v>21</v>
      </c>
      <c r="F652" t="s">
        <v>15</v>
      </c>
      <c r="G652">
        <v>181010</v>
      </c>
      <c r="H652" t="s">
        <v>16</v>
      </c>
      <c r="I652" t="s">
        <v>17</v>
      </c>
      <c r="J652" t="s">
        <v>18</v>
      </c>
      <c r="K652" t="s">
        <v>19</v>
      </c>
      <c r="L652" t="s">
        <v>20</v>
      </c>
      <c r="M652" s="2">
        <v>842776102461</v>
      </c>
      <c r="N652">
        <v>1</v>
      </c>
      <c r="O652">
        <f>COUNTIFS($A$2:$A$1129,"="&amp;A652,$C$2:$C$1129,"="&amp;C652,$M$2:$M$1129,"="&amp;M652)</f>
        <v>90</v>
      </c>
      <c r="P652">
        <f>COUNTIFS($B$2:$B$1129,"="&amp;B652,$M$2:$M$1129,"="&amp;M652)</f>
        <v>1</v>
      </c>
      <c r="Q652">
        <f>SUMIFS($N$2:$N$1129,$B$2:$B$1129,"="&amp;B652,$M$2:$M$1129,"="&amp;M652)</f>
        <v>1</v>
      </c>
      <c r="R652">
        <f>VLOOKUP(A652&amp;C652&amp;M652,販売数計!$A$2:$E$174,5,FALSE)</f>
        <v>89</v>
      </c>
      <c r="S652">
        <f t="shared" si="20"/>
        <v>0</v>
      </c>
      <c r="T652">
        <f t="shared" si="21"/>
        <v>90</v>
      </c>
    </row>
    <row r="653" spans="1:20" hidden="1" x14ac:dyDescent="0.2">
      <c r="A653" s="1">
        <v>43298</v>
      </c>
      <c r="B653">
        <v>43905086</v>
      </c>
      <c r="C653">
        <v>94</v>
      </c>
      <c r="D653" t="s">
        <v>14</v>
      </c>
      <c r="E653">
        <v>21</v>
      </c>
      <c r="F653" t="s">
        <v>15</v>
      </c>
      <c r="G653">
        <v>181010</v>
      </c>
      <c r="H653" t="s">
        <v>16</v>
      </c>
      <c r="I653" t="s">
        <v>17</v>
      </c>
      <c r="J653" t="s">
        <v>18</v>
      </c>
      <c r="K653" t="s">
        <v>19</v>
      </c>
      <c r="L653" t="s">
        <v>20</v>
      </c>
      <c r="M653" s="2">
        <v>842776102461</v>
      </c>
      <c r="N653">
        <v>1</v>
      </c>
      <c r="O653">
        <f>COUNTIFS($A$2:$A$1129,"="&amp;A653,$C$2:$C$1129,"="&amp;C653,$M$2:$M$1129,"="&amp;M653)</f>
        <v>90</v>
      </c>
      <c r="P653">
        <f>COUNTIFS($B$2:$B$1129,"="&amp;B653,$M$2:$M$1129,"="&amp;M653)</f>
        <v>1</v>
      </c>
      <c r="Q653">
        <f>SUMIFS($N$2:$N$1129,$B$2:$B$1129,"="&amp;B653,$M$2:$M$1129,"="&amp;M653)</f>
        <v>1</v>
      </c>
      <c r="R653">
        <f>VLOOKUP(A653&amp;C653&amp;M653,販売数計!$A$2:$E$174,5,FALSE)</f>
        <v>89</v>
      </c>
      <c r="S653">
        <f t="shared" si="20"/>
        <v>0</v>
      </c>
      <c r="T653">
        <f t="shared" si="21"/>
        <v>90</v>
      </c>
    </row>
    <row r="654" spans="1:20" hidden="1" x14ac:dyDescent="0.2">
      <c r="A654" s="1">
        <v>43298</v>
      </c>
      <c r="B654">
        <v>43905175</v>
      </c>
      <c r="C654">
        <v>94</v>
      </c>
      <c r="D654" t="s">
        <v>14</v>
      </c>
      <c r="E654">
        <v>21</v>
      </c>
      <c r="F654" t="s">
        <v>15</v>
      </c>
      <c r="G654">
        <v>181010</v>
      </c>
      <c r="H654" t="s">
        <v>16</v>
      </c>
      <c r="I654" t="s">
        <v>17</v>
      </c>
      <c r="J654" t="s">
        <v>18</v>
      </c>
      <c r="K654" t="s">
        <v>19</v>
      </c>
      <c r="L654" t="s">
        <v>20</v>
      </c>
      <c r="M654" s="2">
        <v>842776102461</v>
      </c>
      <c r="N654">
        <v>1</v>
      </c>
      <c r="O654">
        <f>COUNTIFS($A$2:$A$1129,"="&amp;A654,$C$2:$C$1129,"="&amp;C654,$M$2:$M$1129,"="&amp;M654)</f>
        <v>90</v>
      </c>
      <c r="P654">
        <f>COUNTIFS($B$2:$B$1129,"="&amp;B654,$M$2:$M$1129,"="&amp;M654)</f>
        <v>1</v>
      </c>
      <c r="Q654">
        <f>SUMIFS($N$2:$N$1129,$B$2:$B$1129,"="&amp;B654,$M$2:$M$1129,"="&amp;M654)</f>
        <v>1</v>
      </c>
      <c r="R654">
        <f>VLOOKUP(A654&amp;C654&amp;M654,販売数計!$A$2:$E$174,5,FALSE)</f>
        <v>89</v>
      </c>
      <c r="S654">
        <f t="shared" si="20"/>
        <v>0</v>
      </c>
      <c r="T654">
        <f t="shared" si="21"/>
        <v>90</v>
      </c>
    </row>
    <row r="655" spans="1:20" hidden="1" x14ac:dyDescent="0.2">
      <c r="A655" s="1">
        <v>43298</v>
      </c>
      <c r="B655">
        <v>43905203</v>
      </c>
      <c r="C655">
        <v>94</v>
      </c>
      <c r="D655" t="s">
        <v>14</v>
      </c>
      <c r="E655">
        <v>21</v>
      </c>
      <c r="F655" t="s">
        <v>15</v>
      </c>
      <c r="G655">
        <v>181010</v>
      </c>
      <c r="H655" t="s">
        <v>16</v>
      </c>
      <c r="I655" t="s">
        <v>17</v>
      </c>
      <c r="J655" t="s">
        <v>18</v>
      </c>
      <c r="K655" t="s">
        <v>19</v>
      </c>
      <c r="L655" t="s">
        <v>20</v>
      </c>
      <c r="M655" s="2">
        <v>842776102461</v>
      </c>
      <c r="N655">
        <v>1</v>
      </c>
      <c r="O655">
        <f>COUNTIFS($A$2:$A$1129,"="&amp;A655,$C$2:$C$1129,"="&amp;C655,$M$2:$M$1129,"="&amp;M655)</f>
        <v>90</v>
      </c>
      <c r="P655">
        <f>COUNTIFS($B$2:$B$1129,"="&amp;B655,$M$2:$M$1129,"="&amp;M655)</f>
        <v>1</v>
      </c>
      <c r="Q655">
        <f>SUMIFS($N$2:$N$1129,$B$2:$B$1129,"="&amp;B655,$M$2:$M$1129,"="&amp;M655)</f>
        <v>1</v>
      </c>
      <c r="R655">
        <f>VLOOKUP(A655&amp;C655&amp;M655,販売数計!$A$2:$E$174,5,FALSE)</f>
        <v>89</v>
      </c>
      <c r="S655">
        <f t="shared" si="20"/>
        <v>0</v>
      </c>
      <c r="T655">
        <f t="shared" si="21"/>
        <v>90</v>
      </c>
    </row>
    <row r="656" spans="1:20" hidden="1" x14ac:dyDescent="0.2">
      <c r="A656" s="1">
        <v>43298</v>
      </c>
      <c r="B656">
        <v>43905231</v>
      </c>
      <c r="C656">
        <v>94</v>
      </c>
      <c r="D656" t="s">
        <v>14</v>
      </c>
      <c r="E656">
        <v>21</v>
      </c>
      <c r="F656" t="s">
        <v>15</v>
      </c>
      <c r="G656">
        <v>181010</v>
      </c>
      <c r="H656" t="s">
        <v>16</v>
      </c>
      <c r="I656" t="s">
        <v>17</v>
      </c>
      <c r="J656" t="s">
        <v>18</v>
      </c>
      <c r="K656" t="s">
        <v>19</v>
      </c>
      <c r="L656" t="s">
        <v>20</v>
      </c>
      <c r="M656" s="2">
        <v>842776102461</v>
      </c>
      <c r="N656">
        <v>1</v>
      </c>
      <c r="O656">
        <f>COUNTIFS($A$2:$A$1129,"="&amp;A656,$C$2:$C$1129,"="&amp;C656,$M$2:$M$1129,"="&amp;M656)</f>
        <v>90</v>
      </c>
      <c r="P656">
        <f>COUNTIFS($B$2:$B$1129,"="&amp;B656,$M$2:$M$1129,"="&amp;M656)</f>
        <v>1</v>
      </c>
      <c r="Q656">
        <f>SUMIFS($N$2:$N$1129,$B$2:$B$1129,"="&amp;B656,$M$2:$M$1129,"="&amp;M656)</f>
        <v>1</v>
      </c>
      <c r="R656">
        <f>VLOOKUP(A656&amp;C656&amp;M656,販売数計!$A$2:$E$174,5,FALSE)</f>
        <v>89</v>
      </c>
      <c r="S656">
        <f t="shared" si="20"/>
        <v>0</v>
      </c>
      <c r="T656">
        <f t="shared" si="21"/>
        <v>90</v>
      </c>
    </row>
    <row r="657" spans="1:20" hidden="1" x14ac:dyDescent="0.2">
      <c r="A657" s="1">
        <v>43298</v>
      </c>
      <c r="B657">
        <v>43905319</v>
      </c>
      <c r="C657">
        <v>94</v>
      </c>
      <c r="D657" t="s">
        <v>14</v>
      </c>
      <c r="E657">
        <v>21</v>
      </c>
      <c r="F657" t="s">
        <v>15</v>
      </c>
      <c r="G657">
        <v>181010</v>
      </c>
      <c r="H657" t="s">
        <v>16</v>
      </c>
      <c r="I657" t="s">
        <v>17</v>
      </c>
      <c r="J657" t="s">
        <v>18</v>
      </c>
      <c r="K657" t="s">
        <v>19</v>
      </c>
      <c r="L657" t="s">
        <v>20</v>
      </c>
      <c r="M657" s="2">
        <v>842776102461</v>
      </c>
      <c r="N657">
        <v>1</v>
      </c>
      <c r="O657">
        <f>COUNTIFS($A$2:$A$1129,"="&amp;A657,$C$2:$C$1129,"="&amp;C657,$M$2:$M$1129,"="&amp;M657)</f>
        <v>90</v>
      </c>
      <c r="P657">
        <f>COUNTIFS($B$2:$B$1129,"="&amp;B657,$M$2:$M$1129,"="&amp;M657)</f>
        <v>1</v>
      </c>
      <c r="Q657">
        <f>SUMIFS($N$2:$N$1129,$B$2:$B$1129,"="&amp;B657,$M$2:$M$1129,"="&amp;M657)</f>
        <v>1</v>
      </c>
      <c r="R657">
        <f>VLOOKUP(A657&amp;C657&amp;M657,販売数計!$A$2:$E$174,5,FALSE)</f>
        <v>89</v>
      </c>
      <c r="S657">
        <f t="shared" si="20"/>
        <v>0</v>
      </c>
      <c r="T657">
        <f t="shared" si="21"/>
        <v>90</v>
      </c>
    </row>
    <row r="658" spans="1:20" hidden="1" x14ac:dyDescent="0.2">
      <c r="A658" s="1">
        <v>43298</v>
      </c>
      <c r="B658">
        <v>43905427</v>
      </c>
      <c r="C658">
        <v>94</v>
      </c>
      <c r="D658" t="s">
        <v>14</v>
      </c>
      <c r="E658">
        <v>21</v>
      </c>
      <c r="F658" t="s">
        <v>15</v>
      </c>
      <c r="G658">
        <v>181010</v>
      </c>
      <c r="H658" t="s">
        <v>16</v>
      </c>
      <c r="I658" t="s">
        <v>17</v>
      </c>
      <c r="J658" t="s">
        <v>18</v>
      </c>
      <c r="K658" t="s">
        <v>19</v>
      </c>
      <c r="L658" t="s">
        <v>20</v>
      </c>
      <c r="M658" s="2">
        <v>842776102461</v>
      </c>
      <c r="N658">
        <v>1</v>
      </c>
      <c r="O658">
        <f>COUNTIFS($A$2:$A$1129,"="&amp;A658,$C$2:$C$1129,"="&amp;C658,$M$2:$M$1129,"="&amp;M658)</f>
        <v>90</v>
      </c>
      <c r="P658">
        <f>COUNTIFS($B$2:$B$1129,"="&amp;B658,$M$2:$M$1129,"="&amp;M658)</f>
        <v>1</v>
      </c>
      <c r="Q658">
        <f>SUMIFS($N$2:$N$1129,$B$2:$B$1129,"="&amp;B658,$M$2:$M$1129,"="&amp;M658)</f>
        <v>1</v>
      </c>
      <c r="R658">
        <f>VLOOKUP(A658&amp;C658&amp;M658,販売数計!$A$2:$E$174,5,FALSE)</f>
        <v>89</v>
      </c>
      <c r="S658">
        <f t="shared" si="20"/>
        <v>0</v>
      </c>
      <c r="T658">
        <f t="shared" si="21"/>
        <v>90</v>
      </c>
    </row>
    <row r="659" spans="1:20" hidden="1" x14ac:dyDescent="0.2">
      <c r="A659" s="1">
        <v>43298</v>
      </c>
      <c r="B659">
        <v>43905444</v>
      </c>
      <c r="C659">
        <v>94</v>
      </c>
      <c r="D659" t="s">
        <v>14</v>
      </c>
      <c r="E659">
        <v>21</v>
      </c>
      <c r="F659" t="s">
        <v>15</v>
      </c>
      <c r="G659">
        <v>181010</v>
      </c>
      <c r="H659" t="s">
        <v>16</v>
      </c>
      <c r="I659" t="s">
        <v>17</v>
      </c>
      <c r="J659" t="s">
        <v>18</v>
      </c>
      <c r="K659" t="s">
        <v>19</v>
      </c>
      <c r="L659" t="s">
        <v>20</v>
      </c>
      <c r="M659" s="2">
        <v>842776102461</v>
      </c>
      <c r="N659">
        <v>1</v>
      </c>
      <c r="O659">
        <f>COUNTIFS($A$2:$A$1129,"="&amp;A659,$C$2:$C$1129,"="&amp;C659,$M$2:$M$1129,"="&amp;M659)</f>
        <v>90</v>
      </c>
      <c r="P659">
        <f>COUNTIFS($B$2:$B$1129,"="&amp;B659,$M$2:$M$1129,"="&amp;M659)</f>
        <v>1</v>
      </c>
      <c r="Q659">
        <f>SUMIFS($N$2:$N$1129,$B$2:$B$1129,"="&amp;B659,$M$2:$M$1129,"="&amp;M659)</f>
        <v>1</v>
      </c>
      <c r="R659">
        <f>VLOOKUP(A659&amp;C659&amp;M659,販売数計!$A$2:$E$174,5,FALSE)</f>
        <v>89</v>
      </c>
      <c r="S659">
        <f t="shared" si="20"/>
        <v>0</v>
      </c>
      <c r="T659">
        <f t="shared" si="21"/>
        <v>90</v>
      </c>
    </row>
    <row r="660" spans="1:20" hidden="1" x14ac:dyDescent="0.2">
      <c r="A660" s="1">
        <v>43298</v>
      </c>
      <c r="B660">
        <v>43905577</v>
      </c>
      <c r="C660">
        <v>94</v>
      </c>
      <c r="D660" t="s">
        <v>14</v>
      </c>
      <c r="E660">
        <v>21</v>
      </c>
      <c r="F660" t="s">
        <v>15</v>
      </c>
      <c r="G660">
        <v>181010</v>
      </c>
      <c r="H660" t="s">
        <v>16</v>
      </c>
      <c r="I660" t="s">
        <v>17</v>
      </c>
      <c r="J660" t="s">
        <v>18</v>
      </c>
      <c r="K660" t="s">
        <v>19</v>
      </c>
      <c r="L660" t="s">
        <v>20</v>
      </c>
      <c r="M660" s="2">
        <v>842776102461</v>
      </c>
      <c r="N660">
        <v>1</v>
      </c>
      <c r="O660">
        <f>COUNTIFS($A$2:$A$1129,"="&amp;A660,$C$2:$C$1129,"="&amp;C660,$M$2:$M$1129,"="&amp;M660)</f>
        <v>90</v>
      </c>
      <c r="P660">
        <f>COUNTIFS($B$2:$B$1129,"="&amp;B660,$M$2:$M$1129,"="&amp;M660)</f>
        <v>1</v>
      </c>
      <c r="Q660">
        <f>SUMIFS($N$2:$N$1129,$B$2:$B$1129,"="&amp;B660,$M$2:$M$1129,"="&amp;M660)</f>
        <v>1</v>
      </c>
      <c r="R660">
        <f>VLOOKUP(A660&amp;C660&amp;M660,販売数計!$A$2:$E$174,5,FALSE)</f>
        <v>89</v>
      </c>
      <c r="S660">
        <f t="shared" si="20"/>
        <v>0</v>
      </c>
      <c r="T660">
        <f t="shared" si="21"/>
        <v>90</v>
      </c>
    </row>
    <row r="661" spans="1:20" hidden="1" x14ac:dyDescent="0.2">
      <c r="A661" s="1">
        <v>43298</v>
      </c>
      <c r="B661">
        <v>43905762</v>
      </c>
      <c r="C661">
        <v>94</v>
      </c>
      <c r="D661" t="s">
        <v>14</v>
      </c>
      <c r="E661">
        <v>21</v>
      </c>
      <c r="F661" t="s">
        <v>15</v>
      </c>
      <c r="G661">
        <v>181010</v>
      </c>
      <c r="H661" t="s">
        <v>16</v>
      </c>
      <c r="I661" t="s">
        <v>17</v>
      </c>
      <c r="J661" t="s">
        <v>18</v>
      </c>
      <c r="K661" t="s">
        <v>19</v>
      </c>
      <c r="L661" t="s">
        <v>20</v>
      </c>
      <c r="M661" s="2">
        <v>842776102461</v>
      </c>
      <c r="N661">
        <v>1</v>
      </c>
      <c r="O661">
        <f>COUNTIFS($A$2:$A$1129,"="&amp;A661,$C$2:$C$1129,"="&amp;C661,$M$2:$M$1129,"="&amp;M661)</f>
        <v>90</v>
      </c>
      <c r="P661">
        <f>COUNTIFS($B$2:$B$1129,"="&amp;B661,$M$2:$M$1129,"="&amp;M661)</f>
        <v>1</v>
      </c>
      <c r="Q661">
        <f>SUMIFS($N$2:$N$1129,$B$2:$B$1129,"="&amp;B661,$M$2:$M$1129,"="&amp;M661)</f>
        <v>1</v>
      </c>
      <c r="R661">
        <f>VLOOKUP(A661&amp;C661&amp;M661,販売数計!$A$2:$E$174,5,FALSE)</f>
        <v>89</v>
      </c>
      <c r="S661">
        <f t="shared" si="20"/>
        <v>0</v>
      </c>
      <c r="T661">
        <f t="shared" si="21"/>
        <v>90</v>
      </c>
    </row>
    <row r="662" spans="1:20" hidden="1" x14ac:dyDescent="0.2">
      <c r="A662" s="1">
        <v>43298</v>
      </c>
      <c r="B662">
        <v>43905809</v>
      </c>
      <c r="C662">
        <v>94</v>
      </c>
      <c r="D662" t="s">
        <v>14</v>
      </c>
      <c r="E662">
        <v>21</v>
      </c>
      <c r="F662" t="s">
        <v>15</v>
      </c>
      <c r="G662">
        <v>181010</v>
      </c>
      <c r="H662" t="s">
        <v>16</v>
      </c>
      <c r="I662" t="s">
        <v>17</v>
      </c>
      <c r="J662" t="s">
        <v>18</v>
      </c>
      <c r="K662" t="s">
        <v>19</v>
      </c>
      <c r="L662" t="s">
        <v>20</v>
      </c>
      <c r="M662" s="2">
        <v>842776102461</v>
      </c>
      <c r="N662">
        <v>1</v>
      </c>
      <c r="O662">
        <f>COUNTIFS($A$2:$A$1129,"="&amp;A662,$C$2:$C$1129,"="&amp;C662,$M$2:$M$1129,"="&amp;M662)</f>
        <v>90</v>
      </c>
      <c r="P662">
        <f>COUNTIFS($B$2:$B$1129,"="&amp;B662,$M$2:$M$1129,"="&amp;M662)</f>
        <v>1</v>
      </c>
      <c r="Q662">
        <f>SUMIFS($N$2:$N$1129,$B$2:$B$1129,"="&amp;B662,$M$2:$M$1129,"="&amp;M662)</f>
        <v>1</v>
      </c>
      <c r="R662">
        <f>VLOOKUP(A662&amp;C662&amp;M662,販売数計!$A$2:$E$174,5,FALSE)</f>
        <v>89</v>
      </c>
      <c r="S662">
        <f t="shared" si="20"/>
        <v>0</v>
      </c>
      <c r="T662">
        <f t="shared" si="21"/>
        <v>90</v>
      </c>
    </row>
    <row r="663" spans="1:20" hidden="1" x14ac:dyDescent="0.2">
      <c r="A663" s="1">
        <v>43298</v>
      </c>
      <c r="B663">
        <v>43905879</v>
      </c>
      <c r="C663">
        <v>94</v>
      </c>
      <c r="D663" t="s">
        <v>14</v>
      </c>
      <c r="E663">
        <v>21</v>
      </c>
      <c r="F663" t="s">
        <v>15</v>
      </c>
      <c r="G663">
        <v>181010</v>
      </c>
      <c r="H663" t="s">
        <v>16</v>
      </c>
      <c r="I663" t="s">
        <v>17</v>
      </c>
      <c r="J663" t="s">
        <v>18</v>
      </c>
      <c r="K663" t="s">
        <v>19</v>
      </c>
      <c r="L663" t="s">
        <v>20</v>
      </c>
      <c r="M663" s="2">
        <v>842776102461</v>
      </c>
      <c r="N663">
        <v>1</v>
      </c>
      <c r="O663">
        <f>COUNTIFS($A$2:$A$1129,"="&amp;A663,$C$2:$C$1129,"="&amp;C663,$M$2:$M$1129,"="&amp;M663)</f>
        <v>90</v>
      </c>
      <c r="P663">
        <f>COUNTIFS($B$2:$B$1129,"="&amp;B663,$M$2:$M$1129,"="&amp;M663)</f>
        <v>1</v>
      </c>
      <c r="Q663">
        <f>SUMIFS($N$2:$N$1129,$B$2:$B$1129,"="&amp;B663,$M$2:$M$1129,"="&amp;M663)</f>
        <v>1</v>
      </c>
      <c r="R663">
        <f>VLOOKUP(A663&amp;C663&amp;M663,販売数計!$A$2:$E$174,5,FALSE)</f>
        <v>89</v>
      </c>
      <c r="S663">
        <f t="shared" si="20"/>
        <v>0</v>
      </c>
      <c r="T663">
        <f t="shared" si="21"/>
        <v>90</v>
      </c>
    </row>
    <row r="664" spans="1:20" hidden="1" x14ac:dyDescent="0.2">
      <c r="A664" s="1">
        <v>43298</v>
      </c>
      <c r="B664">
        <v>43906234</v>
      </c>
      <c r="C664">
        <v>94</v>
      </c>
      <c r="D664" t="s">
        <v>14</v>
      </c>
      <c r="E664">
        <v>21</v>
      </c>
      <c r="F664" t="s">
        <v>15</v>
      </c>
      <c r="G664">
        <v>181010</v>
      </c>
      <c r="H664" t="s">
        <v>16</v>
      </c>
      <c r="I664" t="s">
        <v>17</v>
      </c>
      <c r="J664" t="s">
        <v>18</v>
      </c>
      <c r="K664" t="s">
        <v>19</v>
      </c>
      <c r="L664" t="s">
        <v>20</v>
      </c>
      <c r="M664" s="2">
        <v>842776102461</v>
      </c>
      <c r="N664">
        <v>1</v>
      </c>
      <c r="O664">
        <f>COUNTIFS($A$2:$A$1129,"="&amp;A664,$C$2:$C$1129,"="&amp;C664,$M$2:$M$1129,"="&amp;M664)</f>
        <v>90</v>
      </c>
      <c r="P664">
        <f>COUNTIFS($B$2:$B$1129,"="&amp;B664,$M$2:$M$1129,"="&amp;M664)</f>
        <v>1</v>
      </c>
      <c r="Q664">
        <f>SUMIFS($N$2:$N$1129,$B$2:$B$1129,"="&amp;B664,$M$2:$M$1129,"="&amp;M664)</f>
        <v>1</v>
      </c>
      <c r="R664">
        <f>VLOOKUP(A664&amp;C664&amp;M664,販売数計!$A$2:$E$174,5,FALSE)</f>
        <v>89</v>
      </c>
      <c r="S664">
        <f t="shared" si="20"/>
        <v>0</v>
      </c>
      <c r="T664">
        <f t="shared" si="21"/>
        <v>90</v>
      </c>
    </row>
    <row r="665" spans="1:20" hidden="1" x14ac:dyDescent="0.2">
      <c r="A665" s="1">
        <v>43298</v>
      </c>
      <c r="B665">
        <v>43906408</v>
      </c>
      <c r="C665">
        <v>94</v>
      </c>
      <c r="D665" t="s">
        <v>14</v>
      </c>
      <c r="E665">
        <v>21</v>
      </c>
      <c r="F665" t="s">
        <v>15</v>
      </c>
      <c r="G665">
        <v>181010</v>
      </c>
      <c r="H665" t="s">
        <v>16</v>
      </c>
      <c r="I665" t="s">
        <v>17</v>
      </c>
      <c r="J665" t="s">
        <v>18</v>
      </c>
      <c r="K665" t="s">
        <v>19</v>
      </c>
      <c r="L665" t="s">
        <v>20</v>
      </c>
      <c r="M665" s="2">
        <v>842776102461</v>
      </c>
      <c r="N665">
        <v>1</v>
      </c>
      <c r="O665">
        <f>COUNTIFS($A$2:$A$1129,"="&amp;A665,$C$2:$C$1129,"="&amp;C665,$M$2:$M$1129,"="&amp;M665)</f>
        <v>90</v>
      </c>
      <c r="P665">
        <f>COUNTIFS($B$2:$B$1129,"="&amp;B665,$M$2:$M$1129,"="&amp;M665)</f>
        <v>1</v>
      </c>
      <c r="Q665">
        <f>SUMIFS($N$2:$N$1129,$B$2:$B$1129,"="&amp;B665,$M$2:$M$1129,"="&amp;M665)</f>
        <v>1</v>
      </c>
      <c r="R665">
        <f>VLOOKUP(A665&amp;C665&amp;M665,販売数計!$A$2:$E$174,5,FALSE)</f>
        <v>89</v>
      </c>
      <c r="S665">
        <f t="shared" si="20"/>
        <v>0</v>
      </c>
      <c r="T665">
        <f t="shared" si="21"/>
        <v>90</v>
      </c>
    </row>
    <row r="666" spans="1:20" hidden="1" x14ac:dyDescent="0.2">
      <c r="A666" s="1">
        <v>43298</v>
      </c>
      <c r="B666">
        <v>43906415</v>
      </c>
      <c r="C666">
        <v>94</v>
      </c>
      <c r="D666" t="s">
        <v>14</v>
      </c>
      <c r="E666">
        <v>21</v>
      </c>
      <c r="F666" t="s">
        <v>15</v>
      </c>
      <c r="G666">
        <v>181010</v>
      </c>
      <c r="H666" t="s">
        <v>16</v>
      </c>
      <c r="I666" t="s">
        <v>17</v>
      </c>
      <c r="J666" t="s">
        <v>18</v>
      </c>
      <c r="K666" t="s">
        <v>19</v>
      </c>
      <c r="L666" t="s">
        <v>20</v>
      </c>
      <c r="M666" s="2">
        <v>842776102461</v>
      </c>
      <c r="N666">
        <v>1</v>
      </c>
      <c r="O666">
        <f>COUNTIFS($A$2:$A$1129,"="&amp;A666,$C$2:$C$1129,"="&amp;C666,$M$2:$M$1129,"="&amp;M666)</f>
        <v>90</v>
      </c>
      <c r="P666">
        <f>COUNTIFS($B$2:$B$1129,"="&amp;B666,$M$2:$M$1129,"="&amp;M666)</f>
        <v>1</v>
      </c>
      <c r="Q666">
        <f>SUMIFS($N$2:$N$1129,$B$2:$B$1129,"="&amp;B666,$M$2:$M$1129,"="&amp;M666)</f>
        <v>1</v>
      </c>
      <c r="R666">
        <f>VLOOKUP(A666&amp;C666&amp;M666,販売数計!$A$2:$E$174,5,FALSE)</f>
        <v>89</v>
      </c>
      <c r="S666">
        <f t="shared" si="20"/>
        <v>0</v>
      </c>
      <c r="T666">
        <f t="shared" si="21"/>
        <v>90</v>
      </c>
    </row>
    <row r="667" spans="1:20" hidden="1" x14ac:dyDescent="0.2">
      <c r="A667" s="1">
        <v>43298</v>
      </c>
      <c r="B667">
        <v>43906668</v>
      </c>
      <c r="C667">
        <v>94</v>
      </c>
      <c r="D667" t="s">
        <v>14</v>
      </c>
      <c r="E667">
        <v>21</v>
      </c>
      <c r="F667" t="s">
        <v>15</v>
      </c>
      <c r="G667">
        <v>181010</v>
      </c>
      <c r="H667" t="s">
        <v>16</v>
      </c>
      <c r="I667" t="s">
        <v>17</v>
      </c>
      <c r="J667" t="s">
        <v>18</v>
      </c>
      <c r="K667" t="s">
        <v>19</v>
      </c>
      <c r="L667" t="s">
        <v>20</v>
      </c>
      <c r="M667" s="2">
        <v>842776102461</v>
      </c>
      <c r="N667">
        <v>1</v>
      </c>
      <c r="O667">
        <f>COUNTIFS($A$2:$A$1129,"="&amp;A667,$C$2:$C$1129,"="&amp;C667,$M$2:$M$1129,"="&amp;M667)</f>
        <v>90</v>
      </c>
      <c r="P667">
        <f>COUNTIFS($B$2:$B$1129,"="&amp;B667,$M$2:$M$1129,"="&amp;M667)</f>
        <v>1</v>
      </c>
      <c r="Q667">
        <f>SUMIFS($N$2:$N$1129,$B$2:$B$1129,"="&amp;B667,$M$2:$M$1129,"="&amp;M667)</f>
        <v>1</v>
      </c>
      <c r="R667">
        <f>VLOOKUP(A667&amp;C667&amp;M667,販売数計!$A$2:$E$174,5,FALSE)</f>
        <v>89</v>
      </c>
      <c r="S667">
        <f t="shared" si="20"/>
        <v>0</v>
      </c>
      <c r="T667">
        <f t="shared" si="21"/>
        <v>90</v>
      </c>
    </row>
    <row r="668" spans="1:20" hidden="1" x14ac:dyDescent="0.2">
      <c r="A668" s="1">
        <v>43298</v>
      </c>
      <c r="B668">
        <v>43906682</v>
      </c>
      <c r="C668">
        <v>94</v>
      </c>
      <c r="D668" t="s">
        <v>14</v>
      </c>
      <c r="E668">
        <v>21</v>
      </c>
      <c r="F668" t="s">
        <v>15</v>
      </c>
      <c r="G668">
        <v>181010</v>
      </c>
      <c r="H668" t="s">
        <v>16</v>
      </c>
      <c r="I668" t="s">
        <v>17</v>
      </c>
      <c r="J668" t="s">
        <v>18</v>
      </c>
      <c r="K668" t="s">
        <v>19</v>
      </c>
      <c r="L668" t="s">
        <v>20</v>
      </c>
      <c r="M668" s="2">
        <v>842776102461</v>
      </c>
      <c r="N668">
        <v>1</v>
      </c>
      <c r="O668">
        <f>COUNTIFS($A$2:$A$1129,"="&amp;A668,$C$2:$C$1129,"="&amp;C668,$M$2:$M$1129,"="&amp;M668)</f>
        <v>90</v>
      </c>
      <c r="P668">
        <f>COUNTIFS($B$2:$B$1129,"="&amp;B668,$M$2:$M$1129,"="&amp;M668)</f>
        <v>1</v>
      </c>
      <c r="Q668">
        <f>SUMIFS($N$2:$N$1129,$B$2:$B$1129,"="&amp;B668,$M$2:$M$1129,"="&amp;M668)</f>
        <v>1</v>
      </c>
      <c r="R668">
        <f>VLOOKUP(A668&amp;C668&amp;M668,販売数計!$A$2:$E$174,5,FALSE)</f>
        <v>89</v>
      </c>
      <c r="S668">
        <f t="shared" ref="S668:S728" si="22">IF(P668&gt;=2,1,IF(N668&lt;0,1,0))</f>
        <v>0</v>
      </c>
      <c r="T668">
        <f t="shared" si="21"/>
        <v>90</v>
      </c>
    </row>
    <row r="669" spans="1:20" hidden="1" x14ac:dyDescent="0.2">
      <c r="A669" s="1">
        <v>43298</v>
      </c>
      <c r="B669">
        <v>43906749</v>
      </c>
      <c r="C669">
        <v>94</v>
      </c>
      <c r="D669" t="s">
        <v>14</v>
      </c>
      <c r="E669">
        <v>21</v>
      </c>
      <c r="F669" t="s">
        <v>15</v>
      </c>
      <c r="G669">
        <v>181010</v>
      </c>
      <c r="H669" t="s">
        <v>16</v>
      </c>
      <c r="I669" t="s">
        <v>17</v>
      </c>
      <c r="J669" t="s">
        <v>18</v>
      </c>
      <c r="K669" t="s">
        <v>19</v>
      </c>
      <c r="L669" t="s">
        <v>20</v>
      </c>
      <c r="M669" s="2">
        <v>842776102461</v>
      </c>
      <c r="N669">
        <v>1</v>
      </c>
      <c r="O669">
        <f>COUNTIFS($A$2:$A$1129,"="&amp;A669,$C$2:$C$1129,"="&amp;C669,$M$2:$M$1129,"="&amp;M669)</f>
        <v>90</v>
      </c>
      <c r="P669">
        <f>COUNTIFS($B$2:$B$1129,"="&amp;B669,$M$2:$M$1129,"="&amp;M669)</f>
        <v>1</v>
      </c>
      <c r="Q669">
        <f>SUMIFS($N$2:$N$1129,$B$2:$B$1129,"="&amp;B669,$M$2:$M$1129,"="&amp;M669)</f>
        <v>1</v>
      </c>
      <c r="R669">
        <f>VLOOKUP(A669&amp;C669&amp;M669,販売数計!$A$2:$E$174,5,FALSE)</f>
        <v>89</v>
      </c>
      <c r="S669">
        <f t="shared" si="22"/>
        <v>0</v>
      </c>
      <c r="T669">
        <f t="shared" si="21"/>
        <v>90</v>
      </c>
    </row>
    <row r="670" spans="1:20" hidden="1" x14ac:dyDescent="0.2">
      <c r="A670" s="1">
        <v>43298</v>
      </c>
      <c r="B670">
        <v>43906889</v>
      </c>
      <c r="C670">
        <v>94</v>
      </c>
      <c r="D670" t="s">
        <v>14</v>
      </c>
      <c r="E670">
        <v>21</v>
      </c>
      <c r="F670" t="s">
        <v>15</v>
      </c>
      <c r="G670">
        <v>181010</v>
      </c>
      <c r="H670" t="s">
        <v>16</v>
      </c>
      <c r="I670" t="s">
        <v>17</v>
      </c>
      <c r="J670" t="s">
        <v>18</v>
      </c>
      <c r="K670" t="s">
        <v>19</v>
      </c>
      <c r="L670" t="s">
        <v>20</v>
      </c>
      <c r="M670" s="2">
        <v>842776102461</v>
      </c>
      <c r="N670">
        <v>1</v>
      </c>
      <c r="O670">
        <f>COUNTIFS($A$2:$A$1129,"="&amp;A670,$C$2:$C$1129,"="&amp;C670,$M$2:$M$1129,"="&amp;M670)</f>
        <v>90</v>
      </c>
      <c r="P670">
        <f>COUNTIFS($B$2:$B$1129,"="&amp;B670,$M$2:$M$1129,"="&amp;M670)</f>
        <v>1</v>
      </c>
      <c r="Q670">
        <f>SUMIFS($N$2:$N$1129,$B$2:$B$1129,"="&amp;B670,$M$2:$M$1129,"="&amp;M670)</f>
        <v>1</v>
      </c>
      <c r="R670">
        <f>VLOOKUP(A670&amp;C670&amp;M670,販売数計!$A$2:$E$174,5,FALSE)</f>
        <v>89</v>
      </c>
      <c r="S670">
        <f t="shared" si="22"/>
        <v>0</v>
      </c>
      <c r="T670">
        <f t="shared" si="21"/>
        <v>90</v>
      </c>
    </row>
    <row r="671" spans="1:20" hidden="1" x14ac:dyDescent="0.2">
      <c r="A671" s="1">
        <v>43298</v>
      </c>
      <c r="B671">
        <v>43906929</v>
      </c>
      <c r="C671">
        <v>94</v>
      </c>
      <c r="D671" t="s">
        <v>14</v>
      </c>
      <c r="E671">
        <v>21</v>
      </c>
      <c r="F671" t="s">
        <v>15</v>
      </c>
      <c r="G671">
        <v>181010</v>
      </c>
      <c r="H671" t="s">
        <v>16</v>
      </c>
      <c r="I671" t="s">
        <v>17</v>
      </c>
      <c r="J671" t="s">
        <v>18</v>
      </c>
      <c r="K671" t="s">
        <v>19</v>
      </c>
      <c r="L671" t="s">
        <v>20</v>
      </c>
      <c r="M671" s="2">
        <v>842776102461</v>
      </c>
      <c r="N671">
        <v>1</v>
      </c>
      <c r="O671">
        <f>COUNTIFS($A$2:$A$1129,"="&amp;A671,$C$2:$C$1129,"="&amp;C671,$M$2:$M$1129,"="&amp;M671)</f>
        <v>90</v>
      </c>
      <c r="P671">
        <f>COUNTIFS($B$2:$B$1129,"="&amp;B671,$M$2:$M$1129,"="&amp;M671)</f>
        <v>1</v>
      </c>
      <c r="Q671">
        <f>SUMIFS($N$2:$N$1129,$B$2:$B$1129,"="&amp;B671,$M$2:$M$1129,"="&amp;M671)</f>
        <v>1</v>
      </c>
      <c r="R671">
        <f>VLOOKUP(A671&amp;C671&amp;M671,販売数計!$A$2:$E$174,5,FALSE)</f>
        <v>89</v>
      </c>
      <c r="S671">
        <f t="shared" si="22"/>
        <v>0</v>
      </c>
      <c r="T671">
        <f t="shared" si="21"/>
        <v>90</v>
      </c>
    </row>
    <row r="672" spans="1:20" hidden="1" x14ac:dyDescent="0.2">
      <c r="A672" s="1">
        <v>43298</v>
      </c>
      <c r="B672">
        <v>43906937</v>
      </c>
      <c r="C672">
        <v>94</v>
      </c>
      <c r="D672" t="s">
        <v>14</v>
      </c>
      <c r="E672">
        <v>21</v>
      </c>
      <c r="F672" t="s">
        <v>15</v>
      </c>
      <c r="G672">
        <v>181010</v>
      </c>
      <c r="H672" t="s">
        <v>16</v>
      </c>
      <c r="I672" t="s">
        <v>17</v>
      </c>
      <c r="J672" t="s">
        <v>18</v>
      </c>
      <c r="K672" t="s">
        <v>19</v>
      </c>
      <c r="L672" t="s">
        <v>20</v>
      </c>
      <c r="M672" s="2">
        <v>842776102461</v>
      </c>
      <c r="N672">
        <v>1</v>
      </c>
      <c r="O672">
        <f>COUNTIFS($A$2:$A$1129,"="&amp;A672,$C$2:$C$1129,"="&amp;C672,$M$2:$M$1129,"="&amp;M672)</f>
        <v>90</v>
      </c>
      <c r="P672">
        <f>COUNTIFS($B$2:$B$1129,"="&amp;B672,$M$2:$M$1129,"="&amp;M672)</f>
        <v>1</v>
      </c>
      <c r="Q672">
        <f>SUMIFS($N$2:$N$1129,$B$2:$B$1129,"="&amp;B672,$M$2:$M$1129,"="&amp;M672)</f>
        <v>1</v>
      </c>
      <c r="R672">
        <f>VLOOKUP(A672&amp;C672&amp;M672,販売数計!$A$2:$E$174,5,FALSE)</f>
        <v>89</v>
      </c>
      <c r="S672">
        <f t="shared" si="22"/>
        <v>0</v>
      </c>
      <c r="T672">
        <f t="shared" si="21"/>
        <v>90</v>
      </c>
    </row>
    <row r="673" spans="1:20" hidden="1" x14ac:dyDescent="0.2">
      <c r="A673" s="1">
        <v>43298</v>
      </c>
      <c r="B673">
        <v>43906993</v>
      </c>
      <c r="C673">
        <v>94</v>
      </c>
      <c r="D673" t="s">
        <v>14</v>
      </c>
      <c r="E673">
        <v>21</v>
      </c>
      <c r="F673" t="s">
        <v>15</v>
      </c>
      <c r="G673">
        <v>181010</v>
      </c>
      <c r="H673" t="s">
        <v>16</v>
      </c>
      <c r="I673" t="s">
        <v>17</v>
      </c>
      <c r="J673" t="s">
        <v>18</v>
      </c>
      <c r="K673" t="s">
        <v>19</v>
      </c>
      <c r="L673" t="s">
        <v>20</v>
      </c>
      <c r="M673" s="2">
        <v>842776102461</v>
      </c>
      <c r="N673">
        <v>1</v>
      </c>
      <c r="O673">
        <f>COUNTIFS($A$2:$A$1129,"="&amp;A673,$C$2:$C$1129,"="&amp;C673,$M$2:$M$1129,"="&amp;M673)</f>
        <v>90</v>
      </c>
      <c r="P673">
        <f>COUNTIFS($B$2:$B$1129,"="&amp;B673,$M$2:$M$1129,"="&amp;M673)</f>
        <v>1</v>
      </c>
      <c r="Q673">
        <f>SUMIFS($N$2:$N$1129,$B$2:$B$1129,"="&amp;B673,$M$2:$M$1129,"="&amp;M673)</f>
        <v>1</v>
      </c>
      <c r="R673">
        <f>VLOOKUP(A673&amp;C673&amp;M673,販売数計!$A$2:$E$174,5,FALSE)</f>
        <v>89</v>
      </c>
      <c r="S673">
        <f t="shared" si="22"/>
        <v>0</v>
      </c>
      <c r="T673">
        <f t="shared" si="21"/>
        <v>90</v>
      </c>
    </row>
    <row r="674" spans="1:20" hidden="1" x14ac:dyDescent="0.2">
      <c r="A674" s="1">
        <v>43298</v>
      </c>
      <c r="B674">
        <v>43907005</v>
      </c>
      <c r="C674">
        <v>94</v>
      </c>
      <c r="D674" t="s">
        <v>14</v>
      </c>
      <c r="E674">
        <v>21</v>
      </c>
      <c r="F674" t="s">
        <v>15</v>
      </c>
      <c r="G674">
        <v>181010</v>
      </c>
      <c r="H674" t="s">
        <v>16</v>
      </c>
      <c r="I674" t="s">
        <v>17</v>
      </c>
      <c r="J674" t="s">
        <v>18</v>
      </c>
      <c r="K674" t="s">
        <v>19</v>
      </c>
      <c r="L674" t="s">
        <v>20</v>
      </c>
      <c r="M674" s="2">
        <v>842776102461</v>
      </c>
      <c r="N674">
        <v>1</v>
      </c>
      <c r="O674">
        <f>COUNTIFS($A$2:$A$1129,"="&amp;A674,$C$2:$C$1129,"="&amp;C674,$M$2:$M$1129,"="&amp;M674)</f>
        <v>90</v>
      </c>
      <c r="P674">
        <f>COUNTIFS($B$2:$B$1129,"="&amp;B674,$M$2:$M$1129,"="&amp;M674)</f>
        <v>1</v>
      </c>
      <c r="Q674">
        <f>SUMIFS($N$2:$N$1129,$B$2:$B$1129,"="&amp;B674,$M$2:$M$1129,"="&amp;M674)</f>
        <v>1</v>
      </c>
      <c r="R674">
        <f>VLOOKUP(A674&amp;C674&amp;M674,販売数計!$A$2:$E$174,5,FALSE)</f>
        <v>89</v>
      </c>
      <c r="S674">
        <f t="shared" si="22"/>
        <v>0</v>
      </c>
      <c r="T674">
        <f t="shared" si="21"/>
        <v>90</v>
      </c>
    </row>
    <row r="675" spans="1:20" hidden="1" x14ac:dyDescent="0.2">
      <c r="A675" s="1">
        <v>43298</v>
      </c>
      <c r="B675">
        <v>43907030</v>
      </c>
      <c r="C675">
        <v>94</v>
      </c>
      <c r="D675" t="s">
        <v>14</v>
      </c>
      <c r="E675">
        <v>21</v>
      </c>
      <c r="F675" t="s">
        <v>15</v>
      </c>
      <c r="G675">
        <v>181010</v>
      </c>
      <c r="H675" t="s">
        <v>16</v>
      </c>
      <c r="I675" t="s">
        <v>17</v>
      </c>
      <c r="J675" t="s">
        <v>18</v>
      </c>
      <c r="K675" t="s">
        <v>19</v>
      </c>
      <c r="L675" t="s">
        <v>20</v>
      </c>
      <c r="M675" s="2">
        <v>842776102461</v>
      </c>
      <c r="N675">
        <v>1</v>
      </c>
      <c r="O675">
        <f>COUNTIFS($A$2:$A$1129,"="&amp;A675,$C$2:$C$1129,"="&amp;C675,$M$2:$M$1129,"="&amp;M675)</f>
        <v>90</v>
      </c>
      <c r="P675">
        <f>COUNTIFS($B$2:$B$1129,"="&amp;B675,$M$2:$M$1129,"="&amp;M675)</f>
        <v>1</v>
      </c>
      <c r="Q675">
        <f>SUMIFS($N$2:$N$1129,$B$2:$B$1129,"="&amp;B675,$M$2:$M$1129,"="&amp;M675)</f>
        <v>1</v>
      </c>
      <c r="R675">
        <f>VLOOKUP(A675&amp;C675&amp;M675,販売数計!$A$2:$E$174,5,FALSE)</f>
        <v>89</v>
      </c>
      <c r="S675">
        <f t="shared" si="22"/>
        <v>0</v>
      </c>
      <c r="T675">
        <f t="shared" si="21"/>
        <v>90</v>
      </c>
    </row>
    <row r="676" spans="1:20" hidden="1" x14ac:dyDescent="0.2">
      <c r="A676" s="1">
        <v>43298</v>
      </c>
      <c r="B676">
        <v>43907064</v>
      </c>
      <c r="C676">
        <v>94</v>
      </c>
      <c r="D676" t="s">
        <v>14</v>
      </c>
      <c r="E676">
        <v>21</v>
      </c>
      <c r="F676" t="s">
        <v>15</v>
      </c>
      <c r="G676">
        <v>181010</v>
      </c>
      <c r="H676" t="s">
        <v>16</v>
      </c>
      <c r="I676" t="s">
        <v>17</v>
      </c>
      <c r="J676" t="s">
        <v>18</v>
      </c>
      <c r="K676" t="s">
        <v>19</v>
      </c>
      <c r="L676" t="s">
        <v>20</v>
      </c>
      <c r="M676" s="2">
        <v>842776102461</v>
      </c>
      <c r="N676">
        <v>1</v>
      </c>
      <c r="O676">
        <f>COUNTIFS($A$2:$A$1129,"="&amp;A676,$C$2:$C$1129,"="&amp;C676,$M$2:$M$1129,"="&amp;M676)</f>
        <v>90</v>
      </c>
      <c r="P676">
        <f>COUNTIFS($B$2:$B$1129,"="&amp;B676,$M$2:$M$1129,"="&amp;M676)</f>
        <v>1</v>
      </c>
      <c r="Q676">
        <f>SUMIFS($N$2:$N$1129,$B$2:$B$1129,"="&amp;B676,$M$2:$M$1129,"="&amp;M676)</f>
        <v>1</v>
      </c>
      <c r="R676">
        <f>VLOOKUP(A676&amp;C676&amp;M676,販売数計!$A$2:$E$174,5,FALSE)</f>
        <v>89</v>
      </c>
      <c r="S676">
        <f t="shared" si="22"/>
        <v>0</v>
      </c>
      <c r="T676">
        <f t="shared" si="21"/>
        <v>90</v>
      </c>
    </row>
    <row r="677" spans="1:20" hidden="1" x14ac:dyDescent="0.2">
      <c r="A677" s="1">
        <v>43298</v>
      </c>
      <c r="B677">
        <v>43907124</v>
      </c>
      <c r="C677">
        <v>94</v>
      </c>
      <c r="D677" t="s">
        <v>14</v>
      </c>
      <c r="E677">
        <v>21</v>
      </c>
      <c r="F677" t="s">
        <v>15</v>
      </c>
      <c r="G677">
        <v>181010</v>
      </c>
      <c r="H677" t="s">
        <v>16</v>
      </c>
      <c r="I677" t="s">
        <v>17</v>
      </c>
      <c r="J677" t="s">
        <v>18</v>
      </c>
      <c r="K677" t="s">
        <v>19</v>
      </c>
      <c r="L677" t="s">
        <v>20</v>
      </c>
      <c r="M677" s="2">
        <v>842776102461</v>
      </c>
      <c r="N677">
        <v>1</v>
      </c>
      <c r="O677">
        <f>COUNTIFS($A$2:$A$1129,"="&amp;A677,$C$2:$C$1129,"="&amp;C677,$M$2:$M$1129,"="&amp;M677)</f>
        <v>90</v>
      </c>
      <c r="P677">
        <f>COUNTIFS($B$2:$B$1129,"="&amp;B677,$M$2:$M$1129,"="&amp;M677)</f>
        <v>1</v>
      </c>
      <c r="Q677">
        <f>SUMIFS($N$2:$N$1129,$B$2:$B$1129,"="&amp;B677,$M$2:$M$1129,"="&amp;M677)</f>
        <v>1</v>
      </c>
      <c r="R677">
        <f>VLOOKUP(A677&amp;C677&amp;M677,販売数計!$A$2:$E$174,5,FALSE)</f>
        <v>89</v>
      </c>
      <c r="S677">
        <f t="shared" si="22"/>
        <v>0</v>
      </c>
      <c r="T677">
        <f t="shared" si="21"/>
        <v>90</v>
      </c>
    </row>
    <row r="678" spans="1:20" hidden="1" x14ac:dyDescent="0.2">
      <c r="A678" s="1">
        <v>43298</v>
      </c>
      <c r="B678">
        <v>65666564</v>
      </c>
      <c r="C678">
        <v>94</v>
      </c>
      <c r="D678" t="s">
        <v>14</v>
      </c>
      <c r="E678">
        <v>21</v>
      </c>
      <c r="F678" t="s">
        <v>15</v>
      </c>
      <c r="G678">
        <v>181010</v>
      </c>
      <c r="H678" t="s">
        <v>16</v>
      </c>
      <c r="I678" t="s">
        <v>17</v>
      </c>
      <c r="J678" t="s">
        <v>18</v>
      </c>
      <c r="K678" t="s">
        <v>19</v>
      </c>
      <c r="L678" t="s">
        <v>20</v>
      </c>
      <c r="M678" s="2">
        <v>842776102461</v>
      </c>
      <c r="N678">
        <v>1</v>
      </c>
      <c r="O678">
        <f>COUNTIFS($A$2:$A$1129,"="&amp;A678,$C$2:$C$1129,"="&amp;C678,$M$2:$M$1129,"="&amp;M678)</f>
        <v>90</v>
      </c>
      <c r="P678">
        <f>COUNTIFS($B$2:$B$1129,"="&amp;B678,$M$2:$M$1129,"="&amp;M678)</f>
        <v>1</v>
      </c>
      <c r="Q678">
        <f>SUMIFS($N$2:$N$1129,$B$2:$B$1129,"="&amp;B678,$M$2:$M$1129,"="&amp;M678)</f>
        <v>1</v>
      </c>
      <c r="R678">
        <f>VLOOKUP(A678&amp;C678&amp;M678,販売数計!$A$2:$E$174,5,FALSE)</f>
        <v>89</v>
      </c>
      <c r="S678">
        <f t="shared" si="22"/>
        <v>0</v>
      </c>
      <c r="T678">
        <f t="shared" si="21"/>
        <v>90</v>
      </c>
    </row>
    <row r="679" spans="1:20" hidden="1" x14ac:dyDescent="0.2">
      <c r="A679" s="1">
        <v>43298</v>
      </c>
      <c r="B679">
        <v>65666682</v>
      </c>
      <c r="C679">
        <v>94</v>
      </c>
      <c r="D679" t="s">
        <v>14</v>
      </c>
      <c r="E679">
        <v>21</v>
      </c>
      <c r="F679" t="s">
        <v>15</v>
      </c>
      <c r="G679">
        <v>181010</v>
      </c>
      <c r="H679" t="s">
        <v>16</v>
      </c>
      <c r="I679" t="s">
        <v>17</v>
      </c>
      <c r="J679" t="s">
        <v>18</v>
      </c>
      <c r="K679" t="s">
        <v>19</v>
      </c>
      <c r="L679" t="s">
        <v>20</v>
      </c>
      <c r="M679" s="2">
        <v>842776102461</v>
      </c>
      <c r="N679">
        <v>1</v>
      </c>
      <c r="O679">
        <f>COUNTIFS($A$2:$A$1129,"="&amp;A679,$C$2:$C$1129,"="&amp;C679,$M$2:$M$1129,"="&amp;M679)</f>
        <v>90</v>
      </c>
      <c r="P679">
        <f>COUNTIFS($B$2:$B$1129,"="&amp;B679,$M$2:$M$1129,"="&amp;M679)</f>
        <v>1</v>
      </c>
      <c r="Q679">
        <f>SUMIFS($N$2:$N$1129,$B$2:$B$1129,"="&amp;B679,$M$2:$M$1129,"="&amp;M679)</f>
        <v>1</v>
      </c>
      <c r="R679">
        <f>VLOOKUP(A679&amp;C679&amp;M679,販売数計!$A$2:$E$174,5,FALSE)</f>
        <v>89</v>
      </c>
      <c r="S679">
        <f t="shared" si="22"/>
        <v>0</v>
      </c>
      <c r="T679">
        <f t="shared" si="21"/>
        <v>90</v>
      </c>
    </row>
    <row r="680" spans="1:20" x14ac:dyDescent="0.2">
      <c r="A680" s="1">
        <v>43298</v>
      </c>
      <c r="B680">
        <v>43877289</v>
      </c>
      <c r="C680">
        <v>842</v>
      </c>
      <c r="D680" t="s">
        <v>26</v>
      </c>
      <c r="E680">
        <v>21</v>
      </c>
      <c r="F680" t="s">
        <v>15</v>
      </c>
      <c r="G680">
        <v>181010</v>
      </c>
      <c r="H680" t="s">
        <v>16</v>
      </c>
      <c r="I680" t="s">
        <v>17</v>
      </c>
      <c r="J680" t="s">
        <v>18</v>
      </c>
      <c r="K680" t="s">
        <v>19</v>
      </c>
      <c r="L680" t="s">
        <v>20</v>
      </c>
      <c r="M680" s="2">
        <v>842776102461</v>
      </c>
      <c r="N680">
        <v>1</v>
      </c>
      <c r="O680">
        <f>COUNTIFS($A$2:$A$1129,"="&amp;A680,$C$2:$C$1129,"="&amp;C680,$M$2:$M$1129,"="&amp;M680)</f>
        <v>84</v>
      </c>
      <c r="P680">
        <f>COUNTIFS($B$2:$B$1129,"="&amp;B680,$M$2:$M$1129,"="&amp;M680)</f>
        <v>1</v>
      </c>
      <c r="Q680">
        <f>SUMIFS($N$2:$N$1129,$B$2:$B$1129,"="&amp;B680,$M$2:$M$1129,"="&amp;M680)</f>
        <v>1</v>
      </c>
      <c r="R680">
        <f>VLOOKUP(A680&amp;C680&amp;M680,販売数計!$A$2:$E$174,5,FALSE)</f>
        <v>83</v>
      </c>
      <c r="S680">
        <f t="shared" si="22"/>
        <v>0</v>
      </c>
      <c r="T680">
        <f t="shared" si="21"/>
        <v>84</v>
      </c>
    </row>
    <row r="681" spans="1:20" x14ac:dyDescent="0.2">
      <c r="A681" s="1">
        <v>43298</v>
      </c>
      <c r="B681">
        <v>43878530</v>
      </c>
      <c r="C681">
        <v>842</v>
      </c>
      <c r="D681" t="s">
        <v>26</v>
      </c>
      <c r="E681">
        <v>32</v>
      </c>
      <c r="F681" t="s">
        <v>21</v>
      </c>
      <c r="G681">
        <v>253230</v>
      </c>
      <c r="H681" t="s">
        <v>22</v>
      </c>
      <c r="I681" t="s">
        <v>23</v>
      </c>
      <c r="J681" t="s">
        <v>24</v>
      </c>
      <c r="L681" t="s">
        <v>25</v>
      </c>
      <c r="M681" s="2">
        <v>4550084118970</v>
      </c>
      <c r="N681">
        <v>1</v>
      </c>
      <c r="O681">
        <f>COUNTIFS($A$2:$A$1129,"="&amp;A681,$C$2:$C$1129,"="&amp;C681,$M$2:$M$1129,"="&amp;M681)</f>
        <v>3</v>
      </c>
      <c r="P681">
        <f>COUNTIFS($B$2:$B$1129,"="&amp;B681,$M$2:$M$1129,"="&amp;M681)</f>
        <v>1</v>
      </c>
      <c r="Q681">
        <f>SUMIFS($N$2:$N$1129,$B$2:$B$1129,"="&amp;B681,$M$2:$M$1129,"="&amp;M681)</f>
        <v>1</v>
      </c>
      <c r="R681">
        <f>VLOOKUP(A681&amp;C681&amp;M681,販売数計!$A$2:$E$174,5,FALSE)</f>
        <v>3</v>
      </c>
      <c r="S681">
        <f t="shared" si="22"/>
        <v>0</v>
      </c>
      <c r="T681">
        <f t="shared" si="21"/>
        <v>3</v>
      </c>
    </row>
    <row r="682" spans="1:20" x14ac:dyDescent="0.2">
      <c r="A682" s="1">
        <v>43298</v>
      </c>
      <c r="B682">
        <v>43886870</v>
      </c>
      <c r="C682">
        <v>842</v>
      </c>
      <c r="D682" t="s">
        <v>26</v>
      </c>
      <c r="E682">
        <v>32</v>
      </c>
      <c r="F682" t="s">
        <v>21</v>
      </c>
      <c r="G682">
        <v>253230</v>
      </c>
      <c r="H682" t="s">
        <v>22</v>
      </c>
      <c r="I682" t="s">
        <v>23</v>
      </c>
      <c r="J682" t="s">
        <v>24</v>
      </c>
      <c r="L682" t="s">
        <v>25</v>
      </c>
      <c r="M682" s="2">
        <v>4550084118970</v>
      </c>
      <c r="N682">
        <v>1</v>
      </c>
      <c r="O682">
        <f>COUNTIFS($A$2:$A$1129,"="&amp;A682,$C$2:$C$1129,"="&amp;C682,$M$2:$M$1129,"="&amp;M682)</f>
        <v>3</v>
      </c>
      <c r="P682">
        <f>COUNTIFS($B$2:$B$1129,"="&amp;B682,$M$2:$M$1129,"="&amp;M682)</f>
        <v>1</v>
      </c>
      <c r="Q682">
        <f>SUMIFS($N$2:$N$1129,$B$2:$B$1129,"="&amp;B682,$M$2:$M$1129,"="&amp;M682)</f>
        <v>1</v>
      </c>
      <c r="R682">
        <f>VLOOKUP(A682&amp;C682&amp;M682,販売数計!$A$2:$E$174,5,FALSE)</f>
        <v>3</v>
      </c>
      <c r="S682">
        <f t="shared" si="22"/>
        <v>0</v>
      </c>
      <c r="T682">
        <f t="shared" si="21"/>
        <v>3</v>
      </c>
    </row>
    <row r="683" spans="1:20" x14ac:dyDescent="0.2">
      <c r="A683" s="1">
        <v>43298</v>
      </c>
      <c r="B683">
        <v>43887166</v>
      </c>
      <c r="C683">
        <v>842</v>
      </c>
      <c r="D683" t="s">
        <v>26</v>
      </c>
      <c r="E683">
        <v>21</v>
      </c>
      <c r="F683" t="s">
        <v>15</v>
      </c>
      <c r="G683">
        <v>181010</v>
      </c>
      <c r="H683" t="s">
        <v>16</v>
      </c>
      <c r="I683" t="s">
        <v>17</v>
      </c>
      <c r="J683" t="s">
        <v>18</v>
      </c>
      <c r="K683" t="s">
        <v>19</v>
      </c>
      <c r="L683" t="s">
        <v>20</v>
      </c>
      <c r="M683" s="2">
        <v>842776102461</v>
      </c>
      <c r="N683">
        <v>1</v>
      </c>
      <c r="O683">
        <f>COUNTIFS($A$2:$A$1129,"="&amp;A683,$C$2:$C$1129,"="&amp;C683,$M$2:$M$1129,"="&amp;M683)</f>
        <v>84</v>
      </c>
      <c r="P683">
        <f>COUNTIFS($B$2:$B$1129,"="&amp;B683,$M$2:$M$1129,"="&amp;M683)</f>
        <v>1</v>
      </c>
      <c r="Q683">
        <f>SUMIFS($N$2:$N$1129,$B$2:$B$1129,"="&amp;B683,$M$2:$M$1129,"="&amp;M683)</f>
        <v>1</v>
      </c>
      <c r="R683">
        <f>VLOOKUP(A683&amp;C683&amp;M683,販売数計!$A$2:$E$174,5,FALSE)</f>
        <v>83</v>
      </c>
      <c r="S683">
        <f t="shared" si="22"/>
        <v>0</v>
      </c>
      <c r="T683">
        <f t="shared" si="21"/>
        <v>84</v>
      </c>
    </row>
    <row r="684" spans="1:20" x14ac:dyDescent="0.2">
      <c r="A684" s="1">
        <v>43298</v>
      </c>
      <c r="B684">
        <v>43887290</v>
      </c>
      <c r="C684">
        <v>842</v>
      </c>
      <c r="D684" t="s">
        <v>26</v>
      </c>
      <c r="E684">
        <v>21</v>
      </c>
      <c r="F684" t="s">
        <v>15</v>
      </c>
      <c r="G684">
        <v>181010</v>
      </c>
      <c r="H684" t="s">
        <v>16</v>
      </c>
      <c r="I684" t="s">
        <v>17</v>
      </c>
      <c r="J684" t="s">
        <v>18</v>
      </c>
      <c r="K684" t="s">
        <v>19</v>
      </c>
      <c r="L684" t="s">
        <v>20</v>
      </c>
      <c r="M684" s="2">
        <v>842776102461</v>
      </c>
      <c r="N684">
        <v>1</v>
      </c>
      <c r="O684">
        <f>COUNTIFS($A$2:$A$1129,"="&amp;A684,$C$2:$C$1129,"="&amp;C684,$M$2:$M$1129,"="&amp;M684)</f>
        <v>84</v>
      </c>
      <c r="P684">
        <f>COUNTIFS($B$2:$B$1129,"="&amp;B684,$M$2:$M$1129,"="&amp;M684)</f>
        <v>1</v>
      </c>
      <c r="Q684">
        <f>SUMIFS($N$2:$N$1129,$B$2:$B$1129,"="&amp;B684,$M$2:$M$1129,"="&amp;M684)</f>
        <v>1</v>
      </c>
      <c r="R684">
        <f>VLOOKUP(A684&amp;C684&amp;M684,販売数計!$A$2:$E$174,5,FALSE)</f>
        <v>83</v>
      </c>
      <c r="S684">
        <f t="shared" si="22"/>
        <v>0</v>
      </c>
      <c r="T684">
        <f t="shared" si="21"/>
        <v>84</v>
      </c>
    </row>
    <row r="685" spans="1:20" x14ac:dyDescent="0.2">
      <c r="A685" s="1">
        <v>43298</v>
      </c>
      <c r="B685">
        <v>43890420</v>
      </c>
      <c r="C685">
        <v>842</v>
      </c>
      <c r="D685" t="s">
        <v>26</v>
      </c>
      <c r="E685">
        <v>21</v>
      </c>
      <c r="F685" t="s">
        <v>15</v>
      </c>
      <c r="G685">
        <v>181010</v>
      </c>
      <c r="H685" t="s">
        <v>16</v>
      </c>
      <c r="I685" t="s">
        <v>17</v>
      </c>
      <c r="J685" t="s">
        <v>18</v>
      </c>
      <c r="K685" t="s">
        <v>19</v>
      </c>
      <c r="L685" t="s">
        <v>20</v>
      </c>
      <c r="M685" s="2">
        <v>842776102461</v>
      </c>
      <c r="N685">
        <v>1</v>
      </c>
      <c r="O685">
        <f>COUNTIFS($A$2:$A$1129,"="&amp;A685,$C$2:$C$1129,"="&amp;C685,$M$2:$M$1129,"="&amp;M685)</f>
        <v>84</v>
      </c>
      <c r="P685">
        <f>COUNTIFS($B$2:$B$1129,"="&amp;B685,$M$2:$M$1129,"="&amp;M685)</f>
        <v>1</v>
      </c>
      <c r="Q685">
        <f>SUMIFS($N$2:$N$1129,$B$2:$B$1129,"="&amp;B685,$M$2:$M$1129,"="&amp;M685)</f>
        <v>1</v>
      </c>
      <c r="R685">
        <f>VLOOKUP(A685&amp;C685&amp;M685,販売数計!$A$2:$E$174,5,FALSE)</f>
        <v>83</v>
      </c>
      <c r="S685">
        <f t="shared" si="22"/>
        <v>0</v>
      </c>
      <c r="T685">
        <f t="shared" si="21"/>
        <v>84</v>
      </c>
    </row>
    <row r="686" spans="1:20" x14ac:dyDescent="0.2">
      <c r="A686" s="1">
        <v>43298</v>
      </c>
      <c r="B686">
        <v>43892477</v>
      </c>
      <c r="C686">
        <v>842</v>
      </c>
      <c r="D686" t="s">
        <v>26</v>
      </c>
      <c r="E686">
        <v>21</v>
      </c>
      <c r="F686" t="s">
        <v>15</v>
      </c>
      <c r="G686">
        <v>181010</v>
      </c>
      <c r="H686" t="s">
        <v>16</v>
      </c>
      <c r="I686" t="s">
        <v>17</v>
      </c>
      <c r="J686" t="s">
        <v>18</v>
      </c>
      <c r="K686" t="s">
        <v>19</v>
      </c>
      <c r="L686" t="s">
        <v>20</v>
      </c>
      <c r="M686" s="2">
        <v>842776102461</v>
      </c>
      <c r="N686">
        <v>1</v>
      </c>
      <c r="O686">
        <f>COUNTIFS($A$2:$A$1129,"="&amp;A686,$C$2:$C$1129,"="&amp;C686,$M$2:$M$1129,"="&amp;M686)</f>
        <v>84</v>
      </c>
      <c r="P686">
        <f>COUNTIFS($B$2:$B$1129,"="&amp;B686,$M$2:$M$1129,"="&amp;M686)</f>
        <v>1</v>
      </c>
      <c r="Q686">
        <f>SUMIFS($N$2:$N$1129,$B$2:$B$1129,"="&amp;B686,$M$2:$M$1129,"="&amp;M686)</f>
        <v>1</v>
      </c>
      <c r="R686">
        <f>VLOOKUP(A686&amp;C686&amp;M686,販売数計!$A$2:$E$174,5,FALSE)</f>
        <v>83</v>
      </c>
      <c r="S686">
        <f t="shared" si="22"/>
        <v>0</v>
      </c>
      <c r="T686">
        <f t="shared" si="21"/>
        <v>84</v>
      </c>
    </row>
    <row r="687" spans="1:20" x14ac:dyDescent="0.2">
      <c r="A687" s="1">
        <v>43298</v>
      </c>
      <c r="B687">
        <v>43893873</v>
      </c>
      <c r="C687">
        <v>842</v>
      </c>
      <c r="D687" t="s">
        <v>26</v>
      </c>
      <c r="E687">
        <v>21</v>
      </c>
      <c r="F687" t="s">
        <v>15</v>
      </c>
      <c r="G687">
        <v>181010</v>
      </c>
      <c r="H687" t="s">
        <v>16</v>
      </c>
      <c r="I687" t="s">
        <v>17</v>
      </c>
      <c r="J687" t="s">
        <v>18</v>
      </c>
      <c r="K687" t="s">
        <v>19</v>
      </c>
      <c r="L687" t="s">
        <v>20</v>
      </c>
      <c r="M687" s="2">
        <v>842776102461</v>
      </c>
      <c r="N687">
        <v>1</v>
      </c>
      <c r="O687">
        <f>COUNTIFS($A$2:$A$1129,"="&amp;A687,$C$2:$C$1129,"="&amp;C687,$M$2:$M$1129,"="&amp;M687)</f>
        <v>84</v>
      </c>
      <c r="P687">
        <f>COUNTIFS($B$2:$B$1129,"="&amp;B687,$M$2:$M$1129,"="&amp;M687)</f>
        <v>1</v>
      </c>
      <c r="Q687">
        <f>SUMIFS($N$2:$N$1129,$B$2:$B$1129,"="&amp;B687,$M$2:$M$1129,"="&amp;M687)</f>
        <v>1</v>
      </c>
      <c r="R687">
        <f>VLOOKUP(A687&amp;C687&amp;M687,販売数計!$A$2:$E$174,5,FALSE)</f>
        <v>83</v>
      </c>
      <c r="S687">
        <f t="shared" si="22"/>
        <v>0</v>
      </c>
      <c r="T687">
        <f t="shared" si="21"/>
        <v>84</v>
      </c>
    </row>
    <row r="688" spans="1:20" x14ac:dyDescent="0.2">
      <c r="A688" s="1">
        <v>43298</v>
      </c>
      <c r="B688">
        <v>43894438</v>
      </c>
      <c r="C688">
        <v>842</v>
      </c>
      <c r="D688" t="s">
        <v>26</v>
      </c>
      <c r="E688">
        <v>21</v>
      </c>
      <c r="F688" t="s">
        <v>15</v>
      </c>
      <c r="G688">
        <v>181010</v>
      </c>
      <c r="H688" t="s">
        <v>16</v>
      </c>
      <c r="I688" t="s">
        <v>17</v>
      </c>
      <c r="J688" t="s">
        <v>18</v>
      </c>
      <c r="K688" t="s">
        <v>19</v>
      </c>
      <c r="L688" t="s">
        <v>20</v>
      </c>
      <c r="M688" s="2">
        <v>842776102461</v>
      </c>
      <c r="N688">
        <v>1</v>
      </c>
      <c r="O688">
        <f>COUNTIFS($A$2:$A$1129,"="&amp;A688,$C$2:$C$1129,"="&amp;C688,$M$2:$M$1129,"="&amp;M688)</f>
        <v>84</v>
      </c>
      <c r="P688">
        <f>COUNTIFS($B$2:$B$1129,"="&amp;B688,$M$2:$M$1129,"="&amp;M688)</f>
        <v>1</v>
      </c>
      <c r="Q688">
        <f>SUMIFS($N$2:$N$1129,$B$2:$B$1129,"="&amp;B688,$M$2:$M$1129,"="&amp;M688)</f>
        <v>1</v>
      </c>
      <c r="R688">
        <f>VLOOKUP(A688&amp;C688&amp;M688,販売数計!$A$2:$E$174,5,FALSE)</f>
        <v>83</v>
      </c>
      <c r="S688">
        <f t="shared" si="22"/>
        <v>0</v>
      </c>
      <c r="T688">
        <f t="shared" si="21"/>
        <v>84</v>
      </c>
    </row>
    <row r="689" spans="1:20" x14ac:dyDescent="0.2">
      <c r="A689" s="1">
        <v>43298</v>
      </c>
      <c r="B689">
        <v>43894963</v>
      </c>
      <c r="C689">
        <v>842</v>
      </c>
      <c r="D689" t="s">
        <v>26</v>
      </c>
      <c r="E689">
        <v>21</v>
      </c>
      <c r="F689" t="s">
        <v>15</v>
      </c>
      <c r="G689">
        <v>181010</v>
      </c>
      <c r="H689" t="s">
        <v>16</v>
      </c>
      <c r="I689" t="s">
        <v>17</v>
      </c>
      <c r="J689" t="s">
        <v>18</v>
      </c>
      <c r="K689" t="s">
        <v>19</v>
      </c>
      <c r="L689" t="s">
        <v>20</v>
      </c>
      <c r="M689" s="2">
        <v>842776102461</v>
      </c>
      <c r="N689">
        <v>1</v>
      </c>
      <c r="O689">
        <f>COUNTIFS($A$2:$A$1129,"="&amp;A689,$C$2:$C$1129,"="&amp;C689,$M$2:$M$1129,"="&amp;M689)</f>
        <v>84</v>
      </c>
      <c r="P689">
        <f>COUNTIFS($B$2:$B$1129,"="&amp;B689,$M$2:$M$1129,"="&amp;M689)</f>
        <v>1</v>
      </c>
      <c r="Q689">
        <f>SUMIFS($N$2:$N$1129,$B$2:$B$1129,"="&amp;B689,$M$2:$M$1129,"="&amp;M689)</f>
        <v>1</v>
      </c>
      <c r="R689">
        <f>VLOOKUP(A689&amp;C689&amp;M689,販売数計!$A$2:$E$174,5,FALSE)</f>
        <v>83</v>
      </c>
      <c r="S689">
        <f t="shared" si="22"/>
        <v>0</v>
      </c>
      <c r="T689">
        <f t="shared" si="21"/>
        <v>84</v>
      </c>
    </row>
    <row r="690" spans="1:20" x14ac:dyDescent="0.2">
      <c r="A690" s="1">
        <v>43298</v>
      </c>
      <c r="B690">
        <v>43895083</v>
      </c>
      <c r="C690">
        <v>842</v>
      </c>
      <c r="D690" t="s">
        <v>26</v>
      </c>
      <c r="E690">
        <v>21</v>
      </c>
      <c r="F690" t="s">
        <v>15</v>
      </c>
      <c r="G690">
        <v>181010</v>
      </c>
      <c r="H690" t="s">
        <v>16</v>
      </c>
      <c r="I690" t="s">
        <v>17</v>
      </c>
      <c r="J690" t="s">
        <v>18</v>
      </c>
      <c r="K690" t="s">
        <v>19</v>
      </c>
      <c r="L690" t="s">
        <v>20</v>
      </c>
      <c r="M690" s="2">
        <v>842776102461</v>
      </c>
      <c r="N690">
        <v>1</v>
      </c>
      <c r="O690">
        <f>COUNTIFS($A$2:$A$1129,"="&amp;A690,$C$2:$C$1129,"="&amp;C690,$M$2:$M$1129,"="&amp;M690)</f>
        <v>84</v>
      </c>
      <c r="P690">
        <f>COUNTIFS($B$2:$B$1129,"="&amp;B690,$M$2:$M$1129,"="&amp;M690)</f>
        <v>1</v>
      </c>
      <c r="Q690">
        <f>SUMIFS($N$2:$N$1129,$B$2:$B$1129,"="&amp;B690,$M$2:$M$1129,"="&amp;M690)</f>
        <v>1</v>
      </c>
      <c r="R690">
        <f>VLOOKUP(A690&amp;C690&amp;M690,販売数計!$A$2:$E$174,5,FALSE)</f>
        <v>83</v>
      </c>
      <c r="S690">
        <f t="shared" si="22"/>
        <v>0</v>
      </c>
      <c r="T690">
        <f t="shared" si="21"/>
        <v>84</v>
      </c>
    </row>
    <row r="691" spans="1:20" x14ac:dyDescent="0.2">
      <c r="A691" s="1">
        <v>43298</v>
      </c>
      <c r="B691">
        <v>43895258</v>
      </c>
      <c r="C691">
        <v>842</v>
      </c>
      <c r="D691" t="s">
        <v>26</v>
      </c>
      <c r="E691">
        <v>21</v>
      </c>
      <c r="F691" t="s">
        <v>15</v>
      </c>
      <c r="G691">
        <v>181010</v>
      </c>
      <c r="H691" t="s">
        <v>16</v>
      </c>
      <c r="I691" t="s">
        <v>17</v>
      </c>
      <c r="J691" t="s">
        <v>18</v>
      </c>
      <c r="K691" t="s">
        <v>19</v>
      </c>
      <c r="L691" t="s">
        <v>20</v>
      </c>
      <c r="M691" s="2">
        <v>842776102461</v>
      </c>
      <c r="N691">
        <v>1</v>
      </c>
      <c r="O691">
        <f>COUNTIFS($A$2:$A$1129,"="&amp;A691,$C$2:$C$1129,"="&amp;C691,$M$2:$M$1129,"="&amp;M691)</f>
        <v>84</v>
      </c>
      <c r="P691">
        <f>COUNTIFS($B$2:$B$1129,"="&amp;B691,$M$2:$M$1129,"="&amp;M691)</f>
        <v>1</v>
      </c>
      <c r="Q691">
        <f>SUMIFS($N$2:$N$1129,$B$2:$B$1129,"="&amp;B691,$M$2:$M$1129,"="&amp;M691)</f>
        <v>1</v>
      </c>
      <c r="R691">
        <f>VLOOKUP(A691&amp;C691&amp;M691,販売数計!$A$2:$E$174,5,FALSE)</f>
        <v>83</v>
      </c>
      <c r="S691">
        <f t="shared" si="22"/>
        <v>0</v>
      </c>
      <c r="T691">
        <f t="shared" si="21"/>
        <v>84</v>
      </c>
    </row>
    <row r="692" spans="1:20" x14ac:dyDescent="0.2">
      <c r="A692" s="1">
        <v>43298</v>
      </c>
      <c r="B692">
        <v>43895292</v>
      </c>
      <c r="C692">
        <v>842</v>
      </c>
      <c r="D692" t="s">
        <v>26</v>
      </c>
      <c r="E692">
        <v>21</v>
      </c>
      <c r="F692" t="s">
        <v>15</v>
      </c>
      <c r="G692">
        <v>181010</v>
      </c>
      <c r="H692" t="s">
        <v>16</v>
      </c>
      <c r="I692" t="s">
        <v>17</v>
      </c>
      <c r="J692" t="s">
        <v>18</v>
      </c>
      <c r="K692" t="s">
        <v>19</v>
      </c>
      <c r="L692" t="s">
        <v>20</v>
      </c>
      <c r="M692" s="2">
        <v>842776102461</v>
      </c>
      <c r="N692">
        <v>1</v>
      </c>
      <c r="O692">
        <f>COUNTIFS($A$2:$A$1129,"="&amp;A692,$C$2:$C$1129,"="&amp;C692,$M$2:$M$1129,"="&amp;M692)</f>
        <v>84</v>
      </c>
      <c r="P692">
        <f>COUNTIFS($B$2:$B$1129,"="&amp;B692,$M$2:$M$1129,"="&amp;M692)</f>
        <v>1</v>
      </c>
      <c r="Q692">
        <f>SUMIFS($N$2:$N$1129,$B$2:$B$1129,"="&amp;B692,$M$2:$M$1129,"="&amp;M692)</f>
        <v>1</v>
      </c>
      <c r="R692">
        <f>VLOOKUP(A692&amp;C692&amp;M692,販売数計!$A$2:$E$174,5,FALSE)</f>
        <v>83</v>
      </c>
      <c r="S692">
        <f t="shared" si="22"/>
        <v>0</v>
      </c>
      <c r="T692">
        <f t="shared" si="21"/>
        <v>84</v>
      </c>
    </row>
    <row r="693" spans="1:20" x14ac:dyDescent="0.2">
      <c r="A693" s="1">
        <v>43298</v>
      </c>
      <c r="B693">
        <v>43895363</v>
      </c>
      <c r="C693">
        <v>842</v>
      </c>
      <c r="D693" t="s">
        <v>26</v>
      </c>
      <c r="E693">
        <v>12</v>
      </c>
      <c r="F693" t="s">
        <v>27</v>
      </c>
      <c r="G693">
        <v>77120</v>
      </c>
      <c r="H693" t="s">
        <v>28</v>
      </c>
      <c r="I693" t="s">
        <v>29</v>
      </c>
      <c r="J693" t="s">
        <v>30</v>
      </c>
      <c r="L693" t="s">
        <v>31</v>
      </c>
      <c r="M693" s="2">
        <v>4549980046388</v>
      </c>
      <c r="N693">
        <v>1</v>
      </c>
      <c r="O693">
        <f>COUNTIFS($A$2:$A$1129,"="&amp;A693,$C$2:$C$1129,"="&amp;C693,$M$2:$M$1129,"="&amp;M693)</f>
        <v>3</v>
      </c>
      <c r="P693">
        <f>COUNTIFS($B$2:$B$1129,"="&amp;B693,$M$2:$M$1129,"="&amp;M693)</f>
        <v>1</v>
      </c>
      <c r="Q693">
        <f>SUMIFS($N$2:$N$1129,$B$2:$B$1129,"="&amp;B693,$M$2:$M$1129,"="&amp;M693)</f>
        <v>1</v>
      </c>
      <c r="R693">
        <f>VLOOKUP(A693&amp;C693&amp;M693,販売数計!$A$2:$E$174,5,FALSE)</f>
        <v>3</v>
      </c>
      <c r="S693">
        <f t="shared" si="22"/>
        <v>0</v>
      </c>
      <c r="T693">
        <f t="shared" si="21"/>
        <v>3</v>
      </c>
    </row>
    <row r="694" spans="1:20" x14ac:dyDescent="0.2">
      <c r="A694" s="1">
        <v>43298</v>
      </c>
      <c r="B694">
        <v>43895379</v>
      </c>
      <c r="C694">
        <v>842</v>
      </c>
      <c r="D694" t="s">
        <v>26</v>
      </c>
      <c r="E694">
        <v>21</v>
      </c>
      <c r="F694" t="s">
        <v>15</v>
      </c>
      <c r="G694">
        <v>181010</v>
      </c>
      <c r="H694" t="s">
        <v>16</v>
      </c>
      <c r="I694" t="s">
        <v>17</v>
      </c>
      <c r="J694" t="s">
        <v>18</v>
      </c>
      <c r="K694" t="s">
        <v>19</v>
      </c>
      <c r="L694" t="s">
        <v>20</v>
      </c>
      <c r="M694" s="2">
        <v>842776102461</v>
      </c>
      <c r="N694">
        <v>1</v>
      </c>
      <c r="O694">
        <f>COUNTIFS($A$2:$A$1129,"="&amp;A694,$C$2:$C$1129,"="&amp;C694,$M$2:$M$1129,"="&amp;M694)</f>
        <v>84</v>
      </c>
      <c r="P694">
        <f>COUNTIFS($B$2:$B$1129,"="&amp;B694,$M$2:$M$1129,"="&amp;M694)</f>
        <v>1</v>
      </c>
      <c r="Q694">
        <f>SUMIFS($N$2:$N$1129,$B$2:$B$1129,"="&amp;B694,$M$2:$M$1129,"="&amp;M694)</f>
        <v>1</v>
      </c>
      <c r="R694">
        <f>VLOOKUP(A694&amp;C694&amp;M694,販売数計!$A$2:$E$174,5,FALSE)</f>
        <v>83</v>
      </c>
      <c r="S694">
        <f t="shared" si="22"/>
        <v>0</v>
      </c>
      <c r="T694">
        <f t="shared" si="21"/>
        <v>84</v>
      </c>
    </row>
    <row r="695" spans="1:20" x14ac:dyDescent="0.2">
      <c r="A695" s="1">
        <v>43298</v>
      </c>
      <c r="B695">
        <v>43895878</v>
      </c>
      <c r="C695">
        <v>842</v>
      </c>
      <c r="D695" t="s">
        <v>26</v>
      </c>
      <c r="E695">
        <v>21</v>
      </c>
      <c r="F695" t="s">
        <v>15</v>
      </c>
      <c r="G695">
        <v>181010</v>
      </c>
      <c r="H695" t="s">
        <v>16</v>
      </c>
      <c r="I695" t="s">
        <v>17</v>
      </c>
      <c r="J695" t="s">
        <v>18</v>
      </c>
      <c r="K695" t="s">
        <v>19</v>
      </c>
      <c r="L695" t="s">
        <v>20</v>
      </c>
      <c r="M695" s="2">
        <v>842776102461</v>
      </c>
      <c r="N695">
        <v>1</v>
      </c>
      <c r="O695">
        <f>COUNTIFS($A$2:$A$1129,"="&amp;A695,$C$2:$C$1129,"="&amp;C695,$M$2:$M$1129,"="&amp;M695)</f>
        <v>84</v>
      </c>
      <c r="P695">
        <f>COUNTIFS($B$2:$B$1129,"="&amp;B695,$M$2:$M$1129,"="&amp;M695)</f>
        <v>1</v>
      </c>
      <c r="Q695">
        <f>SUMIFS($N$2:$N$1129,$B$2:$B$1129,"="&amp;B695,$M$2:$M$1129,"="&amp;M695)</f>
        <v>1</v>
      </c>
      <c r="R695">
        <f>VLOOKUP(A695&amp;C695&amp;M695,販売数計!$A$2:$E$174,5,FALSE)</f>
        <v>83</v>
      </c>
      <c r="S695">
        <f t="shared" si="22"/>
        <v>0</v>
      </c>
      <c r="T695">
        <f t="shared" si="21"/>
        <v>84</v>
      </c>
    </row>
    <row r="696" spans="1:20" x14ac:dyDescent="0.2">
      <c r="A696" s="1">
        <v>43298</v>
      </c>
      <c r="B696">
        <v>43896421</v>
      </c>
      <c r="C696">
        <v>842</v>
      </c>
      <c r="D696" t="s">
        <v>26</v>
      </c>
      <c r="E696">
        <v>21</v>
      </c>
      <c r="F696" t="s">
        <v>15</v>
      </c>
      <c r="G696">
        <v>181010</v>
      </c>
      <c r="H696" t="s">
        <v>16</v>
      </c>
      <c r="I696" t="s">
        <v>17</v>
      </c>
      <c r="J696" t="s">
        <v>18</v>
      </c>
      <c r="K696" t="s">
        <v>19</v>
      </c>
      <c r="L696" t="s">
        <v>20</v>
      </c>
      <c r="M696" s="2">
        <v>842776102461</v>
      </c>
      <c r="N696">
        <v>1</v>
      </c>
      <c r="O696">
        <f>COUNTIFS($A$2:$A$1129,"="&amp;A696,$C$2:$C$1129,"="&amp;C696,$M$2:$M$1129,"="&amp;M696)</f>
        <v>84</v>
      </c>
      <c r="P696">
        <f>COUNTIFS($B$2:$B$1129,"="&amp;B696,$M$2:$M$1129,"="&amp;M696)</f>
        <v>1</v>
      </c>
      <c r="Q696">
        <f>SUMIFS($N$2:$N$1129,$B$2:$B$1129,"="&amp;B696,$M$2:$M$1129,"="&amp;M696)</f>
        <v>1</v>
      </c>
      <c r="R696">
        <f>VLOOKUP(A696&amp;C696&amp;M696,販売数計!$A$2:$E$174,5,FALSE)</f>
        <v>83</v>
      </c>
      <c r="S696">
        <f t="shared" si="22"/>
        <v>0</v>
      </c>
      <c r="T696">
        <f t="shared" si="21"/>
        <v>84</v>
      </c>
    </row>
    <row r="697" spans="1:20" x14ac:dyDescent="0.2">
      <c r="A697" s="1">
        <v>43298</v>
      </c>
      <c r="B697">
        <v>43896659</v>
      </c>
      <c r="C697">
        <v>842</v>
      </c>
      <c r="D697" t="s">
        <v>26</v>
      </c>
      <c r="E697">
        <v>21</v>
      </c>
      <c r="F697" t="s">
        <v>15</v>
      </c>
      <c r="G697">
        <v>181010</v>
      </c>
      <c r="H697" t="s">
        <v>16</v>
      </c>
      <c r="I697" t="s">
        <v>17</v>
      </c>
      <c r="J697" t="s">
        <v>18</v>
      </c>
      <c r="K697" t="s">
        <v>19</v>
      </c>
      <c r="L697" t="s">
        <v>20</v>
      </c>
      <c r="M697" s="2">
        <v>842776102461</v>
      </c>
      <c r="N697">
        <v>1</v>
      </c>
      <c r="O697">
        <f>COUNTIFS($A$2:$A$1129,"="&amp;A697,$C$2:$C$1129,"="&amp;C697,$M$2:$M$1129,"="&amp;M697)</f>
        <v>84</v>
      </c>
      <c r="P697">
        <f>COUNTIFS($B$2:$B$1129,"="&amp;B697,$M$2:$M$1129,"="&amp;M697)</f>
        <v>1</v>
      </c>
      <c r="Q697">
        <f>SUMIFS($N$2:$N$1129,$B$2:$B$1129,"="&amp;B697,$M$2:$M$1129,"="&amp;M697)</f>
        <v>1</v>
      </c>
      <c r="R697">
        <f>VLOOKUP(A697&amp;C697&amp;M697,販売数計!$A$2:$E$174,5,FALSE)</f>
        <v>83</v>
      </c>
      <c r="S697">
        <f t="shared" si="22"/>
        <v>0</v>
      </c>
      <c r="T697">
        <f t="shared" si="21"/>
        <v>84</v>
      </c>
    </row>
    <row r="698" spans="1:20" x14ac:dyDescent="0.2">
      <c r="A698" s="1">
        <v>43298</v>
      </c>
      <c r="B698">
        <v>43897211</v>
      </c>
      <c r="C698">
        <v>842</v>
      </c>
      <c r="D698" t="s">
        <v>26</v>
      </c>
      <c r="E698">
        <v>21</v>
      </c>
      <c r="F698" t="s">
        <v>15</v>
      </c>
      <c r="G698">
        <v>181010</v>
      </c>
      <c r="H698" t="s">
        <v>16</v>
      </c>
      <c r="I698" t="s">
        <v>17</v>
      </c>
      <c r="J698" t="s">
        <v>18</v>
      </c>
      <c r="K698" t="s">
        <v>19</v>
      </c>
      <c r="L698" t="s">
        <v>20</v>
      </c>
      <c r="M698" s="2">
        <v>842776102461</v>
      </c>
      <c r="N698">
        <v>1</v>
      </c>
      <c r="O698">
        <f>COUNTIFS($A$2:$A$1129,"="&amp;A698,$C$2:$C$1129,"="&amp;C698,$M$2:$M$1129,"="&amp;M698)</f>
        <v>84</v>
      </c>
      <c r="P698">
        <f>COUNTIFS($B$2:$B$1129,"="&amp;B698,$M$2:$M$1129,"="&amp;M698)</f>
        <v>1</v>
      </c>
      <c r="Q698">
        <f>SUMIFS($N$2:$N$1129,$B$2:$B$1129,"="&amp;B698,$M$2:$M$1129,"="&amp;M698)</f>
        <v>1</v>
      </c>
      <c r="R698">
        <f>VLOOKUP(A698&amp;C698&amp;M698,販売数計!$A$2:$E$174,5,FALSE)</f>
        <v>83</v>
      </c>
      <c r="S698">
        <f t="shared" si="22"/>
        <v>0</v>
      </c>
      <c r="T698">
        <f t="shared" si="21"/>
        <v>84</v>
      </c>
    </row>
    <row r="699" spans="1:20" x14ac:dyDescent="0.2">
      <c r="A699" s="1">
        <v>43298</v>
      </c>
      <c r="B699">
        <v>43897455</v>
      </c>
      <c r="C699">
        <v>842</v>
      </c>
      <c r="D699" t="s">
        <v>26</v>
      </c>
      <c r="E699">
        <v>21</v>
      </c>
      <c r="F699" t="s">
        <v>15</v>
      </c>
      <c r="G699">
        <v>181010</v>
      </c>
      <c r="H699" t="s">
        <v>16</v>
      </c>
      <c r="I699" t="s">
        <v>17</v>
      </c>
      <c r="J699" t="s">
        <v>18</v>
      </c>
      <c r="K699" t="s">
        <v>19</v>
      </c>
      <c r="L699" t="s">
        <v>20</v>
      </c>
      <c r="M699" s="2">
        <v>842776102461</v>
      </c>
      <c r="N699">
        <v>1</v>
      </c>
      <c r="O699">
        <f>COUNTIFS($A$2:$A$1129,"="&amp;A699,$C$2:$C$1129,"="&amp;C699,$M$2:$M$1129,"="&amp;M699)</f>
        <v>84</v>
      </c>
      <c r="P699">
        <f>COUNTIFS($B$2:$B$1129,"="&amp;B699,$M$2:$M$1129,"="&amp;M699)</f>
        <v>1</v>
      </c>
      <c r="Q699">
        <f>SUMIFS($N$2:$N$1129,$B$2:$B$1129,"="&amp;B699,$M$2:$M$1129,"="&amp;M699)</f>
        <v>1</v>
      </c>
      <c r="R699">
        <f>VLOOKUP(A699&amp;C699&amp;M699,販売数計!$A$2:$E$174,5,FALSE)</f>
        <v>83</v>
      </c>
      <c r="S699">
        <f t="shared" si="22"/>
        <v>0</v>
      </c>
      <c r="T699">
        <f t="shared" si="21"/>
        <v>84</v>
      </c>
    </row>
    <row r="700" spans="1:20" x14ac:dyDescent="0.2">
      <c r="A700" s="1">
        <v>43298</v>
      </c>
      <c r="B700">
        <v>43898140</v>
      </c>
      <c r="C700">
        <v>842</v>
      </c>
      <c r="D700" t="s">
        <v>26</v>
      </c>
      <c r="E700">
        <v>21</v>
      </c>
      <c r="F700" t="s">
        <v>15</v>
      </c>
      <c r="G700">
        <v>181010</v>
      </c>
      <c r="H700" t="s">
        <v>16</v>
      </c>
      <c r="I700" t="s">
        <v>17</v>
      </c>
      <c r="J700" t="s">
        <v>18</v>
      </c>
      <c r="K700" t="s">
        <v>19</v>
      </c>
      <c r="L700" t="s">
        <v>20</v>
      </c>
      <c r="M700" s="2">
        <v>842776102461</v>
      </c>
      <c r="N700">
        <v>1</v>
      </c>
      <c r="O700">
        <f>COUNTIFS($A$2:$A$1129,"="&amp;A700,$C$2:$C$1129,"="&amp;C700,$M$2:$M$1129,"="&amp;M700)</f>
        <v>84</v>
      </c>
      <c r="P700">
        <f>COUNTIFS($B$2:$B$1129,"="&amp;B700,$M$2:$M$1129,"="&amp;M700)</f>
        <v>1</v>
      </c>
      <c r="Q700">
        <f>SUMIFS($N$2:$N$1129,$B$2:$B$1129,"="&amp;B700,$M$2:$M$1129,"="&amp;M700)</f>
        <v>1</v>
      </c>
      <c r="R700">
        <f>VLOOKUP(A700&amp;C700&amp;M700,販売数計!$A$2:$E$174,5,FALSE)</f>
        <v>83</v>
      </c>
      <c r="S700">
        <f t="shared" si="22"/>
        <v>0</v>
      </c>
      <c r="T700">
        <f t="shared" si="21"/>
        <v>84</v>
      </c>
    </row>
    <row r="701" spans="1:20" x14ac:dyDescent="0.2">
      <c r="A701" s="1">
        <v>43298</v>
      </c>
      <c r="B701">
        <v>43898168</v>
      </c>
      <c r="C701">
        <v>842</v>
      </c>
      <c r="D701" t="s">
        <v>26</v>
      </c>
      <c r="E701">
        <v>21</v>
      </c>
      <c r="F701" t="s">
        <v>15</v>
      </c>
      <c r="G701">
        <v>181010</v>
      </c>
      <c r="H701" t="s">
        <v>16</v>
      </c>
      <c r="I701" t="s">
        <v>17</v>
      </c>
      <c r="J701" t="s">
        <v>18</v>
      </c>
      <c r="K701" t="s">
        <v>19</v>
      </c>
      <c r="L701" t="s">
        <v>20</v>
      </c>
      <c r="M701" s="2">
        <v>842776102461</v>
      </c>
      <c r="N701">
        <v>1</v>
      </c>
      <c r="O701">
        <f>COUNTIFS($A$2:$A$1129,"="&amp;A701,$C$2:$C$1129,"="&amp;C701,$M$2:$M$1129,"="&amp;M701)</f>
        <v>84</v>
      </c>
      <c r="P701">
        <f>COUNTIFS($B$2:$B$1129,"="&amp;B701,$M$2:$M$1129,"="&amp;M701)</f>
        <v>1</v>
      </c>
      <c r="Q701">
        <f>SUMIFS($N$2:$N$1129,$B$2:$B$1129,"="&amp;B701,$M$2:$M$1129,"="&amp;M701)</f>
        <v>1</v>
      </c>
      <c r="R701">
        <f>VLOOKUP(A701&amp;C701&amp;M701,販売数計!$A$2:$E$174,5,FALSE)</f>
        <v>83</v>
      </c>
      <c r="S701">
        <f t="shared" si="22"/>
        <v>0</v>
      </c>
      <c r="T701">
        <f t="shared" si="21"/>
        <v>84</v>
      </c>
    </row>
    <row r="702" spans="1:20" x14ac:dyDescent="0.2">
      <c r="A702" s="1">
        <v>43298</v>
      </c>
      <c r="B702">
        <v>43898268</v>
      </c>
      <c r="C702">
        <v>842</v>
      </c>
      <c r="D702" t="s">
        <v>26</v>
      </c>
      <c r="E702">
        <v>21</v>
      </c>
      <c r="F702" t="s">
        <v>15</v>
      </c>
      <c r="G702">
        <v>181010</v>
      </c>
      <c r="H702" t="s">
        <v>16</v>
      </c>
      <c r="I702" t="s">
        <v>17</v>
      </c>
      <c r="J702" t="s">
        <v>18</v>
      </c>
      <c r="K702" t="s">
        <v>19</v>
      </c>
      <c r="L702" t="s">
        <v>20</v>
      </c>
      <c r="M702" s="2">
        <v>842776102461</v>
      </c>
      <c r="N702">
        <v>1</v>
      </c>
      <c r="O702">
        <f>COUNTIFS($A$2:$A$1129,"="&amp;A702,$C$2:$C$1129,"="&amp;C702,$M$2:$M$1129,"="&amp;M702)</f>
        <v>84</v>
      </c>
      <c r="P702">
        <f>COUNTIFS($B$2:$B$1129,"="&amp;B702,$M$2:$M$1129,"="&amp;M702)</f>
        <v>1</v>
      </c>
      <c r="Q702">
        <f>SUMIFS($N$2:$N$1129,$B$2:$B$1129,"="&amp;B702,$M$2:$M$1129,"="&amp;M702)</f>
        <v>1</v>
      </c>
      <c r="R702">
        <f>VLOOKUP(A702&amp;C702&amp;M702,販売数計!$A$2:$E$174,5,FALSE)</f>
        <v>83</v>
      </c>
      <c r="S702">
        <f t="shared" si="22"/>
        <v>0</v>
      </c>
      <c r="T702">
        <f t="shared" si="21"/>
        <v>84</v>
      </c>
    </row>
    <row r="703" spans="1:20" x14ac:dyDescent="0.2">
      <c r="A703" s="1">
        <v>43298</v>
      </c>
      <c r="B703">
        <v>43898531</v>
      </c>
      <c r="C703">
        <v>842</v>
      </c>
      <c r="D703" t="s">
        <v>26</v>
      </c>
      <c r="E703">
        <v>21</v>
      </c>
      <c r="F703" t="s">
        <v>15</v>
      </c>
      <c r="G703">
        <v>181010</v>
      </c>
      <c r="H703" t="s">
        <v>16</v>
      </c>
      <c r="I703" t="s">
        <v>17</v>
      </c>
      <c r="J703" t="s">
        <v>18</v>
      </c>
      <c r="K703" t="s">
        <v>19</v>
      </c>
      <c r="L703" t="s">
        <v>20</v>
      </c>
      <c r="M703" s="2">
        <v>842776102461</v>
      </c>
      <c r="N703">
        <v>1</v>
      </c>
      <c r="O703">
        <f>COUNTIFS($A$2:$A$1129,"="&amp;A703,$C$2:$C$1129,"="&amp;C703,$M$2:$M$1129,"="&amp;M703)</f>
        <v>84</v>
      </c>
      <c r="P703">
        <f>COUNTIFS($B$2:$B$1129,"="&amp;B703,$M$2:$M$1129,"="&amp;M703)</f>
        <v>1</v>
      </c>
      <c r="Q703">
        <f>SUMIFS($N$2:$N$1129,$B$2:$B$1129,"="&amp;B703,$M$2:$M$1129,"="&amp;M703)</f>
        <v>1</v>
      </c>
      <c r="R703">
        <f>VLOOKUP(A703&amp;C703&amp;M703,販売数計!$A$2:$E$174,5,FALSE)</f>
        <v>83</v>
      </c>
      <c r="S703">
        <f t="shared" si="22"/>
        <v>0</v>
      </c>
      <c r="T703">
        <f t="shared" si="21"/>
        <v>84</v>
      </c>
    </row>
    <row r="704" spans="1:20" x14ac:dyDescent="0.2">
      <c r="A704" s="1">
        <v>43298</v>
      </c>
      <c r="B704">
        <v>43898771</v>
      </c>
      <c r="C704">
        <v>842</v>
      </c>
      <c r="D704" t="s">
        <v>26</v>
      </c>
      <c r="E704">
        <v>21</v>
      </c>
      <c r="F704" t="s">
        <v>15</v>
      </c>
      <c r="G704">
        <v>181010</v>
      </c>
      <c r="H704" t="s">
        <v>16</v>
      </c>
      <c r="I704" t="s">
        <v>17</v>
      </c>
      <c r="J704" t="s">
        <v>18</v>
      </c>
      <c r="K704" t="s">
        <v>19</v>
      </c>
      <c r="L704" t="s">
        <v>20</v>
      </c>
      <c r="M704" s="2">
        <v>842776102461</v>
      </c>
      <c r="N704">
        <v>1</v>
      </c>
      <c r="O704">
        <f>COUNTIFS($A$2:$A$1129,"="&amp;A704,$C$2:$C$1129,"="&amp;C704,$M$2:$M$1129,"="&amp;M704)</f>
        <v>84</v>
      </c>
      <c r="P704">
        <f>COUNTIFS($B$2:$B$1129,"="&amp;B704,$M$2:$M$1129,"="&amp;M704)</f>
        <v>1</v>
      </c>
      <c r="Q704">
        <f>SUMIFS($N$2:$N$1129,$B$2:$B$1129,"="&amp;B704,$M$2:$M$1129,"="&amp;M704)</f>
        <v>1</v>
      </c>
      <c r="R704">
        <f>VLOOKUP(A704&amp;C704&amp;M704,販売数計!$A$2:$E$174,5,FALSE)</f>
        <v>83</v>
      </c>
      <c r="S704">
        <f t="shared" si="22"/>
        <v>0</v>
      </c>
      <c r="T704">
        <f t="shared" si="21"/>
        <v>84</v>
      </c>
    </row>
    <row r="705" spans="1:20" x14ac:dyDescent="0.2">
      <c r="A705" s="1">
        <v>43298</v>
      </c>
      <c r="B705">
        <v>43899297</v>
      </c>
      <c r="C705">
        <v>842</v>
      </c>
      <c r="D705" t="s">
        <v>26</v>
      </c>
      <c r="E705">
        <v>21</v>
      </c>
      <c r="F705" t="s">
        <v>15</v>
      </c>
      <c r="G705">
        <v>181010</v>
      </c>
      <c r="H705" t="s">
        <v>16</v>
      </c>
      <c r="I705" t="s">
        <v>17</v>
      </c>
      <c r="J705" t="s">
        <v>18</v>
      </c>
      <c r="K705" t="s">
        <v>19</v>
      </c>
      <c r="L705" t="s">
        <v>20</v>
      </c>
      <c r="M705" s="2">
        <v>842776102461</v>
      </c>
      <c r="N705">
        <v>1</v>
      </c>
      <c r="O705">
        <f>COUNTIFS($A$2:$A$1129,"="&amp;A705,$C$2:$C$1129,"="&amp;C705,$M$2:$M$1129,"="&amp;M705)</f>
        <v>84</v>
      </c>
      <c r="P705">
        <f>COUNTIFS($B$2:$B$1129,"="&amp;B705,$M$2:$M$1129,"="&amp;M705)</f>
        <v>1</v>
      </c>
      <c r="Q705">
        <f>SUMIFS($N$2:$N$1129,$B$2:$B$1129,"="&amp;B705,$M$2:$M$1129,"="&amp;M705)</f>
        <v>1</v>
      </c>
      <c r="R705">
        <f>VLOOKUP(A705&amp;C705&amp;M705,販売数計!$A$2:$E$174,5,FALSE)</f>
        <v>83</v>
      </c>
      <c r="S705">
        <f t="shared" si="22"/>
        <v>0</v>
      </c>
      <c r="T705">
        <f t="shared" si="21"/>
        <v>84</v>
      </c>
    </row>
    <row r="706" spans="1:20" x14ac:dyDescent="0.2">
      <c r="A706" s="1">
        <v>43298</v>
      </c>
      <c r="B706">
        <v>43899708</v>
      </c>
      <c r="C706">
        <v>842</v>
      </c>
      <c r="D706" t="s">
        <v>26</v>
      </c>
      <c r="E706">
        <v>21</v>
      </c>
      <c r="F706" t="s">
        <v>15</v>
      </c>
      <c r="G706">
        <v>181010</v>
      </c>
      <c r="H706" t="s">
        <v>16</v>
      </c>
      <c r="I706" t="s">
        <v>17</v>
      </c>
      <c r="J706" t="s">
        <v>18</v>
      </c>
      <c r="K706" t="s">
        <v>19</v>
      </c>
      <c r="L706" t="s">
        <v>20</v>
      </c>
      <c r="M706" s="2">
        <v>842776102461</v>
      </c>
      <c r="N706">
        <v>1</v>
      </c>
      <c r="O706">
        <f>COUNTIFS($A$2:$A$1129,"="&amp;A706,$C$2:$C$1129,"="&amp;C706,$M$2:$M$1129,"="&amp;M706)</f>
        <v>84</v>
      </c>
      <c r="P706">
        <f>COUNTIFS($B$2:$B$1129,"="&amp;B706,$M$2:$M$1129,"="&amp;M706)</f>
        <v>1</v>
      </c>
      <c r="Q706">
        <f>SUMIFS($N$2:$N$1129,$B$2:$B$1129,"="&amp;B706,$M$2:$M$1129,"="&amp;M706)</f>
        <v>1</v>
      </c>
      <c r="R706">
        <f>VLOOKUP(A706&amp;C706&amp;M706,販売数計!$A$2:$E$174,5,FALSE)</f>
        <v>83</v>
      </c>
      <c r="S706">
        <f t="shared" si="22"/>
        <v>0</v>
      </c>
      <c r="T706">
        <f t="shared" si="21"/>
        <v>84</v>
      </c>
    </row>
    <row r="707" spans="1:20" x14ac:dyDescent="0.2">
      <c r="A707" s="1">
        <v>43298</v>
      </c>
      <c r="B707">
        <v>43899989</v>
      </c>
      <c r="C707">
        <v>842</v>
      </c>
      <c r="D707" t="s">
        <v>26</v>
      </c>
      <c r="E707">
        <v>12</v>
      </c>
      <c r="F707" t="s">
        <v>27</v>
      </c>
      <c r="G707">
        <v>77120</v>
      </c>
      <c r="H707" t="s">
        <v>28</v>
      </c>
      <c r="I707" t="s">
        <v>29</v>
      </c>
      <c r="J707" t="s">
        <v>30</v>
      </c>
      <c r="L707" t="s">
        <v>31</v>
      </c>
      <c r="M707" s="2">
        <v>4549980046388</v>
      </c>
      <c r="N707">
        <v>1</v>
      </c>
      <c r="O707">
        <f>COUNTIFS($A$2:$A$1129,"="&amp;A707,$C$2:$C$1129,"="&amp;C707,$M$2:$M$1129,"="&amp;M707)</f>
        <v>3</v>
      </c>
      <c r="P707">
        <f>COUNTIFS($B$2:$B$1129,"="&amp;B707,$M$2:$M$1129,"="&amp;M707)</f>
        <v>1</v>
      </c>
      <c r="Q707">
        <f>SUMIFS($N$2:$N$1129,$B$2:$B$1129,"="&amp;B707,$M$2:$M$1129,"="&amp;M707)</f>
        <v>1</v>
      </c>
      <c r="R707">
        <f>VLOOKUP(A707&amp;C707&amp;M707,販売数計!$A$2:$E$174,5,FALSE)</f>
        <v>3</v>
      </c>
      <c r="S707">
        <f t="shared" si="22"/>
        <v>0</v>
      </c>
      <c r="T707">
        <f t="shared" ref="T707:T770" si="23">SUMIFS($N$2:$N$1129,$A$2:$A$1129,"="&amp;A707,$C$2:$C$1129,"="&amp;C707,$M$2:$M$1129,"="&amp;M707)</f>
        <v>3</v>
      </c>
    </row>
    <row r="708" spans="1:20" x14ac:dyDescent="0.2">
      <c r="A708" s="1">
        <v>43298</v>
      </c>
      <c r="B708">
        <v>43900003</v>
      </c>
      <c r="C708">
        <v>842</v>
      </c>
      <c r="D708" t="s">
        <v>26</v>
      </c>
      <c r="E708">
        <v>32</v>
      </c>
      <c r="F708" t="s">
        <v>21</v>
      </c>
      <c r="G708">
        <v>253230</v>
      </c>
      <c r="H708" t="s">
        <v>22</v>
      </c>
      <c r="I708" t="s">
        <v>23</v>
      </c>
      <c r="J708" t="s">
        <v>24</v>
      </c>
      <c r="L708" t="s">
        <v>25</v>
      </c>
      <c r="M708" s="2">
        <v>4550084118970</v>
      </c>
      <c r="N708">
        <v>1</v>
      </c>
      <c r="O708">
        <f>COUNTIFS($A$2:$A$1129,"="&amp;A708,$C$2:$C$1129,"="&amp;C708,$M$2:$M$1129,"="&amp;M708)</f>
        <v>3</v>
      </c>
      <c r="P708">
        <f>COUNTIFS($B$2:$B$1129,"="&amp;B708,$M$2:$M$1129,"="&amp;M708)</f>
        <v>1</v>
      </c>
      <c r="Q708">
        <f>SUMIFS($N$2:$N$1129,$B$2:$B$1129,"="&amp;B708,$M$2:$M$1129,"="&amp;M708)</f>
        <v>1</v>
      </c>
      <c r="R708">
        <f>VLOOKUP(A708&amp;C708&amp;M708,販売数計!$A$2:$E$174,5,FALSE)</f>
        <v>3</v>
      </c>
      <c r="S708">
        <f t="shared" si="22"/>
        <v>0</v>
      </c>
      <c r="T708">
        <f t="shared" si="23"/>
        <v>3</v>
      </c>
    </row>
    <row r="709" spans="1:20" x14ac:dyDescent="0.2">
      <c r="A709" s="1">
        <v>43298</v>
      </c>
      <c r="B709">
        <v>43900242</v>
      </c>
      <c r="C709">
        <v>842</v>
      </c>
      <c r="D709" t="s">
        <v>26</v>
      </c>
      <c r="E709">
        <v>21</v>
      </c>
      <c r="F709" t="s">
        <v>15</v>
      </c>
      <c r="G709">
        <v>181010</v>
      </c>
      <c r="H709" t="s">
        <v>16</v>
      </c>
      <c r="I709" t="s">
        <v>17</v>
      </c>
      <c r="J709" t="s">
        <v>18</v>
      </c>
      <c r="K709" t="s">
        <v>19</v>
      </c>
      <c r="L709" t="s">
        <v>20</v>
      </c>
      <c r="M709" s="2">
        <v>842776102461</v>
      </c>
      <c r="N709">
        <v>1</v>
      </c>
      <c r="O709">
        <f>COUNTIFS($A$2:$A$1129,"="&amp;A709,$C$2:$C$1129,"="&amp;C709,$M$2:$M$1129,"="&amp;M709)</f>
        <v>84</v>
      </c>
      <c r="P709">
        <f>COUNTIFS($B$2:$B$1129,"="&amp;B709,$M$2:$M$1129,"="&amp;M709)</f>
        <v>1</v>
      </c>
      <c r="Q709">
        <f>SUMIFS($N$2:$N$1129,$B$2:$B$1129,"="&amp;B709,$M$2:$M$1129,"="&amp;M709)</f>
        <v>1</v>
      </c>
      <c r="R709">
        <f>VLOOKUP(A709&amp;C709&amp;M709,販売数計!$A$2:$E$174,5,FALSE)</f>
        <v>83</v>
      </c>
      <c r="S709">
        <f t="shared" si="22"/>
        <v>0</v>
      </c>
      <c r="T709">
        <f t="shared" si="23"/>
        <v>84</v>
      </c>
    </row>
    <row r="710" spans="1:20" x14ac:dyDescent="0.2">
      <c r="A710" s="1">
        <v>43298</v>
      </c>
      <c r="B710">
        <v>43900315</v>
      </c>
      <c r="C710">
        <v>842</v>
      </c>
      <c r="D710" t="s">
        <v>26</v>
      </c>
      <c r="E710">
        <v>21</v>
      </c>
      <c r="F710" t="s">
        <v>15</v>
      </c>
      <c r="G710">
        <v>181010</v>
      </c>
      <c r="H710" t="s">
        <v>16</v>
      </c>
      <c r="I710" t="s">
        <v>17</v>
      </c>
      <c r="J710" t="s">
        <v>18</v>
      </c>
      <c r="K710" t="s">
        <v>19</v>
      </c>
      <c r="L710" t="s">
        <v>20</v>
      </c>
      <c r="M710" s="2">
        <v>842776102461</v>
      </c>
      <c r="N710">
        <v>1</v>
      </c>
      <c r="O710">
        <f>COUNTIFS($A$2:$A$1129,"="&amp;A710,$C$2:$C$1129,"="&amp;C710,$M$2:$M$1129,"="&amp;M710)</f>
        <v>84</v>
      </c>
      <c r="P710">
        <f>COUNTIFS($B$2:$B$1129,"="&amp;B710,$M$2:$M$1129,"="&amp;M710)</f>
        <v>1</v>
      </c>
      <c r="Q710">
        <f>SUMIFS($N$2:$N$1129,$B$2:$B$1129,"="&amp;B710,$M$2:$M$1129,"="&amp;M710)</f>
        <v>1</v>
      </c>
      <c r="R710">
        <f>VLOOKUP(A710&amp;C710&amp;M710,販売数計!$A$2:$E$174,5,FALSE)</f>
        <v>83</v>
      </c>
      <c r="S710">
        <f t="shared" si="22"/>
        <v>0</v>
      </c>
      <c r="T710">
        <f t="shared" si="23"/>
        <v>84</v>
      </c>
    </row>
    <row r="711" spans="1:20" x14ac:dyDescent="0.2">
      <c r="A711" s="1">
        <v>43298</v>
      </c>
      <c r="B711">
        <v>43900353</v>
      </c>
      <c r="C711">
        <v>842</v>
      </c>
      <c r="D711" t="s">
        <v>26</v>
      </c>
      <c r="E711">
        <v>21</v>
      </c>
      <c r="F711" t="s">
        <v>15</v>
      </c>
      <c r="G711">
        <v>181010</v>
      </c>
      <c r="H711" t="s">
        <v>16</v>
      </c>
      <c r="I711" t="s">
        <v>17</v>
      </c>
      <c r="J711" t="s">
        <v>18</v>
      </c>
      <c r="K711" t="s">
        <v>19</v>
      </c>
      <c r="L711" t="s">
        <v>20</v>
      </c>
      <c r="M711" s="2">
        <v>842776102461</v>
      </c>
      <c r="N711">
        <v>1</v>
      </c>
      <c r="O711">
        <f>COUNTIFS($A$2:$A$1129,"="&amp;A711,$C$2:$C$1129,"="&amp;C711,$M$2:$M$1129,"="&amp;M711)</f>
        <v>84</v>
      </c>
      <c r="P711">
        <f>COUNTIFS($B$2:$B$1129,"="&amp;B711,$M$2:$M$1129,"="&amp;M711)</f>
        <v>1</v>
      </c>
      <c r="Q711">
        <f>SUMIFS($N$2:$N$1129,$B$2:$B$1129,"="&amp;B711,$M$2:$M$1129,"="&amp;M711)</f>
        <v>1</v>
      </c>
      <c r="R711">
        <f>VLOOKUP(A711&amp;C711&amp;M711,販売数計!$A$2:$E$174,5,FALSE)</f>
        <v>83</v>
      </c>
      <c r="S711">
        <f t="shared" si="22"/>
        <v>0</v>
      </c>
      <c r="T711">
        <f t="shared" si="23"/>
        <v>84</v>
      </c>
    </row>
    <row r="712" spans="1:20" x14ac:dyDescent="0.2">
      <c r="A712" s="1">
        <v>43298</v>
      </c>
      <c r="B712">
        <v>43900371</v>
      </c>
      <c r="C712">
        <v>842</v>
      </c>
      <c r="D712" t="s">
        <v>26</v>
      </c>
      <c r="E712">
        <v>21</v>
      </c>
      <c r="F712" t="s">
        <v>15</v>
      </c>
      <c r="G712">
        <v>181010</v>
      </c>
      <c r="H712" t="s">
        <v>16</v>
      </c>
      <c r="I712" t="s">
        <v>17</v>
      </c>
      <c r="J712" t="s">
        <v>18</v>
      </c>
      <c r="K712" t="s">
        <v>19</v>
      </c>
      <c r="L712" t="s">
        <v>20</v>
      </c>
      <c r="M712" s="2">
        <v>842776102461</v>
      </c>
      <c r="N712">
        <v>1</v>
      </c>
      <c r="O712">
        <f>COUNTIFS($A$2:$A$1129,"="&amp;A712,$C$2:$C$1129,"="&amp;C712,$M$2:$M$1129,"="&amp;M712)</f>
        <v>84</v>
      </c>
      <c r="P712">
        <f>COUNTIFS($B$2:$B$1129,"="&amp;B712,$M$2:$M$1129,"="&amp;M712)</f>
        <v>1</v>
      </c>
      <c r="Q712">
        <f>SUMIFS($N$2:$N$1129,$B$2:$B$1129,"="&amp;B712,$M$2:$M$1129,"="&amp;M712)</f>
        <v>1</v>
      </c>
      <c r="R712">
        <f>VLOOKUP(A712&amp;C712&amp;M712,販売数計!$A$2:$E$174,5,FALSE)</f>
        <v>83</v>
      </c>
      <c r="S712">
        <f t="shared" si="22"/>
        <v>0</v>
      </c>
      <c r="T712">
        <f t="shared" si="23"/>
        <v>84</v>
      </c>
    </row>
    <row r="713" spans="1:20" x14ac:dyDescent="0.2">
      <c r="A713" s="1">
        <v>43298</v>
      </c>
      <c r="B713">
        <v>43900454</v>
      </c>
      <c r="C713">
        <v>842</v>
      </c>
      <c r="D713" t="s">
        <v>26</v>
      </c>
      <c r="E713">
        <v>21</v>
      </c>
      <c r="F713" t="s">
        <v>15</v>
      </c>
      <c r="G713">
        <v>181010</v>
      </c>
      <c r="H713" t="s">
        <v>16</v>
      </c>
      <c r="I713" t="s">
        <v>17</v>
      </c>
      <c r="J713" t="s">
        <v>18</v>
      </c>
      <c r="K713" t="s">
        <v>19</v>
      </c>
      <c r="L713" t="s">
        <v>20</v>
      </c>
      <c r="M713" s="2">
        <v>842776102461</v>
      </c>
      <c r="N713">
        <v>1</v>
      </c>
      <c r="O713">
        <f>COUNTIFS($A$2:$A$1129,"="&amp;A713,$C$2:$C$1129,"="&amp;C713,$M$2:$M$1129,"="&amp;M713)</f>
        <v>84</v>
      </c>
      <c r="P713">
        <f>COUNTIFS($B$2:$B$1129,"="&amp;B713,$M$2:$M$1129,"="&amp;M713)</f>
        <v>1</v>
      </c>
      <c r="Q713">
        <f>SUMIFS($N$2:$N$1129,$B$2:$B$1129,"="&amp;B713,$M$2:$M$1129,"="&amp;M713)</f>
        <v>1</v>
      </c>
      <c r="R713">
        <f>VLOOKUP(A713&amp;C713&amp;M713,販売数計!$A$2:$E$174,5,FALSE)</f>
        <v>83</v>
      </c>
      <c r="S713">
        <f t="shared" si="22"/>
        <v>0</v>
      </c>
      <c r="T713">
        <f t="shared" si="23"/>
        <v>84</v>
      </c>
    </row>
    <row r="714" spans="1:20" x14ac:dyDescent="0.2">
      <c r="A714" s="1">
        <v>43298</v>
      </c>
      <c r="B714">
        <v>43901607</v>
      </c>
      <c r="C714">
        <v>842</v>
      </c>
      <c r="D714" t="s">
        <v>26</v>
      </c>
      <c r="E714">
        <v>21</v>
      </c>
      <c r="F714" t="s">
        <v>15</v>
      </c>
      <c r="G714">
        <v>181010</v>
      </c>
      <c r="H714" t="s">
        <v>16</v>
      </c>
      <c r="I714" t="s">
        <v>17</v>
      </c>
      <c r="J714" t="s">
        <v>18</v>
      </c>
      <c r="K714" t="s">
        <v>19</v>
      </c>
      <c r="L714" t="s">
        <v>20</v>
      </c>
      <c r="M714" s="2">
        <v>842776102461</v>
      </c>
      <c r="N714">
        <v>1</v>
      </c>
      <c r="O714">
        <f>COUNTIFS($A$2:$A$1129,"="&amp;A714,$C$2:$C$1129,"="&amp;C714,$M$2:$M$1129,"="&amp;M714)</f>
        <v>84</v>
      </c>
      <c r="P714">
        <f>COUNTIFS($B$2:$B$1129,"="&amp;B714,$M$2:$M$1129,"="&amp;M714)</f>
        <v>1</v>
      </c>
      <c r="Q714">
        <f>SUMIFS($N$2:$N$1129,$B$2:$B$1129,"="&amp;B714,$M$2:$M$1129,"="&amp;M714)</f>
        <v>1</v>
      </c>
      <c r="R714">
        <f>VLOOKUP(A714&amp;C714&amp;M714,販売数計!$A$2:$E$174,5,FALSE)</f>
        <v>83</v>
      </c>
      <c r="S714">
        <f t="shared" si="22"/>
        <v>0</v>
      </c>
      <c r="T714">
        <f t="shared" si="23"/>
        <v>84</v>
      </c>
    </row>
    <row r="715" spans="1:20" x14ac:dyDescent="0.2">
      <c r="A715" s="1">
        <v>43298</v>
      </c>
      <c r="B715">
        <v>43901761</v>
      </c>
      <c r="C715">
        <v>842</v>
      </c>
      <c r="D715" t="s">
        <v>26</v>
      </c>
      <c r="E715">
        <v>21</v>
      </c>
      <c r="F715" t="s">
        <v>15</v>
      </c>
      <c r="G715">
        <v>181010</v>
      </c>
      <c r="H715" t="s">
        <v>16</v>
      </c>
      <c r="I715" t="s">
        <v>17</v>
      </c>
      <c r="J715" t="s">
        <v>18</v>
      </c>
      <c r="K715" t="s">
        <v>19</v>
      </c>
      <c r="L715" t="s">
        <v>20</v>
      </c>
      <c r="M715" s="2">
        <v>842776102461</v>
      </c>
      <c r="N715">
        <v>1</v>
      </c>
      <c r="O715">
        <f>COUNTIFS($A$2:$A$1129,"="&amp;A715,$C$2:$C$1129,"="&amp;C715,$M$2:$M$1129,"="&amp;M715)</f>
        <v>84</v>
      </c>
      <c r="P715">
        <f>COUNTIFS($B$2:$B$1129,"="&amp;B715,$M$2:$M$1129,"="&amp;M715)</f>
        <v>1</v>
      </c>
      <c r="Q715">
        <f>SUMIFS($N$2:$N$1129,$B$2:$B$1129,"="&amp;B715,$M$2:$M$1129,"="&amp;M715)</f>
        <v>1</v>
      </c>
      <c r="R715">
        <f>VLOOKUP(A715&amp;C715&amp;M715,販売数計!$A$2:$E$174,5,FALSE)</f>
        <v>83</v>
      </c>
      <c r="S715">
        <f t="shared" si="22"/>
        <v>0</v>
      </c>
      <c r="T715">
        <f t="shared" si="23"/>
        <v>84</v>
      </c>
    </row>
    <row r="716" spans="1:20" x14ac:dyDescent="0.2">
      <c r="A716" s="1">
        <v>43298</v>
      </c>
      <c r="B716">
        <v>43901785</v>
      </c>
      <c r="C716">
        <v>842</v>
      </c>
      <c r="D716" t="s">
        <v>26</v>
      </c>
      <c r="E716">
        <v>21</v>
      </c>
      <c r="F716" t="s">
        <v>15</v>
      </c>
      <c r="G716">
        <v>181010</v>
      </c>
      <c r="H716" t="s">
        <v>16</v>
      </c>
      <c r="I716" t="s">
        <v>17</v>
      </c>
      <c r="J716" t="s">
        <v>18</v>
      </c>
      <c r="K716" t="s">
        <v>19</v>
      </c>
      <c r="L716" t="s">
        <v>20</v>
      </c>
      <c r="M716" s="2">
        <v>842776102461</v>
      </c>
      <c r="N716">
        <v>1</v>
      </c>
      <c r="O716">
        <f>COUNTIFS($A$2:$A$1129,"="&amp;A716,$C$2:$C$1129,"="&amp;C716,$M$2:$M$1129,"="&amp;M716)</f>
        <v>84</v>
      </c>
      <c r="P716">
        <f>COUNTIFS($B$2:$B$1129,"="&amp;B716,$M$2:$M$1129,"="&amp;M716)</f>
        <v>1</v>
      </c>
      <c r="Q716">
        <f>SUMIFS($N$2:$N$1129,$B$2:$B$1129,"="&amp;B716,$M$2:$M$1129,"="&amp;M716)</f>
        <v>1</v>
      </c>
      <c r="R716">
        <f>VLOOKUP(A716&amp;C716&amp;M716,販売数計!$A$2:$E$174,5,FALSE)</f>
        <v>83</v>
      </c>
      <c r="S716">
        <f t="shared" si="22"/>
        <v>0</v>
      </c>
      <c r="T716">
        <f t="shared" si="23"/>
        <v>84</v>
      </c>
    </row>
    <row r="717" spans="1:20" x14ac:dyDescent="0.2">
      <c r="A717" s="1">
        <v>43298</v>
      </c>
      <c r="B717">
        <v>43902076</v>
      </c>
      <c r="C717">
        <v>842</v>
      </c>
      <c r="D717" t="s">
        <v>26</v>
      </c>
      <c r="E717">
        <v>21</v>
      </c>
      <c r="F717" t="s">
        <v>15</v>
      </c>
      <c r="G717">
        <v>181010</v>
      </c>
      <c r="H717" t="s">
        <v>16</v>
      </c>
      <c r="I717" t="s">
        <v>17</v>
      </c>
      <c r="J717" t="s">
        <v>18</v>
      </c>
      <c r="K717" t="s">
        <v>19</v>
      </c>
      <c r="L717" t="s">
        <v>20</v>
      </c>
      <c r="M717" s="2">
        <v>842776102461</v>
      </c>
      <c r="N717">
        <v>1</v>
      </c>
      <c r="O717">
        <f>COUNTIFS($A$2:$A$1129,"="&amp;A717,$C$2:$C$1129,"="&amp;C717,$M$2:$M$1129,"="&amp;M717)</f>
        <v>84</v>
      </c>
      <c r="P717">
        <f>COUNTIFS($B$2:$B$1129,"="&amp;B717,$M$2:$M$1129,"="&amp;M717)</f>
        <v>1</v>
      </c>
      <c r="Q717">
        <f>SUMIFS($N$2:$N$1129,$B$2:$B$1129,"="&amp;B717,$M$2:$M$1129,"="&amp;M717)</f>
        <v>1</v>
      </c>
      <c r="R717">
        <f>VLOOKUP(A717&amp;C717&amp;M717,販売数計!$A$2:$E$174,5,FALSE)</f>
        <v>83</v>
      </c>
      <c r="S717">
        <f t="shared" si="22"/>
        <v>0</v>
      </c>
      <c r="T717">
        <f t="shared" si="23"/>
        <v>84</v>
      </c>
    </row>
    <row r="718" spans="1:20" x14ac:dyDescent="0.2">
      <c r="A718" s="1">
        <v>43298</v>
      </c>
      <c r="B718">
        <v>43902368</v>
      </c>
      <c r="C718">
        <v>842</v>
      </c>
      <c r="D718" t="s">
        <v>26</v>
      </c>
      <c r="E718">
        <v>21</v>
      </c>
      <c r="F718" t="s">
        <v>15</v>
      </c>
      <c r="G718">
        <v>181010</v>
      </c>
      <c r="H718" t="s">
        <v>16</v>
      </c>
      <c r="I718" t="s">
        <v>17</v>
      </c>
      <c r="J718" t="s">
        <v>18</v>
      </c>
      <c r="K718" t="s">
        <v>19</v>
      </c>
      <c r="L718" t="s">
        <v>20</v>
      </c>
      <c r="M718" s="2">
        <v>842776102461</v>
      </c>
      <c r="N718">
        <v>1</v>
      </c>
      <c r="O718">
        <f>COUNTIFS($A$2:$A$1129,"="&amp;A718,$C$2:$C$1129,"="&amp;C718,$M$2:$M$1129,"="&amp;M718)</f>
        <v>84</v>
      </c>
      <c r="P718">
        <f>COUNTIFS($B$2:$B$1129,"="&amp;B718,$M$2:$M$1129,"="&amp;M718)</f>
        <v>1</v>
      </c>
      <c r="Q718">
        <f>SUMIFS($N$2:$N$1129,$B$2:$B$1129,"="&amp;B718,$M$2:$M$1129,"="&amp;M718)</f>
        <v>1</v>
      </c>
      <c r="R718">
        <f>VLOOKUP(A718&amp;C718&amp;M718,販売数計!$A$2:$E$174,5,FALSE)</f>
        <v>83</v>
      </c>
      <c r="S718">
        <f t="shared" si="22"/>
        <v>0</v>
      </c>
      <c r="T718">
        <f t="shared" si="23"/>
        <v>84</v>
      </c>
    </row>
    <row r="719" spans="1:20" x14ac:dyDescent="0.2">
      <c r="A719" s="1">
        <v>43298</v>
      </c>
      <c r="B719">
        <v>43902481</v>
      </c>
      <c r="C719">
        <v>842</v>
      </c>
      <c r="D719" t="s">
        <v>26</v>
      </c>
      <c r="E719">
        <v>21</v>
      </c>
      <c r="F719" t="s">
        <v>15</v>
      </c>
      <c r="G719">
        <v>181010</v>
      </c>
      <c r="H719" t="s">
        <v>16</v>
      </c>
      <c r="I719" t="s">
        <v>17</v>
      </c>
      <c r="J719" t="s">
        <v>18</v>
      </c>
      <c r="K719" t="s">
        <v>19</v>
      </c>
      <c r="L719" t="s">
        <v>20</v>
      </c>
      <c r="M719" s="2">
        <v>842776102461</v>
      </c>
      <c r="N719">
        <v>1</v>
      </c>
      <c r="O719">
        <f>COUNTIFS($A$2:$A$1129,"="&amp;A719,$C$2:$C$1129,"="&amp;C719,$M$2:$M$1129,"="&amp;M719)</f>
        <v>84</v>
      </c>
      <c r="P719">
        <f>COUNTIFS($B$2:$B$1129,"="&amp;B719,$M$2:$M$1129,"="&amp;M719)</f>
        <v>1</v>
      </c>
      <c r="Q719">
        <f>SUMIFS($N$2:$N$1129,$B$2:$B$1129,"="&amp;B719,$M$2:$M$1129,"="&amp;M719)</f>
        <v>1</v>
      </c>
      <c r="R719">
        <f>VLOOKUP(A719&amp;C719&amp;M719,販売数計!$A$2:$E$174,5,FALSE)</f>
        <v>83</v>
      </c>
      <c r="S719">
        <f t="shared" si="22"/>
        <v>0</v>
      </c>
      <c r="T719">
        <f t="shared" si="23"/>
        <v>84</v>
      </c>
    </row>
    <row r="720" spans="1:20" x14ac:dyDescent="0.2">
      <c r="A720" s="1">
        <v>43298</v>
      </c>
      <c r="B720">
        <v>43902501</v>
      </c>
      <c r="C720">
        <v>842</v>
      </c>
      <c r="D720" t="s">
        <v>26</v>
      </c>
      <c r="E720">
        <v>21</v>
      </c>
      <c r="F720" t="s">
        <v>15</v>
      </c>
      <c r="G720">
        <v>181010</v>
      </c>
      <c r="H720" t="s">
        <v>16</v>
      </c>
      <c r="I720" t="s">
        <v>17</v>
      </c>
      <c r="J720" t="s">
        <v>18</v>
      </c>
      <c r="K720" t="s">
        <v>19</v>
      </c>
      <c r="L720" t="s">
        <v>20</v>
      </c>
      <c r="M720" s="2">
        <v>842776102461</v>
      </c>
      <c r="N720">
        <v>1</v>
      </c>
      <c r="O720">
        <f>COUNTIFS($A$2:$A$1129,"="&amp;A720,$C$2:$C$1129,"="&amp;C720,$M$2:$M$1129,"="&amp;M720)</f>
        <v>84</v>
      </c>
      <c r="P720">
        <f>COUNTIFS($B$2:$B$1129,"="&amp;B720,$M$2:$M$1129,"="&amp;M720)</f>
        <v>1</v>
      </c>
      <c r="Q720">
        <f>SUMIFS($N$2:$N$1129,$B$2:$B$1129,"="&amp;B720,$M$2:$M$1129,"="&amp;M720)</f>
        <v>1</v>
      </c>
      <c r="R720">
        <f>VLOOKUP(A720&amp;C720&amp;M720,販売数計!$A$2:$E$174,5,FALSE)</f>
        <v>83</v>
      </c>
      <c r="S720">
        <f t="shared" si="22"/>
        <v>0</v>
      </c>
      <c r="T720">
        <f t="shared" si="23"/>
        <v>84</v>
      </c>
    </row>
    <row r="721" spans="1:20" x14ac:dyDescent="0.2">
      <c r="A721" s="1">
        <v>43298</v>
      </c>
      <c r="B721">
        <v>43902535</v>
      </c>
      <c r="C721">
        <v>842</v>
      </c>
      <c r="D721" t="s">
        <v>26</v>
      </c>
      <c r="E721">
        <v>21</v>
      </c>
      <c r="F721" t="s">
        <v>15</v>
      </c>
      <c r="G721">
        <v>181010</v>
      </c>
      <c r="H721" t="s">
        <v>16</v>
      </c>
      <c r="I721" t="s">
        <v>17</v>
      </c>
      <c r="J721" t="s">
        <v>18</v>
      </c>
      <c r="K721" t="s">
        <v>19</v>
      </c>
      <c r="L721" t="s">
        <v>20</v>
      </c>
      <c r="M721" s="2">
        <v>842776102461</v>
      </c>
      <c r="N721">
        <v>1</v>
      </c>
      <c r="O721">
        <f>COUNTIFS($A$2:$A$1129,"="&amp;A721,$C$2:$C$1129,"="&amp;C721,$M$2:$M$1129,"="&amp;M721)</f>
        <v>84</v>
      </c>
      <c r="P721">
        <f>COUNTIFS($B$2:$B$1129,"="&amp;B721,$M$2:$M$1129,"="&amp;M721)</f>
        <v>1</v>
      </c>
      <c r="Q721">
        <f>SUMIFS($N$2:$N$1129,$B$2:$B$1129,"="&amp;B721,$M$2:$M$1129,"="&amp;M721)</f>
        <v>1</v>
      </c>
      <c r="R721">
        <f>VLOOKUP(A721&amp;C721&amp;M721,販売数計!$A$2:$E$174,5,FALSE)</f>
        <v>83</v>
      </c>
      <c r="S721">
        <f t="shared" si="22"/>
        <v>0</v>
      </c>
      <c r="T721">
        <f t="shared" si="23"/>
        <v>84</v>
      </c>
    </row>
    <row r="722" spans="1:20" x14ac:dyDescent="0.2">
      <c r="A722" s="1">
        <v>43298</v>
      </c>
      <c r="B722">
        <v>43902612</v>
      </c>
      <c r="C722">
        <v>842</v>
      </c>
      <c r="D722" t="s">
        <v>26</v>
      </c>
      <c r="E722">
        <v>21</v>
      </c>
      <c r="F722" t="s">
        <v>15</v>
      </c>
      <c r="G722">
        <v>181010</v>
      </c>
      <c r="H722" t="s">
        <v>16</v>
      </c>
      <c r="I722" t="s">
        <v>17</v>
      </c>
      <c r="J722" t="s">
        <v>18</v>
      </c>
      <c r="K722" t="s">
        <v>19</v>
      </c>
      <c r="L722" t="s">
        <v>20</v>
      </c>
      <c r="M722" s="2">
        <v>842776102461</v>
      </c>
      <c r="N722">
        <v>1</v>
      </c>
      <c r="O722">
        <f>COUNTIFS($A$2:$A$1129,"="&amp;A722,$C$2:$C$1129,"="&amp;C722,$M$2:$M$1129,"="&amp;M722)</f>
        <v>84</v>
      </c>
      <c r="P722">
        <f>COUNTIFS($B$2:$B$1129,"="&amp;B722,$M$2:$M$1129,"="&amp;M722)</f>
        <v>1</v>
      </c>
      <c r="Q722">
        <f>SUMIFS($N$2:$N$1129,$B$2:$B$1129,"="&amp;B722,$M$2:$M$1129,"="&amp;M722)</f>
        <v>1</v>
      </c>
      <c r="R722">
        <f>VLOOKUP(A722&amp;C722&amp;M722,販売数計!$A$2:$E$174,5,FALSE)</f>
        <v>83</v>
      </c>
      <c r="S722">
        <f t="shared" si="22"/>
        <v>0</v>
      </c>
      <c r="T722">
        <f t="shared" si="23"/>
        <v>84</v>
      </c>
    </row>
    <row r="723" spans="1:20" x14ac:dyDescent="0.2">
      <c r="A723" s="1">
        <v>43298</v>
      </c>
      <c r="B723">
        <v>43902793</v>
      </c>
      <c r="C723">
        <v>842</v>
      </c>
      <c r="D723" t="s">
        <v>26</v>
      </c>
      <c r="E723">
        <v>21</v>
      </c>
      <c r="F723" t="s">
        <v>15</v>
      </c>
      <c r="G723">
        <v>181010</v>
      </c>
      <c r="H723" t="s">
        <v>16</v>
      </c>
      <c r="I723" t="s">
        <v>17</v>
      </c>
      <c r="J723" t="s">
        <v>18</v>
      </c>
      <c r="K723" t="s">
        <v>19</v>
      </c>
      <c r="L723" t="s">
        <v>20</v>
      </c>
      <c r="M723" s="2">
        <v>842776102461</v>
      </c>
      <c r="N723">
        <v>1</v>
      </c>
      <c r="O723">
        <f>COUNTIFS($A$2:$A$1129,"="&amp;A723,$C$2:$C$1129,"="&amp;C723,$M$2:$M$1129,"="&amp;M723)</f>
        <v>84</v>
      </c>
      <c r="P723">
        <f>COUNTIFS($B$2:$B$1129,"="&amp;B723,$M$2:$M$1129,"="&amp;M723)</f>
        <v>1</v>
      </c>
      <c r="Q723">
        <f>SUMIFS($N$2:$N$1129,$B$2:$B$1129,"="&amp;B723,$M$2:$M$1129,"="&amp;M723)</f>
        <v>1</v>
      </c>
      <c r="R723">
        <f>VLOOKUP(A723&amp;C723&amp;M723,販売数計!$A$2:$E$174,5,FALSE)</f>
        <v>83</v>
      </c>
      <c r="S723">
        <f t="shared" si="22"/>
        <v>0</v>
      </c>
      <c r="T723">
        <f t="shared" si="23"/>
        <v>84</v>
      </c>
    </row>
    <row r="724" spans="1:20" x14ac:dyDescent="0.2">
      <c r="A724" s="1">
        <v>43298</v>
      </c>
      <c r="B724">
        <v>43902834</v>
      </c>
      <c r="C724">
        <v>842</v>
      </c>
      <c r="D724" t="s">
        <v>26</v>
      </c>
      <c r="E724">
        <v>21</v>
      </c>
      <c r="F724" t="s">
        <v>15</v>
      </c>
      <c r="G724">
        <v>181010</v>
      </c>
      <c r="H724" t="s">
        <v>16</v>
      </c>
      <c r="I724" t="s">
        <v>17</v>
      </c>
      <c r="J724" t="s">
        <v>18</v>
      </c>
      <c r="K724" t="s">
        <v>19</v>
      </c>
      <c r="L724" t="s">
        <v>20</v>
      </c>
      <c r="M724" s="2">
        <v>842776102461</v>
      </c>
      <c r="N724">
        <v>1</v>
      </c>
      <c r="O724">
        <f>COUNTIFS($A$2:$A$1129,"="&amp;A724,$C$2:$C$1129,"="&amp;C724,$M$2:$M$1129,"="&amp;M724)</f>
        <v>84</v>
      </c>
      <c r="P724">
        <f>COUNTIFS($B$2:$B$1129,"="&amp;B724,$M$2:$M$1129,"="&amp;M724)</f>
        <v>1</v>
      </c>
      <c r="Q724">
        <f>SUMIFS($N$2:$N$1129,$B$2:$B$1129,"="&amp;B724,$M$2:$M$1129,"="&amp;M724)</f>
        <v>1</v>
      </c>
      <c r="R724">
        <f>VLOOKUP(A724&amp;C724&amp;M724,販売数計!$A$2:$E$174,5,FALSE)</f>
        <v>83</v>
      </c>
      <c r="S724">
        <f t="shared" si="22"/>
        <v>0</v>
      </c>
      <c r="T724">
        <f t="shared" si="23"/>
        <v>84</v>
      </c>
    </row>
    <row r="725" spans="1:20" x14ac:dyDescent="0.2">
      <c r="A725" s="1">
        <v>43298</v>
      </c>
      <c r="B725">
        <v>43902905</v>
      </c>
      <c r="C725">
        <v>842</v>
      </c>
      <c r="D725" t="s">
        <v>26</v>
      </c>
      <c r="E725">
        <v>21</v>
      </c>
      <c r="F725" t="s">
        <v>15</v>
      </c>
      <c r="G725">
        <v>181010</v>
      </c>
      <c r="H725" t="s">
        <v>16</v>
      </c>
      <c r="I725" t="s">
        <v>17</v>
      </c>
      <c r="J725" t="s">
        <v>18</v>
      </c>
      <c r="K725" t="s">
        <v>19</v>
      </c>
      <c r="L725" t="s">
        <v>20</v>
      </c>
      <c r="M725" s="2">
        <v>842776102461</v>
      </c>
      <c r="N725">
        <v>1</v>
      </c>
      <c r="O725">
        <f>COUNTIFS($A$2:$A$1129,"="&amp;A725,$C$2:$C$1129,"="&amp;C725,$M$2:$M$1129,"="&amp;M725)</f>
        <v>84</v>
      </c>
      <c r="P725">
        <f>COUNTIFS($B$2:$B$1129,"="&amp;B725,$M$2:$M$1129,"="&amp;M725)</f>
        <v>1</v>
      </c>
      <c r="Q725">
        <f>SUMIFS($N$2:$N$1129,$B$2:$B$1129,"="&amp;B725,$M$2:$M$1129,"="&amp;M725)</f>
        <v>1</v>
      </c>
      <c r="R725">
        <f>VLOOKUP(A725&amp;C725&amp;M725,販売数計!$A$2:$E$174,5,FALSE)</f>
        <v>83</v>
      </c>
      <c r="S725">
        <f t="shared" si="22"/>
        <v>0</v>
      </c>
      <c r="T725">
        <f t="shared" si="23"/>
        <v>84</v>
      </c>
    </row>
    <row r="726" spans="1:20" x14ac:dyDescent="0.2">
      <c r="A726" s="1">
        <v>43298</v>
      </c>
      <c r="B726">
        <v>43902941</v>
      </c>
      <c r="C726">
        <v>842</v>
      </c>
      <c r="D726" t="s">
        <v>26</v>
      </c>
      <c r="E726">
        <v>21</v>
      </c>
      <c r="F726" t="s">
        <v>15</v>
      </c>
      <c r="G726">
        <v>181010</v>
      </c>
      <c r="H726" t="s">
        <v>16</v>
      </c>
      <c r="I726" t="s">
        <v>17</v>
      </c>
      <c r="J726" t="s">
        <v>18</v>
      </c>
      <c r="K726" t="s">
        <v>19</v>
      </c>
      <c r="L726" t="s">
        <v>20</v>
      </c>
      <c r="M726" s="2">
        <v>842776102461</v>
      </c>
      <c r="N726">
        <v>1</v>
      </c>
      <c r="O726">
        <f>COUNTIFS($A$2:$A$1129,"="&amp;A726,$C$2:$C$1129,"="&amp;C726,$M$2:$M$1129,"="&amp;M726)</f>
        <v>84</v>
      </c>
      <c r="P726">
        <f>COUNTIFS($B$2:$B$1129,"="&amp;B726,$M$2:$M$1129,"="&amp;M726)</f>
        <v>1</v>
      </c>
      <c r="Q726">
        <f>SUMIFS($N$2:$N$1129,$B$2:$B$1129,"="&amp;B726,$M$2:$M$1129,"="&amp;M726)</f>
        <v>1</v>
      </c>
      <c r="R726">
        <f>VLOOKUP(A726&amp;C726&amp;M726,販売数計!$A$2:$E$174,5,FALSE)</f>
        <v>83</v>
      </c>
      <c r="S726">
        <f t="shared" si="22"/>
        <v>0</v>
      </c>
      <c r="T726">
        <f t="shared" si="23"/>
        <v>84</v>
      </c>
    </row>
    <row r="727" spans="1:20" x14ac:dyDescent="0.2">
      <c r="A727" s="1">
        <v>43298</v>
      </c>
      <c r="B727">
        <v>43902959</v>
      </c>
      <c r="C727">
        <v>842</v>
      </c>
      <c r="D727" t="s">
        <v>26</v>
      </c>
      <c r="E727">
        <v>21</v>
      </c>
      <c r="F727" t="s">
        <v>15</v>
      </c>
      <c r="G727">
        <v>181010</v>
      </c>
      <c r="H727" t="s">
        <v>16</v>
      </c>
      <c r="I727" t="s">
        <v>17</v>
      </c>
      <c r="J727" t="s">
        <v>18</v>
      </c>
      <c r="K727" t="s">
        <v>19</v>
      </c>
      <c r="L727" t="s">
        <v>20</v>
      </c>
      <c r="M727" s="2">
        <v>842776102461</v>
      </c>
      <c r="N727">
        <v>1</v>
      </c>
      <c r="O727">
        <f>COUNTIFS($A$2:$A$1129,"="&amp;A727,$C$2:$C$1129,"="&amp;C727,$M$2:$M$1129,"="&amp;M727)</f>
        <v>84</v>
      </c>
      <c r="P727">
        <f>COUNTIFS($B$2:$B$1129,"="&amp;B727,$M$2:$M$1129,"="&amp;M727)</f>
        <v>1</v>
      </c>
      <c r="Q727">
        <f>SUMIFS($N$2:$N$1129,$B$2:$B$1129,"="&amp;B727,$M$2:$M$1129,"="&amp;M727)</f>
        <v>1</v>
      </c>
      <c r="R727">
        <f>VLOOKUP(A727&amp;C727&amp;M727,販売数計!$A$2:$E$174,5,FALSE)</f>
        <v>83</v>
      </c>
      <c r="S727">
        <f t="shared" si="22"/>
        <v>0</v>
      </c>
      <c r="T727">
        <f t="shared" si="23"/>
        <v>84</v>
      </c>
    </row>
    <row r="728" spans="1:20" x14ac:dyDescent="0.2">
      <c r="A728" s="1">
        <v>43298</v>
      </c>
      <c r="B728">
        <v>43902980</v>
      </c>
      <c r="C728">
        <v>842</v>
      </c>
      <c r="D728" t="s">
        <v>26</v>
      </c>
      <c r="E728">
        <v>21</v>
      </c>
      <c r="F728" t="s">
        <v>15</v>
      </c>
      <c r="G728">
        <v>181010</v>
      </c>
      <c r="H728" t="s">
        <v>16</v>
      </c>
      <c r="I728" t="s">
        <v>17</v>
      </c>
      <c r="J728" t="s">
        <v>18</v>
      </c>
      <c r="K728" t="s">
        <v>19</v>
      </c>
      <c r="L728" t="s">
        <v>20</v>
      </c>
      <c r="M728" s="2">
        <v>842776102461</v>
      </c>
      <c r="N728">
        <v>1</v>
      </c>
      <c r="O728">
        <f>COUNTIFS($A$2:$A$1129,"="&amp;A728,$C$2:$C$1129,"="&amp;C728,$M$2:$M$1129,"="&amp;M728)</f>
        <v>84</v>
      </c>
      <c r="P728">
        <f>COUNTIFS($B$2:$B$1129,"="&amp;B728,$M$2:$M$1129,"="&amp;M728)</f>
        <v>1</v>
      </c>
      <c r="Q728">
        <f>SUMIFS($N$2:$N$1129,$B$2:$B$1129,"="&amp;B728,$M$2:$M$1129,"="&amp;M728)</f>
        <v>1</v>
      </c>
      <c r="R728">
        <f>VLOOKUP(A728&amp;C728&amp;M728,販売数計!$A$2:$E$174,5,FALSE)</f>
        <v>83</v>
      </c>
      <c r="S728">
        <f t="shared" si="22"/>
        <v>0</v>
      </c>
      <c r="T728">
        <f t="shared" si="23"/>
        <v>84</v>
      </c>
    </row>
    <row r="729" spans="1:20" x14ac:dyDescent="0.2">
      <c r="A729" s="1">
        <v>43298</v>
      </c>
      <c r="B729">
        <v>43903156</v>
      </c>
      <c r="C729">
        <v>842</v>
      </c>
      <c r="D729" t="s">
        <v>26</v>
      </c>
      <c r="E729">
        <v>21</v>
      </c>
      <c r="F729" t="s">
        <v>15</v>
      </c>
      <c r="G729">
        <v>181010</v>
      </c>
      <c r="H729" t="s">
        <v>16</v>
      </c>
      <c r="I729" t="s">
        <v>17</v>
      </c>
      <c r="J729" t="s">
        <v>18</v>
      </c>
      <c r="K729" t="s">
        <v>19</v>
      </c>
      <c r="L729" t="s">
        <v>20</v>
      </c>
      <c r="M729" s="2">
        <v>842776102461</v>
      </c>
      <c r="N729">
        <v>1</v>
      </c>
      <c r="O729">
        <f>COUNTIFS($A$2:$A$1129,"="&amp;A729,$C$2:$C$1129,"="&amp;C729,$M$2:$M$1129,"="&amp;M729)</f>
        <v>84</v>
      </c>
      <c r="P729">
        <f>COUNTIFS($B$2:$B$1129,"="&amp;B729,$M$2:$M$1129,"="&amp;M729)</f>
        <v>1</v>
      </c>
      <c r="Q729">
        <f>SUMIFS($N$2:$N$1129,$B$2:$B$1129,"="&amp;B729,$M$2:$M$1129,"="&amp;M729)</f>
        <v>1</v>
      </c>
      <c r="R729">
        <f>VLOOKUP(A729&amp;C729&amp;M729,販売数計!$A$2:$E$174,5,FALSE)</f>
        <v>83</v>
      </c>
      <c r="S729">
        <f t="shared" ref="S729:S791" si="24">IF(P729&gt;=2,1,IF(N729&lt;0,1,0))</f>
        <v>0</v>
      </c>
      <c r="T729">
        <f t="shared" si="23"/>
        <v>84</v>
      </c>
    </row>
    <row r="730" spans="1:20" x14ac:dyDescent="0.2">
      <c r="A730" s="1">
        <v>43298</v>
      </c>
      <c r="B730">
        <v>43903192</v>
      </c>
      <c r="C730">
        <v>842</v>
      </c>
      <c r="D730" t="s">
        <v>26</v>
      </c>
      <c r="E730">
        <v>21</v>
      </c>
      <c r="F730" t="s">
        <v>15</v>
      </c>
      <c r="G730">
        <v>181010</v>
      </c>
      <c r="H730" t="s">
        <v>16</v>
      </c>
      <c r="I730" t="s">
        <v>17</v>
      </c>
      <c r="J730" t="s">
        <v>18</v>
      </c>
      <c r="K730" t="s">
        <v>19</v>
      </c>
      <c r="L730" t="s">
        <v>20</v>
      </c>
      <c r="M730" s="2">
        <v>842776102461</v>
      </c>
      <c r="N730">
        <v>1</v>
      </c>
      <c r="O730">
        <f>COUNTIFS($A$2:$A$1129,"="&amp;A730,$C$2:$C$1129,"="&amp;C730,$M$2:$M$1129,"="&amp;M730)</f>
        <v>84</v>
      </c>
      <c r="P730">
        <f>COUNTIFS($B$2:$B$1129,"="&amp;B730,$M$2:$M$1129,"="&amp;M730)</f>
        <v>1</v>
      </c>
      <c r="Q730">
        <f>SUMIFS($N$2:$N$1129,$B$2:$B$1129,"="&amp;B730,$M$2:$M$1129,"="&amp;M730)</f>
        <v>1</v>
      </c>
      <c r="R730">
        <f>VLOOKUP(A730&amp;C730&amp;M730,販売数計!$A$2:$E$174,5,FALSE)</f>
        <v>83</v>
      </c>
      <c r="S730">
        <f t="shared" si="24"/>
        <v>0</v>
      </c>
      <c r="T730">
        <f t="shared" si="23"/>
        <v>84</v>
      </c>
    </row>
    <row r="731" spans="1:20" x14ac:dyDescent="0.2">
      <c r="A731" s="1">
        <v>43298</v>
      </c>
      <c r="B731">
        <v>43903251</v>
      </c>
      <c r="C731">
        <v>842</v>
      </c>
      <c r="D731" t="s">
        <v>26</v>
      </c>
      <c r="E731">
        <v>21</v>
      </c>
      <c r="F731" t="s">
        <v>15</v>
      </c>
      <c r="G731">
        <v>181010</v>
      </c>
      <c r="H731" t="s">
        <v>16</v>
      </c>
      <c r="I731" t="s">
        <v>17</v>
      </c>
      <c r="J731" t="s">
        <v>18</v>
      </c>
      <c r="K731" t="s">
        <v>19</v>
      </c>
      <c r="L731" t="s">
        <v>20</v>
      </c>
      <c r="M731" s="2">
        <v>842776102461</v>
      </c>
      <c r="N731">
        <v>1</v>
      </c>
      <c r="O731">
        <f>COUNTIFS($A$2:$A$1129,"="&amp;A731,$C$2:$C$1129,"="&amp;C731,$M$2:$M$1129,"="&amp;M731)</f>
        <v>84</v>
      </c>
      <c r="P731">
        <f>COUNTIFS($B$2:$B$1129,"="&amp;B731,$M$2:$M$1129,"="&amp;M731)</f>
        <v>1</v>
      </c>
      <c r="Q731">
        <f>SUMIFS($N$2:$N$1129,$B$2:$B$1129,"="&amp;B731,$M$2:$M$1129,"="&amp;M731)</f>
        <v>1</v>
      </c>
      <c r="R731">
        <f>VLOOKUP(A731&amp;C731&amp;M731,販売数計!$A$2:$E$174,5,FALSE)</f>
        <v>83</v>
      </c>
      <c r="S731">
        <f t="shared" si="24"/>
        <v>0</v>
      </c>
      <c r="T731">
        <f t="shared" si="23"/>
        <v>84</v>
      </c>
    </row>
    <row r="732" spans="1:20" x14ac:dyDescent="0.2">
      <c r="A732" s="1">
        <v>43298</v>
      </c>
      <c r="B732">
        <v>43903523</v>
      </c>
      <c r="C732">
        <v>842</v>
      </c>
      <c r="D732" t="s">
        <v>26</v>
      </c>
      <c r="E732">
        <v>21</v>
      </c>
      <c r="F732" t="s">
        <v>15</v>
      </c>
      <c r="G732">
        <v>181010</v>
      </c>
      <c r="H732" t="s">
        <v>16</v>
      </c>
      <c r="I732" t="s">
        <v>17</v>
      </c>
      <c r="J732" t="s">
        <v>18</v>
      </c>
      <c r="K732" t="s">
        <v>19</v>
      </c>
      <c r="L732" t="s">
        <v>20</v>
      </c>
      <c r="M732" s="2">
        <v>842776102461</v>
      </c>
      <c r="N732">
        <v>1</v>
      </c>
      <c r="O732">
        <f>COUNTIFS($A$2:$A$1129,"="&amp;A732,$C$2:$C$1129,"="&amp;C732,$M$2:$M$1129,"="&amp;M732)</f>
        <v>84</v>
      </c>
      <c r="P732">
        <f>COUNTIFS($B$2:$B$1129,"="&amp;B732,$M$2:$M$1129,"="&amp;M732)</f>
        <v>1</v>
      </c>
      <c r="Q732">
        <f>SUMIFS($N$2:$N$1129,$B$2:$B$1129,"="&amp;B732,$M$2:$M$1129,"="&amp;M732)</f>
        <v>1</v>
      </c>
      <c r="R732">
        <f>VLOOKUP(A732&amp;C732&amp;M732,販売数計!$A$2:$E$174,5,FALSE)</f>
        <v>83</v>
      </c>
      <c r="S732">
        <f t="shared" si="24"/>
        <v>0</v>
      </c>
      <c r="T732">
        <f t="shared" si="23"/>
        <v>84</v>
      </c>
    </row>
    <row r="733" spans="1:20" x14ac:dyDescent="0.2">
      <c r="A733" s="1">
        <v>43298</v>
      </c>
      <c r="B733">
        <v>43903611</v>
      </c>
      <c r="C733">
        <v>842</v>
      </c>
      <c r="D733" t="s">
        <v>26</v>
      </c>
      <c r="E733">
        <v>21</v>
      </c>
      <c r="F733" t="s">
        <v>15</v>
      </c>
      <c r="G733">
        <v>181010</v>
      </c>
      <c r="H733" t="s">
        <v>16</v>
      </c>
      <c r="I733" t="s">
        <v>17</v>
      </c>
      <c r="J733" t="s">
        <v>18</v>
      </c>
      <c r="K733" t="s">
        <v>19</v>
      </c>
      <c r="L733" t="s">
        <v>20</v>
      </c>
      <c r="M733" s="2">
        <v>842776102461</v>
      </c>
      <c r="N733">
        <v>1</v>
      </c>
      <c r="O733">
        <f>COUNTIFS($A$2:$A$1129,"="&amp;A733,$C$2:$C$1129,"="&amp;C733,$M$2:$M$1129,"="&amp;M733)</f>
        <v>84</v>
      </c>
      <c r="P733">
        <f>COUNTIFS($B$2:$B$1129,"="&amp;B733,$M$2:$M$1129,"="&amp;M733)</f>
        <v>1</v>
      </c>
      <c r="Q733">
        <f>SUMIFS($N$2:$N$1129,$B$2:$B$1129,"="&amp;B733,$M$2:$M$1129,"="&amp;M733)</f>
        <v>1</v>
      </c>
      <c r="R733">
        <f>VLOOKUP(A733&amp;C733&amp;M733,販売数計!$A$2:$E$174,5,FALSE)</f>
        <v>83</v>
      </c>
      <c r="S733">
        <f t="shared" si="24"/>
        <v>0</v>
      </c>
      <c r="T733">
        <f t="shared" si="23"/>
        <v>84</v>
      </c>
    </row>
    <row r="734" spans="1:20" x14ac:dyDescent="0.2">
      <c r="A734" s="1">
        <v>43298</v>
      </c>
      <c r="B734">
        <v>43903733</v>
      </c>
      <c r="C734">
        <v>842</v>
      </c>
      <c r="D734" t="s">
        <v>26</v>
      </c>
      <c r="E734">
        <v>21</v>
      </c>
      <c r="F734" t="s">
        <v>15</v>
      </c>
      <c r="G734">
        <v>181010</v>
      </c>
      <c r="H734" t="s">
        <v>16</v>
      </c>
      <c r="I734" t="s">
        <v>17</v>
      </c>
      <c r="J734" t="s">
        <v>18</v>
      </c>
      <c r="K734" t="s">
        <v>19</v>
      </c>
      <c r="L734" t="s">
        <v>20</v>
      </c>
      <c r="M734" s="2">
        <v>842776102461</v>
      </c>
      <c r="N734">
        <v>1</v>
      </c>
      <c r="O734">
        <f>COUNTIFS($A$2:$A$1129,"="&amp;A734,$C$2:$C$1129,"="&amp;C734,$M$2:$M$1129,"="&amp;M734)</f>
        <v>84</v>
      </c>
      <c r="P734">
        <f>COUNTIFS($B$2:$B$1129,"="&amp;B734,$M$2:$M$1129,"="&amp;M734)</f>
        <v>1</v>
      </c>
      <c r="Q734">
        <f>SUMIFS($N$2:$N$1129,$B$2:$B$1129,"="&amp;B734,$M$2:$M$1129,"="&amp;M734)</f>
        <v>1</v>
      </c>
      <c r="R734">
        <f>VLOOKUP(A734&amp;C734&amp;M734,販売数計!$A$2:$E$174,5,FALSE)</f>
        <v>83</v>
      </c>
      <c r="S734">
        <f t="shared" si="24"/>
        <v>0</v>
      </c>
      <c r="T734">
        <f t="shared" si="23"/>
        <v>84</v>
      </c>
    </row>
    <row r="735" spans="1:20" x14ac:dyDescent="0.2">
      <c r="A735" s="1">
        <v>43298</v>
      </c>
      <c r="B735">
        <v>43903734</v>
      </c>
      <c r="C735">
        <v>842</v>
      </c>
      <c r="D735" t="s">
        <v>26</v>
      </c>
      <c r="E735">
        <v>21</v>
      </c>
      <c r="F735" t="s">
        <v>15</v>
      </c>
      <c r="G735">
        <v>181010</v>
      </c>
      <c r="H735" t="s">
        <v>16</v>
      </c>
      <c r="I735" t="s">
        <v>17</v>
      </c>
      <c r="J735" t="s">
        <v>18</v>
      </c>
      <c r="K735" t="s">
        <v>19</v>
      </c>
      <c r="L735" t="s">
        <v>20</v>
      </c>
      <c r="M735" s="2">
        <v>842776102461</v>
      </c>
      <c r="N735">
        <v>1</v>
      </c>
      <c r="O735">
        <f>COUNTIFS($A$2:$A$1129,"="&amp;A735,$C$2:$C$1129,"="&amp;C735,$M$2:$M$1129,"="&amp;M735)</f>
        <v>84</v>
      </c>
      <c r="P735">
        <f>COUNTIFS($B$2:$B$1129,"="&amp;B735,$M$2:$M$1129,"="&amp;M735)</f>
        <v>1</v>
      </c>
      <c r="Q735">
        <f>SUMIFS($N$2:$N$1129,$B$2:$B$1129,"="&amp;B735,$M$2:$M$1129,"="&amp;M735)</f>
        <v>1</v>
      </c>
      <c r="R735">
        <f>VLOOKUP(A735&amp;C735&amp;M735,販売数計!$A$2:$E$174,5,FALSE)</f>
        <v>83</v>
      </c>
      <c r="S735">
        <f t="shared" si="24"/>
        <v>0</v>
      </c>
      <c r="T735">
        <f t="shared" si="23"/>
        <v>84</v>
      </c>
    </row>
    <row r="736" spans="1:20" x14ac:dyDescent="0.2">
      <c r="A736" s="1">
        <v>43298</v>
      </c>
      <c r="B736">
        <v>43903912</v>
      </c>
      <c r="C736">
        <v>842</v>
      </c>
      <c r="D736" t="s">
        <v>26</v>
      </c>
      <c r="E736">
        <v>21</v>
      </c>
      <c r="F736" t="s">
        <v>15</v>
      </c>
      <c r="G736">
        <v>181010</v>
      </c>
      <c r="H736" t="s">
        <v>16</v>
      </c>
      <c r="I736" t="s">
        <v>17</v>
      </c>
      <c r="J736" t="s">
        <v>18</v>
      </c>
      <c r="K736" t="s">
        <v>19</v>
      </c>
      <c r="L736" t="s">
        <v>20</v>
      </c>
      <c r="M736" s="2">
        <v>842776102461</v>
      </c>
      <c r="N736">
        <v>1</v>
      </c>
      <c r="O736">
        <f>COUNTIFS($A$2:$A$1129,"="&amp;A736,$C$2:$C$1129,"="&amp;C736,$M$2:$M$1129,"="&amp;M736)</f>
        <v>84</v>
      </c>
      <c r="P736">
        <f>COUNTIFS($B$2:$B$1129,"="&amp;B736,$M$2:$M$1129,"="&amp;M736)</f>
        <v>1</v>
      </c>
      <c r="Q736">
        <f>SUMIFS($N$2:$N$1129,$B$2:$B$1129,"="&amp;B736,$M$2:$M$1129,"="&amp;M736)</f>
        <v>1</v>
      </c>
      <c r="R736">
        <f>VLOOKUP(A736&amp;C736&amp;M736,販売数計!$A$2:$E$174,5,FALSE)</f>
        <v>83</v>
      </c>
      <c r="S736">
        <f t="shared" si="24"/>
        <v>0</v>
      </c>
      <c r="T736">
        <f t="shared" si="23"/>
        <v>84</v>
      </c>
    </row>
    <row r="737" spans="1:20" x14ac:dyDescent="0.2">
      <c r="A737" s="1">
        <v>43298</v>
      </c>
      <c r="B737">
        <v>43904185</v>
      </c>
      <c r="C737">
        <v>842</v>
      </c>
      <c r="D737" t="s">
        <v>26</v>
      </c>
      <c r="E737">
        <v>21</v>
      </c>
      <c r="F737" t="s">
        <v>15</v>
      </c>
      <c r="G737">
        <v>181010</v>
      </c>
      <c r="H737" t="s">
        <v>16</v>
      </c>
      <c r="I737" t="s">
        <v>17</v>
      </c>
      <c r="J737" t="s">
        <v>18</v>
      </c>
      <c r="K737" t="s">
        <v>19</v>
      </c>
      <c r="L737" t="s">
        <v>20</v>
      </c>
      <c r="M737" s="2">
        <v>842776102461</v>
      </c>
      <c r="N737">
        <v>1</v>
      </c>
      <c r="O737">
        <f>COUNTIFS($A$2:$A$1129,"="&amp;A737,$C$2:$C$1129,"="&amp;C737,$M$2:$M$1129,"="&amp;M737)</f>
        <v>84</v>
      </c>
      <c r="P737">
        <f>COUNTIFS($B$2:$B$1129,"="&amp;B737,$M$2:$M$1129,"="&amp;M737)</f>
        <v>1</v>
      </c>
      <c r="Q737">
        <f>SUMIFS($N$2:$N$1129,$B$2:$B$1129,"="&amp;B737,$M$2:$M$1129,"="&amp;M737)</f>
        <v>1</v>
      </c>
      <c r="R737">
        <f>VLOOKUP(A737&amp;C737&amp;M737,販売数計!$A$2:$E$174,5,FALSE)</f>
        <v>83</v>
      </c>
      <c r="S737">
        <f t="shared" si="24"/>
        <v>0</v>
      </c>
      <c r="T737">
        <f t="shared" si="23"/>
        <v>84</v>
      </c>
    </row>
    <row r="738" spans="1:20" x14ac:dyDescent="0.2">
      <c r="A738" s="1">
        <v>43298</v>
      </c>
      <c r="B738">
        <v>43904293</v>
      </c>
      <c r="C738">
        <v>842</v>
      </c>
      <c r="D738" t="s">
        <v>26</v>
      </c>
      <c r="E738">
        <v>21</v>
      </c>
      <c r="F738" t="s">
        <v>15</v>
      </c>
      <c r="G738">
        <v>181010</v>
      </c>
      <c r="H738" t="s">
        <v>16</v>
      </c>
      <c r="I738" t="s">
        <v>17</v>
      </c>
      <c r="J738" t="s">
        <v>18</v>
      </c>
      <c r="K738" t="s">
        <v>19</v>
      </c>
      <c r="L738" t="s">
        <v>20</v>
      </c>
      <c r="M738" s="2">
        <v>842776102461</v>
      </c>
      <c r="N738">
        <v>1</v>
      </c>
      <c r="O738">
        <f>COUNTIFS($A$2:$A$1129,"="&amp;A738,$C$2:$C$1129,"="&amp;C738,$M$2:$M$1129,"="&amp;M738)</f>
        <v>84</v>
      </c>
      <c r="P738">
        <f>COUNTIFS($B$2:$B$1129,"="&amp;B738,$M$2:$M$1129,"="&amp;M738)</f>
        <v>1</v>
      </c>
      <c r="Q738">
        <f>SUMIFS($N$2:$N$1129,$B$2:$B$1129,"="&amp;B738,$M$2:$M$1129,"="&amp;M738)</f>
        <v>1</v>
      </c>
      <c r="R738">
        <f>VLOOKUP(A738&amp;C738&amp;M738,販売数計!$A$2:$E$174,5,FALSE)</f>
        <v>83</v>
      </c>
      <c r="S738">
        <f t="shared" si="24"/>
        <v>0</v>
      </c>
      <c r="T738">
        <f t="shared" si="23"/>
        <v>84</v>
      </c>
    </row>
    <row r="739" spans="1:20" x14ac:dyDescent="0.2">
      <c r="A739" s="1">
        <v>43298</v>
      </c>
      <c r="B739">
        <v>43904382</v>
      </c>
      <c r="C739">
        <v>842</v>
      </c>
      <c r="D739" t="s">
        <v>26</v>
      </c>
      <c r="E739">
        <v>21</v>
      </c>
      <c r="F739" t="s">
        <v>15</v>
      </c>
      <c r="G739">
        <v>181010</v>
      </c>
      <c r="H739" t="s">
        <v>16</v>
      </c>
      <c r="I739" t="s">
        <v>17</v>
      </c>
      <c r="J739" t="s">
        <v>18</v>
      </c>
      <c r="K739" t="s">
        <v>19</v>
      </c>
      <c r="L739" t="s">
        <v>20</v>
      </c>
      <c r="M739" s="2">
        <v>842776102461</v>
      </c>
      <c r="N739">
        <v>1</v>
      </c>
      <c r="O739">
        <f>COUNTIFS($A$2:$A$1129,"="&amp;A739,$C$2:$C$1129,"="&amp;C739,$M$2:$M$1129,"="&amp;M739)</f>
        <v>84</v>
      </c>
      <c r="P739">
        <f>COUNTIFS($B$2:$B$1129,"="&amp;B739,$M$2:$M$1129,"="&amp;M739)</f>
        <v>1</v>
      </c>
      <c r="Q739">
        <f>SUMIFS($N$2:$N$1129,$B$2:$B$1129,"="&amp;B739,$M$2:$M$1129,"="&amp;M739)</f>
        <v>1</v>
      </c>
      <c r="R739">
        <f>VLOOKUP(A739&amp;C739&amp;M739,販売数計!$A$2:$E$174,5,FALSE)</f>
        <v>83</v>
      </c>
      <c r="S739">
        <f t="shared" si="24"/>
        <v>0</v>
      </c>
      <c r="T739">
        <f t="shared" si="23"/>
        <v>84</v>
      </c>
    </row>
    <row r="740" spans="1:20" x14ac:dyDescent="0.2">
      <c r="A740" s="1">
        <v>43298</v>
      </c>
      <c r="B740">
        <v>43904385</v>
      </c>
      <c r="C740">
        <v>842</v>
      </c>
      <c r="D740" t="s">
        <v>26</v>
      </c>
      <c r="E740">
        <v>21</v>
      </c>
      <c r="F740" t="s">
        <v>15</v>
      </c>
      <c r="G740">
        <v>181010</v>
      </c>
      <c r="H740" t="s">
        <v>16</v>
      </c>
      <c r="I740" t="s">
        <v>17</v>
      </c>
      <c r="J740" t="s">
        <v>18</v>
      </c>
      <c r="K740" t="s">
        <v>19</v>
      </c>
      <c r="L740" t="s">
        <v>20</v>
      </c>
      <c r="M740" s="2">
        <v>842776102461</v>
      </c>
      <c r="N740">
        <v>1</v>
      </c>
      <c r="O740">
        <f>COUNTIFS($A$2:$A$1129,"="&amp;A740,$C$2:$C$1129,"="&amp;C740,$M$2:$M$1129,"="&amp;M740)</f>
        <v>84</v>
      </c>
      <c r="P740">
        <f>COUNTIFS($B$2:$B$1129,"="&amp;B740,$M$2:$M$1129,"="&amp;M740)</f>
        <v>1</v>
      </c>
      <c r="Q740">
        <f>SUMIFS($N$2:$N$1129,$B$2:$B$1129,"="&amp;B740,$M$2:$M$1129,"="&amp;M740)</f>
        <v>1</v>
      </c>
      <c r="R740">
        <f>VLOOKUP(A740&amp;C740&amp;M740,販売数計!$A$2:$E$174,5,FALSE)</f>
        <v>83</v>
      </c>
      <c r="S740">
        <f t="shared" si="24"/>
        <v>0</v>
      </c>
      <c r="T740">
        <f t="shared" si="23"/>
        <v>84</v>
      </c>
    </row>
    <row r="741" spans="1:20" x14ac:dyDescent="0.2">
      <c r="A741" s="1">
        <v>43298</v>
      </c>
      <c r="B741">
        <v>43904437</v>
      </c>
      <c r="C741">
        <v>842</v>
      </c>
      <c r="D741" t="s">
        <v>26</v>
      </c>
      <c r="E741">
        <v>21</v>
      </c>
      <c r="F741" t="s">
        <v>15</v>
      </c>
      <c r="G741">
        <v>181010</v>
      </c>
      <c r="H741" t="s">
        <v>16</v>
      </c>
      <c r="I741" t="s">
        <v>17</v>
      </c>
      <c r="J741" t="s">
        <v>18</v>
      </c>
      <c r="K741" t="s">
        <v>19</v>
      </c>
      <c r="L741" t="s">
        <v>20</v>
      </c>
      <c r="M741" s="2">
        <v>842776102461</v>
      </c>
      <c r="N741">
        <v>1</v>
      </c>
      <c r="O741">
        <f>COUNTIFS($A$2:$A$1129,"="&amp;A741,$C$2:$C$1129,"="&amp;C741,$M$2:$M$1129,"="&amp;M741)</f>
        <v>84</v>
      </c>
      <c r="P741">
        <f>COUNTIFS($B$2:$B$1129,"="&amp;B741,$M$2:$M$1129,"="&amp;M741)</f>
        <v>1</v>
      </c>
      <c r="Q741">
        <f>SUMIFS($N$2:$N$1129,$B$2:$B$1129,"="&amp;B741,$M$2:$M$1129,"="&amp;M741)</f>
        <v>1</v>
      </c>
      <c r="R741">
        <f>VLOOKUP(A741&amp;C741&amp;M741,販売数計!$A$2:$E$174,5,FALSE)</f>
        <v>83</v>
      </c>
      <c r="S741">
        <f t="shared" si="24"/>
        <v>0</v>
      </c>
      <c r="T741">
        <f t="shared" si="23"/>
        <v>84</v>
      </c>
    </row>
    <row r="742" spans="1:20" x14ac:dyDescent="0.2">
      <c r="A742" s="1">
        <v>43298</v>
      </c>
      <c r="B742">
        <v>43904533</v>
      </c>
      <c r="C742">
        <v>842</v>
      </c>
      <c r="D742" t="s">
        <v>26</v>
      </c>
      <c r="E742">
        <v>21</v>
      </c>
      <c r="F742" t="s">
        <v>15</v>
      </c>
      <c r="G742">
        <v>181010</v>
      </c>
      <c r="H742" t="s">
        <v>16</v>
      </c>
      <c r="I742" t="s">
        <v>17</v>
      </c>
      <c r="J742" t="s">
        <v>18</v>
      </c>
      <c r="K742" t="s">
        <v>19</v>
      </c>
      <c r="L742" t="s">
        <v>20</v>
      </c>
      <c r="M742" s="2">
        <v>842776102461</v>
      </c>
      <c r="N742">
        <v>1</v>
      </c>
      <c r="O742">
        <f>COUNTIFS($A$2:$A$1129,"="&amp;A742,$C$2:$C$1129,"="&amp;C742,$M$2:$M$1129,"="&amp;M742)</f>
        <v>84</v>
      </c>
      <c r="P742">
        <f>COUNTIFS($B$2:$B$1129,"="&amp;B742,$M$2:$M$1129,"="&amp;M742)</f>
        <v>1</v>
      </c>
      <c r="Q742">
        <f>SUMIFS($N$2:$N$1129,$B$2:$B$1129,"="&amp;B742,$M$2:$M$1129,"="&amp;M742)</f>
        <v>1</v>
      </c>
      <c r="R742">
        <f>VLOOKUP(A742&amp;C742&amp;M742,販売数計!$A$2:$E$174,5,FALSE)</f>
        <v>83</v>
      </c>
      <c r="S742">
        <f t="shared" si="24"/>
        <v>0</v>
      </c>
      <c r="T742">
        <f t="shared" si="23"/>
        <v>84</v>
      </c>
    </row>
    <row r="743" spans="1:20" x14ac:dyDescent="0.2">
      <c r="A743" s="1">
        <v>43298</v>
      </c>
      <c r="B743">
        <v>43904539</v>
      </c>
      <c r="C743">
        <v>842</v>
      </c>
      <c r="D743" t="s">
        <v>26</v>
      </c>
      <c r="E743">
        <v>21</v>
      </c>
      <c r="F743" t="s">
        <v>15</v>
      </c>
      <c r="G743">
        <v>181010</v>
      </c>
      <c r="H743" t="s">
        <v>16</v>
      </c>
      <c r="I743" t="s">
        <v>17</v>
      </c>
      <c r="J743" t="s">
        <v>18</v>
      </c>
      <c r="K743" t="s">
        <v>19</v>
      </c>
      <c r="L743" t="s">
        <v>20</v>
      </c>
      <c r="M743" s="2">
        <v>842776102461</v>
      </c>
      <c r="N743">
        <v>1</v>
      </c>
      <c r="O743">
        <f>COUNTIFS($A$2:$A$1129,"="&amp;A743,$C$2:$C$1129,"="&amp;C743,$M$2:$M$1129,"="&amp;M743)</f>
        <v>84</v>
      </c>
      <c r="P743">
        <f>COUNTIFS($B$2:$B$1129,"="&amp;B743,$M$2:$M$1129,"="&amp;M743)</f>
        <v>1</v>
      </c>
      <c r="Q743">
        <f>SUMIFS($N$2:$N$1129,$B$2:$B$1129,"="&amp;B743,$M$2:$M$1129,"="&amp;M743)</f>
        <v>1</v>
      </c>
      <c r="R743">
        <f>VLOOKUP(A743&amp;C743&amp;M743,販売数計!$A$2:$E$174,5,FALSE)</f>
        <v>83</v>
      </c>
      <c r="S743">
        <f t="shared" si="24"/>
        <v>0</v>
      </c>
      <c r="T743">
        <f t="shared" si="23"/>
        <v>84</v>
      </c>
    </row>
    <row r="744" spans="1:20" x14ac:dyDescent="0.2">
      <c r="A744" s="1">
        <v>43298</v>
      </c>
      <c r="B744">
        <v>43904555</v>
      </c>
      <c r="C744">
        <v>842</v>
      </c>
      <c r="D744" t="s">
        <v>26</v>
      </c>
      <c r="E744">
        <v>21</v>
      </c>
      <c r="F744" t="s">
        <v>15</v>
      </c>
      <c r="G744">
        <v>181010</v>
      </c>
      <c r="H744" t="s">
        <v>16</v>
      </c>
      <c r="I744" t="s">
        <v>17</v>
      </c>
      <c r="J744" t="s">
        <v>18</v>
      </c>
      <c r="K744" t="s">
        <v>19</v>
      </c>
      <c r="L744" t="s">
        <v>20</v>
      </c>
      <c r="M744" s="2">
        <v>842776102461</v>
      </c>
      <c r="N744">
        <v>1</v>
      </c>
      <c r="O744">
        <f>COUNTIFS($A$2:$A$1129,"="&amp;A744,$C$2:$C$1129,"="&amp;C744,$M$2:$M$1129,"="&amp;M744)</f>
        <v>84</v>
      </c>
      <c r="P744">
        <f>COUNTIFS($B$2:$B$1129,"="&amp;B744,$M$2:$M$1129,"="&amp;M744)</f>
        <v>1</v>
      </c>
      <c r="Q744">
        <f>SUMIFS($N$2:$N$1129,$B$2:$B$1129,"="&amp;B744,$M$2:$M$1129,"="&amp;M744)</f>
        <v>1</v>
      </c>
      <c r="R744">
        <f>VLOOKUP(A744&amp;C744&amp;M744,販売数計!$A$2:$E$174,5,FALSE)</f>
        <v>83</v>
      </c>
      <c r="S744">
        <f t="shared" si="24"/>
        <v>0</v>
      </c>
      <c r="T744">
        <f t="shared" si="23"/>
        <v>84</v>
      </c>
    </row>
    <row r="745" spans="1:20" x14ac:dyDescent="0.2">
      <c r="A745" s="1">
        <v>43298</v>
      </c>
      <c r="B745">
        <v>43904679</v>
      </c>
      <c r="C745">
        <v>842</v>
      </c>
      <c r="D745" t="s">
        <v>26</v>
      </c>
      <c r="E745">
        <v>21</v>
      </c>
      <c r="F745" t="s">
        <v>15</v>
      </c>
      <c r="G745">
        <v>181010</v>
      </c>
      <c r="H745" t="s">
        <v>16</v>
      </c>
      <c r="I745" t="s">
        <v>17</v>
      </c>
      <c r="J745" t="s">
        <v>18</v>
      </c>
      <c r="K745" t="s">
        <v>19</v>
      </c>
      <c r="L745" t="s">
        <v>20</v>
      </c>
      <c r="M745" s="2">
        <v>842776102461</v>
      </c>
      <c r="N745">
        <v>1</v>
      </c>
      <c r="O745">
        <f>COUNTIFS($A$2:$A$1129,"="&amp;A745,$C$2:$C$1129,"="&amp;C745,$M$2:$M$1129,"="&amp;M745)</f>
        <v>84</v>
      </c>
      <c r="P745">
        <f>COUNTIFS($B$2:$B$1129,"="&amp;B745,$M$2:$M$1129,"="&amp;M745)</f>
        <v>1</v>
      </c>
      <c r="Q745">
        <f>SUMIFS($N$2:$N$1129,$B$2:$B$1129,"="&amp;B745,$M$2:$M$1129,"="&amp;M745)</f>
        <v>1</v>
      </c>
      <c r="R745">
        <f>VLOOKUP(A745&amp;C745&amp;M745,販売数計!$A$2:$E$174,5,FALSE)</f>
        <v>83</v>
      </c>
      <c r="S745">
        <f t="shared" si="24"/>
        <v>0</v>
      </c>
      <c r="T745">
        <f t="shared" si="23"/>
        <v>84</v>
      </c>
    </row>
    <row r="746" spans="1:20" x14ac:dyDescent="0.2">
      <c r="A746" s="1">
        <v>43298</v>
      </c>
      <c r="B746">
        <v>43904856</v>
      </c>
      <c r="C746">
        <v>842</v>
      </c>
      <c r="D746" t="s">
        <v>26</v>
      </c>
      <c r="E746">
        <v>21</v>
      </c>
      <c r="F746" t="s">
        <v>15</v>
      </c>
      <c r="G746">
        <v>181010</v>
      </c>
      <c r="H746" t="s">
        <v>16</v>
      </c>
      <c r="I746" t="s">
        <v>17</v>
      </c>
      <c r="J746" t="s">
        <v>18</v>
      </c>
      <c r="K746" t="s">
        <v>19</v>
      </c>
      <c r="L746" t="s">
        <v>20</v>
      </c>
      <c r="M746" s="2">
        <v>842776102461</v>
      </c>
      <c r="N746">
        <v>1</v>
      </c>
      <c r="O746">
        <f>COUNTIFS($A$2:$A$1129,"="&amp;A746,$C$2:$C$1129,"="&amp;C746,$M$2:$M$1129,"="&amp;M746)</f>
        <v>84</v>
      </c>
      <c r="P746">
        <f>COUNTIFS($B$2:$B$1129,"="&amp;B746,$M$2:$M$1129,"="&amp;M746)</f>
        <v>1</v>
      </c>
      <c r="Q746">
        <f>SUMIFS($N$2:$N$1129,$B$2:$B$1129,"="&amp;B746,$M$2:$M$1129,"="&amp;M746)</f>
        <v>1</v>
      </c>
      <c r="R746">
        <f>VLOOKUP(A746&amp;C746&amp;M746,販売数計!$A$2:$E$174,5,FALSE)</f>
        <v>83</v>
      </c>
      <c r="S746">
        <f t="shared" si="24"/>
        <v>0</v>
      </c>
      <c r="T746">
        <f t="shared" si="23"/>
        <v>84</v>
      </c>
    </row>
    <row r="747" spans="1:20" x14ac:dyDescent="0.2">
      <c r="A747" s="1">
        <v>43298</v>
      </c>
      <c r="B747">
        <v>43904893</v>
      </c>
      <c r="C747">
        <v>842</v>
      </c>
      <c r="D747" t="s">
        <v>26</v>
      </c>
      <c r="E747">
        <v>21</v>
      </c>
      <c r="F747" t="s">
        <v>15</v>
      </c>
      <c r="G747">
        <v>181010</v>
      </c>
      <c r="H747" t="s">
        <v>16</v>
      </c>
      <c r="I747" t="s">
        <v>17</v>
      </c>
      <c r="J747" t="s">
        <v>18</v>
      </c>
      <c r="K747" t="s">
        <v>19</v>
      </c>
      <c r="L747" t="s">
        <v>20</v>
      </c>
      <c r="M747" s="2">
        <v>842776102461</v>
      </c>
      <c r="N747">
        <v>1</v>
      </c>
      <c r="O747">
        <f>COUNTIFS($A$2:$A$1129,"="&amp;A747,$C$2:$C$1129,"="&amp;C747,$M$2:$M$1129,"="&amp;M747)</f>
        <v>84</v>
      </c>
      <c r="P747">
        <f>COUNTIFS($B$2:$B$1129,"="&amp;B747,$M$2:$M$1129,"="&amp;M747)</f>
        <v>1</v>
      </c>
      <c r="Q747">
        <f>SUMIFS($N$2:$N$1129,$B$2:$B$1129,"="&amp;B747,$M$2:$M$1129,"="&amp;M747)</f>
        <v>1</v>
      </c>
      <c r="R747">
        <f>VLOOKUP(A747&amp;C747&amp;M747,販売数計!$A$2:$E$174,5,FALSE)</f>
        <v>83</v>
      </c>
      <c r="S747">
        <f t="shared" si="24"/>
        <v>0</v>
      </c>
      <c r="T747">
        <f t="shared" si="23"/>
        <v>84</v>
      </c>
    </row>
    <row r="748" spans="1:20" x14ac:dyDescent="0.2">
      <c r="A748" s="1">
        <v>43298</v>
      </c>
      <c r="B748">
        <v>43904981</v>
      </c>
      <c r="C748">
        <v>842</v>
      </c>
      <c r="D748" t="s">
        <v>26</v>
      </c>
      <c r="E748">
        <v>21</v>
      </c>
      <c r="F748" t="s">
        <v>15</v>
      </c>
      <c r="G748">
        <v>181010</v>
      </c>
      <c r="H748" t="s">
        <v>16</v>
      </c>
      <c r="I748" t="s">
        <v>17</v>
      </c>
      <c r="J748" t="s">
        <v>18</v>
      </c>
      <c r="K748" t="s">
        <v>19</v>
      </c>
      <c r="L748" t="s">
        <v>20</v>
      </c>
      <c r="M748" s="2">
        <v>842776102461</v>
      </c>
      <c r="N748">
        <v>1</v>
      </c>
      <c r="O748">
        <f>COUNTIFS($A$2:$A$1129,"="&amp;A748,$C$2:$C$1129,"="&amp;C748,$M$2:$M$1129,"="&amp;M748)</f>
        <v>84</v>
      </c>
      <c r="P748">
        <f>COUNTIFS($B$2:$B$1129,"="&amp;B748,$M$2:$M$1129,"="&amp;M748)</f>
        <v>1</v>
      </c>
      <c r="Q748">
        <f>SUMIFS($N$2:$N$1129,$B$2:$B$1129,"="&amp;B748,$M$2:$M$1129,"="&amp;M748)</f>
        <v>1</v>
      </c>
      <c r="R748">
        <f>VLOOKUP(A748&amp;C748&amp;M748,販売数計!$A$2:$E$174,5,FALSE)</f>
        <v>83</v>
      </c>
      <c r="S748">
        <f t="shared" si="24"/>
        <v>0</v>
      </c>
      <c r="T748">
        <f t="shared" si="23"/>
        <v>84</v>
      </c>
    </row>
    <row r="749" spans="1:20" x14ac:dyDescent="0.2">
      <c r="A749" s="1">
        <v>43298</v>
      </c>
      <c r="B749">
        <v>43905057</v>
      </c>
      <c r="C749">
        <v>842</v>
      </c>
      <c r="D749" t="s">
        <v>26</v>
      </c>
      <c r="E749">
        <v>21</v>
      </c>
      <c r="F749" t="s">
        <v>15</v>
      </c>
      <c r="G749">
        <v>181010</v>
      </c>
      <c r="H749" t="s">
        <v>16</v>
      </c>
      <c r="I749" t="s">
        <v>17</v>
      </c>
      <c r="J749" t="s">
        <v>18</v>
      </c>
      <c r="K749" t="s">
        <v>19</v>
      </c>
      <c r="L749" t="s">
        <v>20</v>
      </c>
      <c r="M749" s="2">
        <v>842776102461</v>
      </c>
      <c r="N749">
        <v>1</v>
      </c>
      <c r="O749">
        <f>COUNTIFS($A$2:$A$1129,"="&amp;A749,$C$2:$C$1129,"="&amp;C749,$M$2:$M$1129,"="&amp;M749)</f>
        <v>84</v>
      </c>
      <c r="P749">
        <f>COUNTIFS($B$2:$B$1129,"="&amp;B749,$M$2:$M$1129,"="&amp;M749)</f>
        <v>1</v>
      </c>
      <c r="Q749">
        <f>SUMIFS($N$2:$N$1129,$B$2:$B$1129,"="&amp;B749,$M$2:$M$1129,"="&amp;M749)</f>
        <v>1</v>
      </c>
      <c r="R749">
        <f>VLOOKUP(A749&amp;C749&amp;M749,販売数計!$A$2:$E$174,5,FALSE)</f>
        <v>83</v>
      </c>
      <c r="S749">
        <f t="shared" si="24"/>
        <v>0</v>
      </c>
      <c r="T749">
        <f t="shared" si="23"/>
        <v>84</v>
      </c>
    </row>
    <row r="750" spans="1:20" x14ac:dyDescent="0.2">
      <c r="A750" s="1">
        <v>43298</v>
      </c>
      <c r="B750">
        <v>43905081</v>
      </c>
      <c r="C750">
        <v>842</v>
      </c>
      <c r="D750" t="s">
        <v>26</v>
      </c>
      <c r="E750">
        <v>21</v>
      </c>
      <c r="F750" t="s">
        <v>15</v>
      </c>
      <c r="G750">
        <v>181010</v>
      </c>
      <c r="H750" t="s">
        <v>16</v>
      </c>
      <c r="I750" t="s">
        <v>17</v>
      </c>
      <c r="J750" t="s">
        <v>18</v>
      </c>
      <c r="K750" t="s">
        <v>19</v>
      </c>
      <c r="L750" t="s">
        <v>20</v>
      </c>
      <c r="M750" s="2">
        <v>842776102461</v>
      </c>
      <c r="N750">
        <v>1</v>
      </c>
      <c r="O750">
        <f>COUNTIFS($A$2:$A$1129,"="&amp;A750,$C$2:$C$1129,"="&amp;C750,$M$2:$M$1129,"="&amp;M750)</f>
        <v>84</v>
      </c>
      <c r="P750">
        <f>COUNTIFS($B$2:$B$1129,"="&amp;B750,$M$2:$M$1129,"="&amp;M750)</f>
        <v>1</v>
      </c>
      <c r="Q750">
        <f>SUMIFS($N$2:$N$1129,$B$2:$B$1129,"="&amp;B750,$M$2:$M$1129,"="&amp;M750)</f>
        <v>1</v>
      </c>
      <c r="R750">
        <f>VLOOKUP(A750&amp;C750&amp;M750,販売数計!$A$2:$E$174,5,FALSE)</f>
        <v>83</v>
      </c>
      <c r="S750">
        <f t="shared" si="24"/>
        <v>0</v>
      </c>
      <c r="T750">
        <f t="shared" si="23"/>
        <v>84</v>
      </c>
    </row>
    <row r="751" spans="1:20" x14ac:dyDescent="0.2">
      <c r="A751" s="1">
        <v>43298</v>
      </c>
      <c r="B751">
        <v>43905179</v>
      </c>
      <c r="C751">
        <v>842</v>
      </c>
      <c r="D751" t="s">
        <v>26</v>
      </c>
      <c r="E751">
        <v>12</v>
      </c>
      <c r="F751" t="s">
        <v>27</v>
      </c>
      <c r="G751">
        <v>77120</v>
      </c>
      <c r="H751" t="s">
        <v>28</v>
      </c>
      <c r="I751" t="s">
        <v>29</v>
      </c>
      <c r="J751" t="s">
        <v>30</v>
      </c>
      <c r="L751" t="s">
        <v>31</v>
      </c>
      <c r="M751" s="2">
        <v>4549980046388</v>
      </c>
      <c r="N751">
        <v>1</v>
      </c>
      <c r="O751">
        <f>COUNTIFS($A$2:$A$1129,"="&amp;A751,$C$2:$C$1129,"="&amp;C751,$M$2:$M$1129,"="&amp;M751)</f>
        <v>3</v>
      </c>
      <c r="P751">
        <f>COUNTIFS($B$2:$B$1129,"="&amp;B751,$M$2:$M$1129,"="&amp;M751)</f>
        <v>1</v>
      </c>
      <c r="Q751">
        <f>SUMIFS($N$2:$N$1129,$B$2:$B$1129,"="&amp;B751,$M$2:$M$1129,"="&amp;M751)</f>
        <v>1</v>
      </c>
      <c r="R751">
        <f>VLOOKUP(A751&amp;C751&amp;M751,販売数計!$A$2:$E$174,5,FALSE)</f>
        <v>3</v>
      </c>
      <c r="S751">
        <f t="shared" si="24"/>
        <v>0</v>
      </c>
      <c r="T751">
        <f t="shared" si="23"/>
        <v>3</v>
      </c>
    </row>
    <row r="752" spans="1:20" x14ac:dyDescent="0.2">
      <c r="A752" s="1">
        <v>43298</v>
      </c>
      <c r="B752">
        <v>43905191</v>
      </c>
      <c r="C752">
        <v>842</v>
      </c>
      <c r="D752" t="s">
        <v>26</v>
      </c>
      <c r="E752">
        <v>21</v>
      </c>
      <c r="F752" t="s">
        <v>15</v>
      </c>
      <c r="G752">
        <v>181010</v>
      </c>
      <c r="H752" t="s">
        <v>16</v>
      </c>
      <c r="I752" t="s">
        <v>17</v>
      </c>
      <c r="J752" t="s">
        <v>18</v>
      </c>
      <c r="K752" t="s">
        <v>19</v>
      </c>
      <c r="L752" t="s">
        <v>20</v>
      </c>
      <c r="M752" s="2">
        <v>842776102461</v>
      </c>
      <c r="N752">
        <v>1</v>
      </c>
      <c r="O752">
        <f>COUNTIFS($A$2:$A$1129,"="&amp;A752,$C$2:$C$1129,"="&amp;C752,$M$2:$M$1129,"="&amp;M752)</f>
        <v>84</v>
      </c>
      <c r="P752">
        <f>COUNTIFS($B$2:$B$1129,"="&amp;B752,$M$2:$M$1129,"="&amp;M752)</f>
        <v>1</v>
      </c>
      <c r="Q752">
        <f>SUMIFS($N$2:$N$1129,$B$2:$B$1129,"="&amp;B752,$M$2:$M$1129,"="&amp;M752)</f>
        <v>1</v>
      </c>
      <c r="R752">
        <f>VLOOKUP(A752&amp;C752&amp;M752,販売数計!$A$2:$E$174,5,FALSE)</f>
        <v>83</v>
      </c>
      <c r="S752">
        <f t="shared" si="24"/>
        <v>0</v>
      </c>
      <c r="T752">
        <f t="shared" si="23"/>
        <v>84</v>
      </c>
    </row>
    <row r="753" spans="1:20" x14ac:dyDescent="0.2">
      <c r="A753" s="1">
        <v>43298</v>
      </c>
      <c r="B753">
        <v>43905469</v>
      </c>
      <c r="C753">
        <v>842</v>
      </c>
      <c r="D753" t="s">
        <v>26</v>
      </c>
      <c r="E753">
        <v>21</v>
      </c>
      <c r="F753" t="s">
        <v>15</v>
      </c>
      <c r="G753">
        <v>181010</v>
      </c>
      <c r="H753" t="s">
        <v>16</v>
      </c>
      <c r="I753" t="s">
        <v>17</v>
      </c>
      <c r="J753" t="s">
        <v>18</v>
      </c>
      <c r="K753" t="s">
        <v>19</v>
      </c>
      <c r="L753" t="s">
        <v>20</v>
      </c>
      <c r="M753" s="2">
        <v>842776102461</v>
      </c>
      <c r="N753">
        <v>1</v>
      </c>
      <c r="O753">
        <f>COUNTIFS($A$2:$A$1129,"="&amp;A753,$C$2:$C$1129,"="&amp;C753,$M$2:$M$1129,"="&amp;M753)</f>
        <v>84</v>
      </c>
      <c r="P753">
        <f>COUNTIFS($B$2:$B$1129,"="&amp;B753,$M$2:$M$1129,"="&amp;M753)</f>
        <v>1</v>
      </c>
      <c r="Q753">
        <f>SUMIFS($N$2:$N$1129,$B$2:$B$1129,"="&amp;B753,$M$2:$M$1129,"="&amp;M753)</f>
        <v>1</v>
      </c>
      <c r="R753">
        <f>VLOOKUP(A753&amp;C753&amp;M753,販売数計!$A$2:$E$174,5,FALSE)</f>
        <v>83</v>
      </c>
      <c r="S753">
        <f t="shared" si="24"/>
        <v>0</v>
      </c>
      <c r="T753">
        <f t="shared" si="23"/>
        <v>84</v>
      </c>
    </row>
    <row r="754" spans="1:20" x14ac:dyDescent="0.2">
      <c r="A754" s="1">
        <v>43298</v>
      </c>
      <c r="B754">
        <v>43905547</v>
      </c>
      <c r="C754">
        <v>842</v>
      </c>
      <c r="D754" t="s">
        <v>26</v>
      </c>
      <c r="E754">
        <v>21</v>
      </c>
      <c r="F754" t="s">
        <v>15</v>
      </c>
      <c r="G754">
        <v>181010</v>
      </c>
      <c r="H754" t="s">
        <v>16</v>
      </c>
      <c r="I754" t="s">
        <v>17</v>
      </c>
      <c r="J754" t="s">
        <v>18</v>
      </c>
      <c r="K754" t="s">
        <v>19</v>
      </c>
      <c r="L754" t="s">
        <v>20</v>
      </c>
      <c r="M754" s="2">
        <v>842776102461</v>
      </c>
      <c r="N754">
        <v>1</v>
      </c>
      <c r="O754">
        <f>COUNTIFS($A$2:$A$1129,"="&amp;A754,$C$2:$C$1129,"="&amp;C754,$M$2:$M$1129,"="&amp;M754)</f>
        <v>84</v>
      </c>
      <c r="P754">
        <f>COUNTIFS($B$2:$B$1129,"="&amp;B754,$M$2:$M$1129,"="&amp;M754)</f>
        <v>1</v>
      </c>
      <c r="Q754">
        <f>SUMIFS($N$2:$N$1129,$B$2:$B$1129,"="&amp;B754,$M$2:$M$1129,"="&amp;M754)</f>
        <v>1</v>
      </c>
      <c r="R754">
        <f>VLOOKUP(A754&amp;C754&amp;M754,販売数計!$A$2:$E$174,5,FALSE)</f>
        <v>83</v>
      </c>
      <c r="S754">
        <f t="shared" si="24"/>
        <v>0</v>
      </c>
      <c r="T754">
        <f t="shared" si="23"/>
        <v>84</v>
      </c>
    </row>
    <row r="755" spans="1:20" x14ac:dyDescent="0.2">
      <c r="A755" s="1">
        <v>43298</v>
      </c>
      <c r="B755">
        <v>43905801</v>
      </c>
      <c r="C755">
        <v>842</v>
      </c>
      <c r="D755" t="s">
        <v>26</v>
      </c>
      <c r="E755">
        <v>21</v>
      </c>
      <c r="F755" t="s">
        <v>15</v>
      </c>
      <c r="G755">
        <v>181010</v>
      </c>
      <c r="H755" t="s">
        <v>16</v>
      </c>
      <c r="I755" t="s">
        <v>17</v>
      </c>
      <c r="J755" t="s">
        <v>18</v>
      </c>
      <c r="K755" t="s">
        <v>19</v>
      </c>
      <c r="L755" t="s">
        <v>20</v>
      </c>
      <c r="M755" s="2">
        <v>842776102461</v>
      </c>
      <c r="N755">
        <v>1</v>
      </c>
      <c r="O755">
        <f>COUNTIFS($A$2:$A$1129,"="&amp;A755,$C$2:$C$1129,"="&amp;C755,$M$2:$M$1129,"="&amp;M755)</f>
        <v>84</v>
      </c>
      <c r="P755">
        <f>COUNTIFS($B$2:$B$1129,"="&amp;B755,$M$2:$M$1129,"="&amp;M755)</f>
        <v>1</v>
      </c>
      <c r="Q755">
        <f>SUMIFS($N$2:$N$1129,$B$2:$B$1129,"="&amp;B755,$M$2:$M$1129,"="&amp;M755)</f>
        <v>1</v>
      </c>
      <c r="R755">
        <f>VLOOKUP(A755&amp;C755&amp;M755,販売数計!$A$2:$E$174,5,FALSE)</f>
        <v>83</v>
      </c>
      <c r="S755">
        <f t="shared" si="24"/>
        <v>0</v>
      </c>
      <c r="T755">
        <f t="shared" si="23"/>
        <v>84</v>
      </c>
    </row>
    <row r="756" spans="1:20" x14ac:dyDescent="0.2">
      <c r="A756" s="1">
        <v>43298</v>
      </c>
      <c r="B756">
        <v>43905829</v>
      </c>
      <c r="C756">
        <v>842</v>
      </c>
      <c r="D756" t="s">
        <v>26</v>
      </c>
      <c r="E756">
        <v>21</v>
      </c>
      <c r="F756" t="s">
        <v>15</v>
      </c>
      <c r="G756">
        <v>181010</v>
      </c>
      <c r="H756" t="s">
        <v>16</v>
      </c>
      <c r="I756" t="s">
        <v>17</v>
      </c>
      <c r="J756" t="s">
        <v>18</v>
      </c>
      <c r="K756" t="s">
        <v>19</v>
      </c>
      <c r="L756" t="s">
        <v>20</v>
      </c>
      <c r="M756" s="2">
        <v>842776102461</v>
      </c>
      <c r="N756">
        <v>1</v>
      </c>
      <c r="O756">
        <f>COUNTIFS($A$2:$A$1129,"="&amp;A756,$C$2:$C$1129,"="&amp;C756,$M$2:$M$1129,"="&amp;M756)</f>
        <v>84</v>
      </c>
      <c r="P756">
        <f>COUNTIFS($B$2:$B$1129,"="&amp;B756,$M$2:$M$1129,"="&amp;M756)</f>
        <v>1</v>
      </c>
      <c r="Q756">
        <f>SUMIFS($N$2:$N$1129,$B$2:$B$1129,"="&amp;B756,$M$2:$M$1129,"="&amp;M756)</f>
        <v>1</v>
      </c>
      <c r="R756">
        <f>VLOOKUP(A756&amp;C756&amp;M756,販売数計!$A$2:$E$174,5,FALSE)</f>
        <v>83</v>
      </c>
      <c r="S756">
        <f t="shared" si="24"/>
        <v>0</v>
      </c>
      <c r="T756">
        <f t="shared" si="23"/>
        <v>84</v>
      </c>
    </row>
    <row r="757" spans="1:20" x14ac:dyDescent="0.2">
      <c r="A757" s="1">
        <v>43298</v>
      </c>
      <c r="B757">
        <v>43905849</v>
      </c>
      <c r="C757">
        <v>842</v>
      </c>
      <c r="D757" t="s">
        <v>26</v>
      </c>
      <c r="E757">
        <v>21</v>
      </c>
      <c r="F757" t="s">
        <v>15</v>
      </c>
      <c r="G757">
        <v>181010</v>
      </c>
      <c r="H757" t="s">
        <v>16</v>
      </c>
      <c r="I757" t="s">
        <v>17</v>
      </c>
      <c r="J757" t="s">
        <v>18</v>
      </c>
      <c r="K757" t="s">
        <v>19</v>
      </c>
      <c r="L757" t="s">
        <v>20</v>
      </c>
      <c r="M757" s="2">
        <v>842776102461</v>
      </c>
      <c r="N757">
        <v>1</v>
      </c>
      <c r="O757">
        <f>COUNTIFS($A$2:$A$1129,"="&amp;A757,$C$2:$C$1129,"="&amp;C757,$M$2:$M$1129,"="&amp;M757)</f>
        <v>84</v>
      </c>
      <c r="P757">
        <f>COUNTIFS($B$2:$B$1129,"="&amp;B757,$M$2:$M$1129,"="&amp;M757)</f>
        <v>1</v>
      </c>
      <c r="Q757">
        <f>SUMIFS($N$2:$N$1129,$B$2:$B$1129,"="&amp;B757,$M$2:$M$1129,"="&amp;M757)</f>
        <v>1</v>
      </c>
      <c r="R757">
        <f>VLOOKUP(A757&amp;C757&amp;M757,販売数計!$A$2:$E$174,5,FALSE)</f>
        <v>83</v>
      </c>
      <c r="S757">
        <f t="shared" si="24"/>
        <v>0</v>
      </c>
      <c r="T757">
        <f t="shared" si="23"/>
        <v>84</v>
      </c>
    </row>
    <row r="758" spans="1:20" x14ac:dyDescent="0.2">
      <c r="A758" s="1">
        <v>43298</v>
      </c>
      <c r="B758">
        <v>43905958</v>
      </c>
      <c r="C758">
        <v>842</v>
      </c>
      <c r="D758" t="s">
        <v>26</v>
      </c>
      <c r="E758">
        <v>21</v>
      </c>
      <c r="F758" t="s">
        <v>15</v>
      </c>
      <c r="G758">
        <v>181010</v>
      </c>
      <c r="H758" t="s">
        <v>16</v>
      </c>
      <c r="I758" t="s">
        <v>17</v>
      </c>
      <c r="J758" t="s">
        <v>18</v>
      </c>
      <c r="K758" t="s">
        <v>19</v>
      </c>
      <c r="L758" t="s">
        <v>20</v>
      </c>
      <c r="M758" s="2">
        <v>842776102461</v>
      </c>
      <c r="N758">
        <v>1</v>
      </c>
      <c r="O758">
        <f>COUNTIFS($A$2:$A$1129,"="&amp;A758,$C$2:$C$1129,"="&amp;C758,$M$2:$M$1129,"="&amp;M758)</f>
        <v>84</v>
      </c>
      <c r="P758">
        <f>COUNTIFS($B$2:$B$1129,"="&amp;B758,$M$2:$M$1129,"="&amp;M758)</f>
        <v>1</v>
      </c>
      <c r="Q758">
        <f>SUMIFS($N$2:$N$1129,$B$2:$B$1129,"="&amp;B758,$M$2:$M$1129,"="&amp;M758)</f>
        <v>1</v>
      </c>
      <c r="R758">
        <f>VLOOKUP(A758&amp;C758&amp;M758,販売数計!$A$2:$E$174,5,FALSE)</f>
        <v>83</v>
      </c>
      <c r="S758">
        <f t="shared" si="24"/>
        <v>0</v>
      </c>
      <c r="T758">
        <f t="shared" si="23"/>
        <v>84</v>
      </c>
    </row>
    <row r="759" spans="1:20" x14ac:dyDescent="0.2">
      <c r="A759" s="1">
        <v>43298</v>
      </c>
      <c r="B759">
        <v>43906044</v>
      </c>
      <c r="C759">
        <v>842</v>
      </c>
      <c r="D759" t="s">
        <v>26</v>
      </c>
      <c r="E759">
        <v>21</v>
      </c>
      <c r="F759" t="s">
        <v>15</v>
      </c>
      <c r="G759">
        <v>181010</v>
      </c>
      <c r="H759" t="s">
        <v>16</v>
      </c>
      <c r="I759" t="s">
        <v>17</v>
      </c>
      <c r="J759" t="s">
        <v>18</v>
      </c>
      <c r="K759" t="s">
        <v>19</v>
      </c>
      <c r="L759" t="s">
        <v>20</v>
      </c>
      <c r="M759" s="2">
        <v>842776102461</v>
      </c>
      <c r="N759">
        <v>1</v>
      </c>
      <c r="O759">
        <f>COUNTIFS($A$2:$A$1129,"="&amp;A759,$C$2:$C$1129,"="&amp;C759,$M$2:$M$1129,"="&amp;M759)</f>
        <v>84</v>
      </c>
      <c r="P759">
        <f>COUNTIFS($B$2:$B$1129,"="&amp;B759,$M$2:$M$1129,"="&amp;M759)</f>
        <v>1</v>
      </c>
      <c r="Q759">
        <f>SUMIFS($N$2:$N$1129,$B$2:$B$1129,"="&amp;B759,$M$2:$M$1129,"="&amp;M759)</f>
        <v>1</v>
      </c>
      <c r="R759">
        <f>VLOOKUP(A759&amp;C759&amp;M759,販売数計!$A$2:$E$174,5,FALSE)</f>
        <v>83</v>
      </c>
      <c r="S759">
        <f t="shared" si="24"/>
        <v>0</v>
      </c>
      <c r="T759">
        <f t="shared" si="23"/>
        <v>84</v>
      </c>
    </row>
    <row r="760" spans="1:20" x14ac:dyDescent="0.2">
      <c r="A760" s="1">
        <v>43298</v>
      </c>
      <c r="B760">
        <v>43906171</v>
      </c>
      <c r="C760">
        <v>842</v>
      </c>
      <c r="D760" t="s">
        <v>26</v>
      </c>
      <c r="E760">
        <v>21</v>
      </c>
      <c r="F760" t="s">
        <v>15</v>
      </c>
      <c r="G760">
        <v>181010</v>
      </c>
      <c r="H760" t="s">
        <v>16</v>
      </c>
      <c r="I760" t="s">
        <v>17</v>
      </c>
      <c r="J760" t="s">
        <v>18</v>
      </c>
      <c r="K760" t="s">
        <v>19</v>
      </c>
      <c r="L760" t="s">
        <v>20</v>
      </c>
      <c r="M760" s="2">
        <v>842776102461</v>
      </c>
      <c r="N760">
        <v>1</v>
      </c>
      <c r="O760">
        <f>COUNTIFS($A$2:$A$1129,"="&amp;A760,$C$2:$C$1129,"="&amp;C760,$M$2:$M$1129,"="&amp;M760)</f>
        <v>84</v>
      </c>
      <c r="P760">
        <f>COUNTIFS($B$2:$B$1129,"="&amp;B760,$M$2:$M$1129,"="&amp;M760)</f>
        <v>1</v>
      </c>
      <c r="Q760">
        <f>SUMIFS($N$2:$N$1129,$B$2:$B$1129,"="&amp;B760,$M$2:$M$1129,"="&amp;M760)</f>
        <v>1</v>
      </c>
      <c r="R760">
        <f>VLOOKUP(A760&amp;C760&amp;M760,販売数計!$A$2:$E$174,5,FALSE)</f>
        <v>83</v>
      </c>
      <c r="S760">
        <f t="shared" si="24"/>
        <v>0</v>
      </c>
      <c r="T760">
        <f t="shared" si="23"/>
        <v>84</v>
      </c>
    </row>
    <row r="761" spans="1:20" x14ac:dyDescent="0.2">
      <c r="A761" s="1">
        <v>43298</v>
      </c>
      <c r="B761">
        <v>43906584</v>
      </c>
      <c r="C761">
        <v>842</v>
      </c>
      <c r="D761" t="s">
        <v>26</v>
      </c>
      <c r="E761">
        <v>21</v>
      </c>
      <c r="F761" t="s">
        <v>15</v>
      </c>
      <c r="G761">
        <v>181010</v>
      </c>
      <c r="H761" t="s">
        <v>16</v>
      </c>
      <c r="I761" t="s">
        <v>17</v>
      </c>
      <c r="J761" t="s">
        <v>18</v>
      </c>
      <c r="K761" t="s">
        <v>19</v>
      </c>
      <c r="L761" t="s">
        <v>20</v>
      </c>
      <c r="M761" s="2">
        <v>842776102461</v>
      </c>
      <c r="N761">
        <v>1</v>
      </c>
      <c r="O761">
        <f>COUNTIFS($A$2:$A$1129,"="&amp;A761,$C$2:$C$1129,"="&amp;C761,$M$2:$M$1129,"="&amp;M761)</f>
        <v>84</v>
      </c>
      <c r="P761">
        <f>COUNTIFS($B$2:$B$1129,"="&amp;B761,$M$2:$M$1129,"="&amp;M761)</f>
        <v>1</v>
      </c>
      <c r="Q761">
        <f>SUMIFS($N$2:$N$1129,$B$2:$B$1129,"="&amp;B761,$M$2:$M$1129,"="&amp;M761)</f>
        <v>1</v>
      </c>
      <c r="R761">
        <f>VLOOKUP(A761&amp;C761&amp;M761,販売数計!$A$2:$E$174,5,FALSE)</f>
        <v>83</v>
      </c>
      <c r="S761">
        <f t="shared" si="24"/>
        <v>0</v>
      </c>
      <c r="T761">
        <f t="shared" si="23"/>
        <v>84</v>
      </c>
    </row>
    <row r="762" spans="1:20" x14ac:dyDescent="0.2">
      <c r="A762" s="1">
        <v>43298</v>
      </c>
      <c r="B762">
        <v>43906638</v>
      </c>
      <c r="C762">
        <v>842</v>
      </c>
      <c r="D762" t="s">
        <v>26</v>
      </c>
      <c r="E762">
        <v>21</v>
      </c>
      <c r="F762" t="s">
        <v>15</v>
      </c>
      <c r="G762">
        <v>181010</v>
      </c>
      <c r="H762" t="s">
        <v>16</v>
      </c>
      <c r="I762" t="s">
        <v>17</v>
      </c>
      <c r="J762" t="s">
        <v>18</v>
      </c>
      <c r="K762" t="s">
        <v>19</v>
      </c>
      <c r="L762" t="s">
        <v>20</v>
      </c>
      <c r="M762" s="2">
        <v>842776102461</v>
      </c>
      <c r="N762">
        <v>1</v>
      </c>
      <c r="O762">
        <f>COUNTIFS($A$2:$A$1129,"="&amp;A762,$C$2:$C$1129,"="&amp;C762,$M$2:$M$1129,"="&amp;M762)</f>
        <v>84</v>
      </c>
      <c r="P762">
        <f>COUNTIFS($B$2:$B$1129,"="&amp;B762,$M$2:$M$1129,"="&amp;M762)</f>
        <v>1</v>
      </c>
      <c r="Q762">
        <f>SUMIFS($N$2:$N$1129,$B$2:$B$1129,"="&amp;B762,$M$2:$M$1129,"="&amp;M762)</f>
        <v>1</v>
      </c>
      <c r="R762">
        <f>VLOOKUP(A762&amp;C762&amp;M762,販売数計!$A$2:$E$174,5,FALSE)</f>
        <v>83</v>
      </c>
      <c r="S762">
        <f t="shared" si="24"/>
        <v>0</v>
      </c>
      <c r="T762">
        <f t="shared" si="23"/>
        <v>84</v>
      </c>
    </row>
    <row r="763" spans="1:20" x14ac:dyDescent="0.2">
      <c r="A763" s="1">
        <v>43298</v>
      </c>
      <c r="B763">
        <v>43906648</v>
      </c>
      <c r="C763">
        <v>842</v>
      </c>
      <c r="D763" t="s">
        <v>26</v>
      </c>
      <c r="E763">
        <v>21</v>
      </c>
      <c r="F763" t="s">
        <v>15</v>
      </c>
      <c r="G763">
        <v>181010</v>
      </c>
      <c r="H763" t="s">
        <v>16</v>
      </c>
      <c r="I763" t="s">
        <v>17</v>
      </c>
      <c r="J763" t="s">
        <v>18</v>
      </c>
      <c r="K763" t="s">
        <v>19</v>
      </c>
      <c r="L763" t="s">
        <v>20</v>
      </c>
      <c r="M763" s="2">
        <v>842776102461</v>
      </c>
      <c r="N763">
        <v>1</v>
      </c>
      <c r="O763">
        <f>COUNTIFS($A$2:$A$1129,"="&amp;A763,$C$2:$C$1129,"="&amp;C763,$M$2:$M$1129,"="&amp;M763)</f>
        <v>84</v>
      </c>
      <c r="P763">
        <f>COUNTIFS($B$2:$B$1129,"="&amp;B763,$M$2:$M$1129,"="&amp;M763)</f>
        <v>1</v>
      </c>
      <c r="Q763">
        <f>SUMIFS($N$2:$N$1129,$B$2:$B$1129,"="&amp;B763,$M$2:$M$1129,"="&amp;M763)</f>
        <v>1</v>
      </c>
      <c r="R763">
        <f>VLOOKUP(A763&amp;C763&amp;M763,販売数計!$A$2:$E$174,5,FALSE)</f>
        <v>83</v>
      </c>
      <c r="S763">
        <f t="shared" si="24"/>
        <v>0</v>
      </c>
      <c r="T763">
        <f t="shared" si="23"/>
        <v>84</v>
      </c>
    </row>
    <row r="764" spans="1:20" x14ac:dyDescent="0.2">
      <c r="A764" s="1">
        <v>43298</v>
      </c>
      <c r="B764">
        <v>43906734</v>
      </c>
      <c r="C764">
        <v>842</v>
      </c>
      <c r="D764" t="s">
        <v>26</v>
      </c>
      <c r="E764">
        <v>21</v>
      </c>
      <c r="F764" t="s">
        <v>15</v>
      </c>
      <c r="G764">
        <v>181010</v>
      </c>
      <c r="H764" t="s">
        <v>16</v>
      </c>
      <c r="I764" t="s">
        <v>17</v>
      </c>
      <c r="J764" t="s">
        <v>18</v>
      </c>
      <c r="K764" t="s">
        <v>19</v>
      </c>
      <c r="L764" t="s">
        <v>20</v>
      </c>
      <c r="M764" s="2">
        <v>842776102461</v>
      </c>
      <c r="N764">
        <v>1</v>
      </c>
      <c r="O764">
        <f>COUNTIFS($A$2:$A$1129,"="&amp;A764,$C$2:$C$1129,"="&amp;C764,$M$2:$M$1129,"="&amp;M764)</f>
        <v>84</v>
      </c>
      <c r="P764">
        <f>COUNTIFS($B$2:$B$1129,"="&amp;B764,$M$2:$M$1129,"="&amp;M764)</f>
        <v>1</v>
      </c>
      <c r="Q764">
        <f>SUMIFS($N$2:$N$1129,$B$2:$B$1129,"="&amp;B764,$M$2:$M$1129,"="&amp;M764)</f>
        <v>1</v>
      </c>
      <c r="R764">
        <f>VLOOKUP(A764&amp;C764&amp;M764,販売数計!$A$2:$E$174,5,FALSE)</f>
        <v>83</v>
      </c>
      <c r="S764">
        <f t="shared" si="24"/>
        <v>0</v>
      </c>
      <c r="T764">
        <f t="shared" si="23"/>
        <v>84</v>
      </c>
    </row>
    <row r="765" spans="1:20" x14ac:dyDescent="0.2">
      <c r="A765" s="1">
        <v>43298</v>
      </c>
      <c r="B765">
        <v>43906866</v>
      </c>
      <c r="C765">
        <v>842</v>
      </c>
      <c r="D765" t="s">
        <v>26</v>
      </c>
      <c r="E765">
        <v>21</v>
      </c>
      <c r="F765" t="s">
        <v>15</v>
      </c>
      <c r="G765">
        <v>181010</v>
      </c>
      <c r="H765" t="s">
        <v>16</v>
      </c>
      <c r="I765" t="s">
        <v>17</v>
      </c>
      <c r="J765" t="s">
        <v>18</v>
      </c>
      <c r="K765" t="s">
        <v>19</v>
      </c>
      <c r="L765" t="s">
        <v>20</v>
      </c>
      <c r="M765" s="2">
        <v>842776102461</v>
      </c>
      <c r="N765">
        <v>1</v>
      </c>
      <c r="O765">
        <f>COUNTIFS($A$2:$A$1129,"="&amp;A765,$C$2:$C$1129,"="&amp;C765,$M$2:$M$1129,"="&amp;M765)</f>
        <v>84</v>
      </c>
      <c r="P765">
        <f>COUNTIFS($B$2:$B$1129,"="&amp;B765,$M$2:$M$1129,"="&amp;M765)</f>
        <v>1</v>
      </c>
      <c r="Q765">
        <f>SUMIFS($N$2:$N$1129,$B$2:$B$1129,"="&amp;B765,$M$2:$M$1129,"="&amp;M765)</f>
        <v>1</v>
      </c>
      <c r="R765">
        <f>VLOOKUP(A765&amp;C765&amp;M765,販売数計!$A$2:$E$174,5,FALSE)</f>
        <v>83</v>
      </c>
      <c r="S765">
        <f t="shared" si="24"/>
        <v>0</v>
      </c>
      <c r="T765">
        <f t="shared" si="23"/>
        <v>84</v>
      </c>
    </row>
    <row r="766" spans="1:20" x14ac:dyDescent="0.2">
      <c r="A766" s="1">
        <v>43298</v>
      </c>
      <c r="B766">
        <v>43906896</v>
      </c>
      <c r="C766">
        <v>842</v>
      </c>
      <c r="D766" t="s">
        <v>26</v>
      </c>
      <c r="E766">
        <v>21</v>
      </c>
      <c r="F766" t="s">
        <v>15</v>
      </c>
      <c r="G766">
        <v>181010</v>
      </c>
      <c r="H766" t="s">
        <v>16</v>
      </c>
      <c r="I766" t="s">
        <v>17</v>
      </c>
      <c r="J766" t="s">
        <v>18</v>
      </c>
      <c r="K766" t="s">
        <v>19</v>
      </c>
      <c r="L766" t="s">
        <v>20</v>
      </c>
      <c r="M766" s="2">
        <v>842776102461</v>
      </c>
      <c r="N766">
        <v>1</v>
      </c>
      <c r="O766">
        <f>COUNTIFS($A$2:$A$1129,"="&amp;A766,$C$2:$C$1129,"="&amp;C766,$M$2:$M$1129,"="&amp;M766)</f>
        <v>84</v>
      </c>
      <c r="P766">
        <f>COUNTIFS($B$2:$B$1129,"="&amp;B766,$M$2:$M$1129,"="&amp;M766)</f>
        <v>1</v>
      </c>
      <c r="Q766">
        <f>SUMIFS($N$2:$N$1129,$B$2:$B$1129,"="&amp;B766,$M$2:$M$1129,"="&amp;M766)</f>
        <v>1</v>
      </c>
      <c r="R766">
        <f>VLOOKUP(A766&amp;C766&amp;M766,販売数計!$A$2:$E$174,5,FALSE)</f>
        <v>83</v>
      </c>
      <c r="S766">
        <f t="shared" si="24"/>
        <v>0</v>
      </c>
      <c r="T766">
        <f t="shared" si="23"/>
        <v>84</v>
      </c>
    </row>
    <row r="767" spans="1:20" x14ac:dyDescent="0.2">
      <c r="A767" s="1">
        <v>43298</v>
      </c>
      <c r="B767">
        <v>43907175</v>
      </c>
      <c r="C767">
        <v>842</v>
      </c>
      <c r="D767" t="s">
        <v>26</v>
      </c>
      <c r="E767">
        <v>21</v>
      </c>
      <c r="F767" t="s">
        <v>15</v>
      </c>
      <c r="G767">
        <v>181010</v>
      </c>
      <c r="H767" t="s">
        <v>16</v>
      </c>
      <c r="I767" t="s">
        <v>17</v>
      </c>
      <c r="J767" t="s">
        <v>18</v>
      </c>
      <c r="K767" t="s">
        <v>19</v>
      </c>
      <c r="L767" t="s">
        <v>20</v>
      </c>
      <c r="M767" s="2">
        <v>842776102461</v>
      </c>
      <c r="N767">
        <v>1</v>
      </c>
      <c r="O767">
        <f>COUNTIFS($A$2:$A$1129,"="&amp;A767,$C$2:$C$1129,"="&amp;C767,$M$2:$M$1129,"="&amp;M767)</f>
        <v>84</v>
      </c>
      <c r="P767">
        <f>COUNTIFS($B$2:$B$1129,"="&amp;B767,$M$2:$M$1129,"="&amp;M767)</f>
        <v>1</v>
      </c>
      <c r="Q767">
        <f>SUMIFS($N$2:$N$1129,$B$2:$B$1129,"="&amp;B767,$M$2:$M$1129,"="&amp;M767)</f>
        <v>1</v>
      </c>
      <c r="R767">
        <f>VLOOKUP(A767&amp;C767&amp;M767,販売数計!$A$2:$E$174,5,FALSE)</f>
        <v>83</v>
      </c>
      <c r="S767">
        <f t="shared" si="24"/>
        <v>0</v>
      </c>
      <c r="T767">
        <f t="shared" si="23"/>
        <v>84</v>
      </c>
    </row>
    <row r="768" spans="1:20" x14ac:dyDescent="0.2">
      <c r="A768" s="1">
        <v>43298</v>
      </c>
      <c r="B768">
        <v>43907222</v>
      </c>
      <c r="C768">
        <v>842</v>
      </c>
      <c r="D768" t="s">
        <v>26</v>
      </c>
      <c r="E768">
        <v>21</v>
      </c>
      <c r="F768" t="s">
        <v>15</v>
      </c>
      <c r="G768">
        <v>181010</v>
      </c>
      <c r="H768" t="s">
        <v>16</v>
      </c>
      <c r="I768" t="s">
        <v>17</v>
      </c>
      <c r="J768" t="s">
        <v>18</v>
      </c>
      <c r="K768" t="s">
        <v>19</v>
      </c>
      <c r="L768" t="s">
        <v>20</v>
      </c>
      <c r="M768" s="2">
        <v>842776102461</v>
      </c>
      <c r="N768">
        <v>1</v>
      </c>
      <c r="O768">
        <f>COUNTIFS($A$2:$A$1129,"="&amp;A768,$C$2:$C$1129,"="&amp;C768,$M$2:$M$1129,"="&amp;M768)</f>
        <v>84</v>
      </c>
      <c r="P768">
        <f>COUNTIFS($B$2:$B$1129,"="&amp;B768,$M$2:$M$1129,"="&amp;M768)</f>
        <v>1</v>
      </c>
      <c r="Q768">
        <f>SUMIFS($N$2:$N$1129,$B$2:$B$1129,"="&amp;B768,$M$2:$M$1129,"="&amp;M768)</f>
        <v>1</v>
      </c>
      <c r="R768">
        <f>VLOOKUP(A768&amp;C768&amp;M768,販売数計!$A$2:$E$174,5,FALSE)</f>
        <v>83</v>
      </c>
      <c r="S768">
        <f t="shared" si="24"/>
        <v>0</v>
      </c>
      <c r="T768">
        <f t="shared" si="23"/>
        <v>84</v>
      </c>
    </row>
    <row r="769" spans="1:20" x14ac:dyDescent="0.2">
      <c r="A769" s="1">
        <v>43298</v>
      </c>
      <c r="B769">
        <v>43907252</v>
      </c>
      <c r="C769">
        <v>842</v>
      </c>
      <c r="D769" t="s">
        <v>26</v>
      </c>
      <c r="E769">
        <v>21</v>
      </c>
      <c r="F769" t="s">
        <v>15</v>
      </c>
      <c r="G769">
        <v>181010</v>
      </c>
      <c r="H769" t="s">
        <v>16</v>
      </c>
      <c r="I769" t="s">
        <v>17</v>
      </c>
      <c r="J769" t="s">
        <v>18</v>
      </c>
      <c r="K769" t="s">
        <v>19</v>
      </c>
      <c r="L769" t="s">
        <v>20</v>
      </c>
      <c r="M769" s="2">
        <v>842776102461</v>
      </c>
      <c r="N769">
        <v>1</v>
      </c>
      <c r="O769">
        <f>COUNTIFS($A$2:$A$1129,"="&amp;A769,$C$2:$C$1129,"="&amp;C769,$M$2:$M$1129,"="&amp;M769)</f>
        <v>84</v>
      </c>
      <c r="P769">
        <f>COUNTIFS($B$2:$B$1129,"="&amp;B769,$M$2:$M$1129,"="&amp;M769)</f>
        <v>1</v>
      </c>
      <c r="Q769">
        <f>SUMIFS($N$2:$N$1129,$B$2:$B$1129,"="&amp;B769,$M$2:$M$1129,"="&amp;M769)</f>
        <v>1</v>
      </c>
      <c r="R769">
        <f>VLOOKUP(A769&amp;C769&amp;M769,販売数計!$A$2:$E$174,5,FALSE)</f>
        <v>83</v>
      </c>
      <c r="S769">
        <f t="shared" si="24"/>
        <v>0</v>
      </c>
      <c r="T769">
        <f t="shared" si="23"/>
        <v>84</v>
      </c>
    </row>
    <row r="770" spans="1:20" hidden="1" x14ac:dyDescent="0.2">
      <c r="A770" s="1">
        <v>43299</v>
      </c>
      <c r="B770">
        <v>43894749</v>
      </c>
      <c r="C770">
        <v>94</v>
      </c>
      <c r="D770" t="s">
        <v>14</v>
      </c>
      <c r="E770">
        <v>21</v>
      </c>
      <c r="F770" t="s">
        <v>15</v>
      </c>
      <c r="G770">
        <v>181010</v>
      </c>
      <c r="H770" t="s">
        <v>16</v>
      </c>
      <c r="I770" t="s">
        <v>17</v>
      </c>
      <c r="J770" t="s">
        <v>18</v>
      </c>
      <c r="K770" t="s">
        <v>19</v>
      </c>
      <c r="L770" t="s">
        <v>20</v>
      </c>
      <c r="M770" s="2">
        <v>842776102461</v>
      </c>
      <c r="N770">
        <v>1</v>
      </c>
      <c r="O770">
        <f>COUNTIFS($A$2:$A$1129,"="&amp;A770,$C$2:$C$1129,"="&amp;C770,$M$2:$M$1129,"="&amp;M770)</f>
        <v>18</v>
      </c>
      <c r="P770">
        <f>COUNTIFS($B$2:$B$1129,"="&amp;B770,$M$2:$M$1129,"="&amp;M770)</f>
        <v>1</v>
      </c>
      <c r="Q770">
        <f>SUMIFS($N$2:$N$1129,$B$2:$B$1129,"="&amp;B770,$M$2:$M$1129,"="&amp;M770)</f>
        <v>1</v>
      </c>
      <c r="R770">
        <f>VLOOKUP(A770&amp;C770&amp;M770,販売数計!$A$2:$E$174,5,FALSE)</f>
        <v>17</v>
      </c>
      <c r="S770">
        <f t="shared" si="24"/>
        <v>0</v>
      </c>
      <c r="T770">
        <f t="shared" si="23"/>
        <v>18</v>
      </c>
    </row>
    <row r="771" spans="1:20" hidden="1" x14ac:dyDescent="0.2">
      <c r="A771" s="1">
        <v>43299</v>
      </c>
      <c r="B771">
        <v>43903570</v>
      </c>
      <c r="C771">
        <v>94</v>
      </c>
      <c r="D771" t="s">
        <v>14</v>
      </c>
      <c r="E771">
        <v>21</v>
      </c>
      <c r="F771" t="s">
        <v>15</v>
      </c>
      <c r="G771">
        <v>181010</v>
      </c>
      <c r="H771" t="s">
        <v>16</v>
      </c>
      <c r="I771" t="s">
        <v>17</v>
      </c>
      <c r="J771" t="s">
        <v>18</v>
      </c>
      <c r="K771" t="s">
        <v>19</v>
      </c>
      <c r="L771" t="s">
        <v>20</v>
      </c>
      <c r="M771" s="2">
        <v>842776102461</v>
      </c>
      <c r="N771">
        <v>1</v>
      </c>
      <c r="O771">
        <f>COUNTIFS($A$2:$A$1129,"="&amp;A771,$C$2:$C$1129,"="&amp;C771,$M$2:$M$1129,"="&amp;M771)</f>
        <v>18</v>
      </c>
      <c r="P771">
        <f>COUNTIFS($B$2:$B$1129,"="&amp;B771,$M$2:$M$1129,"="&amp;M771)</f>
        <v>1</v>
      </c>
      <c r="Q771">
        <f>SUMIFS($N$2:$N$1129,$B$2:$B$1129,"="&amp;B771,$M$2:$M$1129,"="&amp;M771)</f>
        <v>1</v>
      </c>
      <c r="R771">
        <f>VLOOKUP(A771&amp;C771&amp;M771,販売数計!$A$2:$E$174,5,FALSE)</f>
        <v>17</v>
      </c>
      <c r="S771">
        <f t="shared" si="24"/>
        <v>0</v>
      </c>
      <c r="T771">
        <f t="shared" ref="T771:T834" si="25">SUMIFS($N$2:$N$1129,$A$2:$A$1129,"="&amp;A771,$C$2:$C$1129,"="&amp;C771,$M$2:$M$1129,"="&amp;M771)</f>
        <v>18</v>
      </c>
    </row>
    <row r="772" spans="1:20" hidden="1" x14ac:dyDescent="0.2">
      <c r="A772" s="1">
        <v>43299</v>
      </c>
      <c r="B772">
        <v>43905137</v>
      </c>
      <c r="C772">
        <v>94</v>
      </c>
      <c r="D772" t="s">
        <v>14</v>
      </c>
      <c r="E772">
        <v>21</v>
      </c>
      <c r="F772" t="s">
        <v>15</v>
      </c>
      <c r="G772">
        <v>181010</v>
      </c>
      <c r="H772" t="s">
        <v>16</v>
      </c>
      <c r="I772" t="s">
        <v>17</v>
      </c>
      <c r="J772" t="s">
        <v>18</v>
      </c>
      <c r="K772" t="s">
        <v>19</v>
      </c>
      <c r="L772" t="s">
        <v>20</v>
      </c>
      <c r="M772" s="2">
        <v>842776102461</v>
      </c>
      <c r="N772">
        <v>1</v>
      </c>
      <c r="O772">
        <f>COUNTIFS($A$2:$A$1129,"="&amp;A772,$C$2:$C$1129,"="&amp;C772,$M$2:$M$1129,"="&amp;M772)</f>
        <v>18</v>
      </c>
      <c r="P772">
        <f>COUNTIFS($B$2:$B$1129,"="&amp;B772,$M$2:$M$1129,"="&amp;M772)</f>
        <v>1</v>
      </c>
      <c r="Q772">
        <f>SUMIFS($N$2:$N$1129,$B$2:$B$1129,"="&amp;B772,$M$2:$M$1129,"="&amp;M772)</f>
        <v>1</v>
      </c>
      <c r="R772">
        <f>VLOOKUP(A772&amp;C772&amp;M772,販売数計!$A$2:$E$174,5,FALSE)</f>
        <v>17</v>
      </c>
      <c r="S772">
        <f t="shared" si="24"/>
        <v>0</v>
      </c>
      <c r="T772">
        <f t="shared" si="25"/>
        <v>18</v>
      </c>
    </row>
    <row r="773" spans="1:20" hidden="1" x14ac:dyDescent="0.2">
      <c r="A773" s="1">
        <v>43299</v>
      </c>
      <c r="B773">
        <v>43906587</v>
      </c>
      <c r="C773">
        <v>94</v>
      </c>
      <c r="D773" t="s">
        <v>14</v>
      </c>
      <c r="E773">
        <v>21</v>
      </c>
      <c r="F773" t="s">
        <v>15</v>
      </c>
      <c r="G773">
        <v>181010</v>
      </c>
      <c r="H773" t="s">
        <v>16</v>
      </c>
      <c r="I773" t="s">
        <v>17</v>
      </c>
      <c r="J773" t="s">
        <v>18</v>
      </c>
      <c r="K773" t="s">
        <v>19</v>
      </c>
      <c r="L773" t="s">
        <v>20</v>
      </c>
      <c r="M773" s="2">
        <v>842776102461</v>
      </c>
      <c r="N773">
        <v>1</v>
      </c>
      <c r="O773">
        <f>COUNTIFS($A$2:$A$1129,"="&amp;A773,$C$2:$C$1129,"="&amp;C773,$M$2:$M$1129,"="&amp;M773)</f>
        <v>18</v>
      </c>
      <c r="P773">
        <f>COUNTIFS($B$2:$B$1129,"="&amp;B773,$M$2:$M$1129,"="&amp;M773)</f>
        <v>1</v>
      </c>
      <c r="Q773">
        <f>SUMIFS($N$2:$N$1129,$B$2:$B$1129,"="&amp;B773,$M$2:$M$1129,"="&amp;M773)</f>
        <v>1</v>
      </c>
      <c r="R773">
        <f>VLOOKUP(A773&amp;C773&amp;M773,販売数計!$A$2:$E$174,5,FALSE)</f>
        <v>17</v>
      </c>
      <c r="S773">
        <f t="shared" si="24"/>
        <v>0</v>
      </c>
      <c r="T773">
        <f t="shared" si="25"/>
        <v>18</v>
      </c>
    </row>
    <row r="774" spans="1:20" hidden="1" x14ac:dyDescent="0.2">
      <c r="A774" s="1">
        <v>43299</v>
      </c>
      <c r="B774">
        <v>43907278</v>
      </c>
      <c r="C774">
        <v>94</v>
      </c>
      <c r="D774" t="s">
        <v>14</v>
      </c>
      <c r="E774">
        <v>21</v>
      </c>
      <c r="F774" t="s">
        <v>15</v>
      </c>
      <c r="G774">
        <v>181010</v>
      </c>
      <c r="H774" t="s">
        <v>16</v>
      </c>
      <c r="I774" t="s">
        <v>17</v>
      </c>
      <c r="J774" t="s">
        <v>18</v>
      </c>
      <c r="K774" t="s">
        <v>19</v>
      </c>
      <c r="L774" t="s">
        <v>20</v>
      </c>
      <c r="M774" s="2">
        <v>842776102461</v>
      </c>
      <c r="N774">
        <v>1</v>
      </c>
      <c r="O774">
        <f>COUNTIFS($A$2:$A$1129,"="&amp;A774,$C$2:$C$1129,"="&amp;C774,$M$2:$M$1129,"="&amp;M774)</f>
        <v>18</v>
      </c>
      <c r="P774">
        <f>COUNTIFS($B$2:$B$1129,"="&amp;B774,$M$2:$M$1129,"="&amp;M774)</f>
        <v>1</v>
      </c>
      <c r="Q774">
        <f>SUMIFS($N$2:$N$1129,$B$2:$B$1129,"="&amp;B774,$M$2:$M$1129,"="&amp;M774)</f>
        <v>1</v>
      </c>
      <c r="R774">
        <f>VLOOKUP(A774&amp;C774&amp;M774,販売数計!$A$2:$E$174,5,FALSE)</f>
        <v>17</v>
      </c>
      <c r="S774">
        <f t="shared" si="24"/>
        <v>0</v>
      </c>
      <c r="T774">
        <f t="shared" si="25"/>
        <v>18</v>
      </c>
    </row>
    <row r="775" spans="1:20" hidden="1" x14ac:dyDescent="0.2">
      <c r="A775" s="1">
        <v>43299</v>
      </c>
      <c r="B775">
        <v>43907364</v>
      </c>
      <c r="C775">
        <v>94</v>
      </c>
      <c r="D775" t="s">
        <v>14</v>
      </c>
      <c r="E775">
        <v>21</v>
      </c>
      <c r="F775" t="s">
        <v>15</v>
      </c>
      <c r="G775">
        <v>181010</v>
      </c>
      <c r="H775" t="s">
        <v>16</v>
      </c>
      <c r="I775" t="s">
        <v>17</v>
      </c>
      <c r="J775" t="s">
        <v>18</v>
      </c>
      <c r="K775" t="s">
        <v>19</v>
      </c>
      <c r="L775" t="s">
        <v>20</v>
      </c>
      <c r="M775" s="2">
        <v>842776102461</v>
      </c>
      <c r="N775">
        <v>1</v>
      </c>
      <c r="O775">
        <f>COUNTIFS($A$2:$A$1129,"="&amp;A775,$C$2:$C$1129,"="&amp;C775,$M$2:$M$1129,"="&amp;M775)</f>
        <v>18</v>
      </c>
      <c r="P775">
        <f>COUNTIFS($B$2:$B$1129,"="&amp;B775,$M$2:$M$1129,"="&amp;M775)</f>
        <v>1</v>
      </c>
      <c r="Q775">
        <f>SUMIFS($N$2:$N$1129,$B$2:$B$1129,"="&amp;B775,$M$2:$M$1129,"="&amp;M775)</f>
        <v>1</v>
      </c>
      <c r="R775">
        <f>VLOOKUP(A775&amp;C775&amp;M775,販売数計!$A$2:$E$174,5,FALSE)</f>
        <v>17</v>
      </c>
      <c r="S775">
        <f t="shared" si="24"/>
        <v>0</v>
      </c>
      <c r="T775">
        <f t="shared" si="25"/>
        <v>18</v>
      </c>
    </row>
    <row r="776" spans="1:20" hidden="1" x14ac:dyDescent="0.2">
      <c r="A776" s="1">
        <v>43299</v>
      </c>
      <c r="B776">
        <v>43907456</v>
      </c>
      <c r="C776">
        <v>94</v>
      </c>
      <c r="D776" t="s">
        <v>14</v>
      </c>
      <c r="E776">
        <v>21</v>
      </c>
      <c r="F776" t="s">
        <v>15</v>
      </c>
      <c r="G776">
        <v>181010</v>
      </c>
      <c r="H776" t="s">
        <v>16</v>
      </c>
      <c r="I776" t="s">
        <v>17</v>
      </c>
      <c r="J776" t="s">
        <v>18</v>
      </c>
      <c r="K776" t="s">
        <v>19</v>
      </c>
      <c r="L776" t="s">
        <v>20</v>
      </c>
      <c r="M776" s="2">
        <v>842776102461</v>
      </c>
      <c r="N776">
        <v>1</v>
      </c>
      <c r="O776">
        <f>COUNTIFS($A$2:$A$1129,"="&amp;A776,$C$2:$C$1129,"="&amp;C776,$M$2:$M$1129,"="&amp;M776)</f>
        <v>18</v>
      </c>
      <c r="P776">
        <f>COUNTIFS($B$2:$B$1129,"="&amp;B776,$M$2:$M$1129,"="&amp;M776)</f>
        <v>1</v>
      </c>
      <c r="Q776">
        <f>SUMIFS($N$2:$N$1129,$B$2:$B$1129,"="&amp;B776,$M$2:$M$1129,"="&amp;M776)</f>
        <v>1</v>
      </c>
      <c r="R776">
        <f>VLOOKUP(A776&amp;C776&amp;M776,販売数計!$A$2:$E$174,5,FALSE)</f>
        <v>17</v>
      </c>
      <c r="S776">
        <f t="shared" si="24"/>
        <v>0</v>
      </c>
      <c r="T776">
        <f t="shared" si="25"/>
        <v>18</v>
      </c>
    </row>
    <row r="777" spans="1:20" hidden="1" x14ac:dyDescent="0.2">
      <c r="A777" s="1">
        <v>43299</v>
      </c>
      <c r="B777">
        <v>43907461</v>
      </c>
      <c r="C777">
        <v>94</v>
      </c>
      <c r="D777" t="s">
        <v>14</v>
      </c>
      <c r="E777">
        <v>21</v>
      </c>
      <c r="F777" t="s">
        <v>15</v>
      </c>
      <c r="G777">
        <v>181010</v>
      </c>
      <c r="H777" t="s">
        <v>16</v>
      </c>
      <c r="I777" t="s">
        <v>17</v>
      </c>
      <c r="J777" t="s">
        <v>18</v>
      </c>
      <c r="K777" t="s">
        <v>19</v>
      </c>
      <c r="L777" t="s">
        <v>20</v>
      </c>
      <c r="M777" s="2">
        <v>842776102461</v>
      </c>
      <c r="N777">
        <v>1</v>
      </c>
      <c r="O777">
        <f>COUNTIFS($A$2:$A$1129,"="&amp;A777,$C$2:$C$1129,"="&amp;C777,$M$2:$M$1129,"="&amp;M777)</f>
        <v>18</v>
      </c>
      <c r="P777">
        <f>COUNTIFS($B$2:$B$1129,"="&amp;B777,$M$2:$M$1129,"="&amp;M777)</f>
        <v>1</v>
      </c>
      <c r="Q777">
        <f>SUMIFS($N$2:$N$1129,$B$2:$B$1129,"="&amp;B777,$M$2:$M$1129,"="&amp;M777)</f>
        <v>1</v>
      </c>
      <c r="R777">
        <f>VLOOKUP(A777&amp;C777&amp;M777,販売数計!$A$2:$E$174,5,FALSE)</f>
        <v>17</v>
      </c>
      <c r="S777">
        <f t="shared" si="24"/>
        <v>0</v>
      </c>
      <c r="T777">
        <f t="shared" si="25"/>
        <v>18</v>
      </c>
    </row>
    <row r="778" spans="1:20" hidden="1" x14ac:dyDescent="0.2">
      <c r="A778" s="1">
        <v>43299</v>
      </c>
      <c r="B778">
        <v>43907503</v>
      </c>
      <c r="C778">
        <v>94</v>
      </c>
      <c r="D778" t="s">
        <v>14</v>
      </c>
      <c r="E778">
        <v>21</v>
      </c>
      <c r="F778" t="s">
        <v>15</v>
      </c>
      <c r="G778">
        <v>181010</v>
      </c>
      <c r="H778" t="s">
        <v>16</v>
      </c>
      <c r="I778" t="s">
        <v>17</v>
      </c>
      <c r="J778" t="s">
        <v>18</v>
      </c>
      <c r="K778" t="s">
        <v>19</v>
      </c>
      <c r="L778" t="s">
        <v>20</v>
      </c>
      <c r="M778" s="2">
        <v>842776102461</v>
      </c>
      <c r="N778">
        <v>1</v>
      </c>
      <c r="O778">
        <f>COUNTIFS($A$2:$A$1129,"="&amp;A778,$C$2:$C$1129,"="&amp;C778,$M$2:$M$1129,"="&amp;M778)</f>
        <v>18</v>
      </c>
      <c r="P778">
        <f>COUNTIFS($B$2:$B$1129,"="&amp;B778,$M$2:$M$1129,"="&amp;M778)</f>
        <v>1</v>
      </c>
      <c r="Q778">
        <f>SUMIFS($N$2:$N$1129,$B$2:$B$1129,"="&amp;B778,$M$2:$M$1129,"="&amp;M778)</f>
        <v>1</v>
      </c>
      <c r="R778">
        <f>VLOOKUP(A778&amp;C778&amp;M778,販売数計!$A$2:$E$174,5,FALSE)</f>
        <v>17</v>
      </c>
      <c r="S778">
        <f t="shared" si="24"/>
        <v>0</v>
      </c>
      <c r="T778">
        <f t="shared" si="25"/>
        <v>18</v>
      </c>
    </row>
    <row r="779" spans="1:20" hidden="1" x14ac:dyDescent="0.2">
      <c r="A779" s="1">
        <v>43299</v>
      </c>
      <c r="B779">
        <v>43907505</v>
      </c>
      <c r="C779">
        <v>94</v>
      </c>
      <c r="D779" t="s">
        <v>14</v>
      </c>
      <c r="E779">
        <v>21</v>
      </c>
      <c r="F779" t="s">
        <v>15</v>
      </c>
      <c r="G779">
        <v>181010</v>
      </c>
      <c r="H779" t="s">
        <v>16</v>
      </c>
      <c r="I779" t="s">
        <v>17</v>
      </c>
      <c r="J779" t="s">
        <v>18</v>
      </c>
      <c r="K779" t="s">
        <v>19</v>
      </c>
      <c r="L779" t="s">
        <v>20</v>
      </c>
      <c r="M779" s="2">
        <v>842776102461</v>
      </c>
      <c r="N779">
        <v>1</v>
      </c>
      <c r="O779">
        <f>COUNTIFS($A$2:$A$1129,"="&amp;A779,$C$2:$C$1129,"="&amp;C779,$M$2:$M$1129,"="&amp;M779)</f>
        <v>18</v>
      </c>
      <c r="P779">
        <f>COUNTIFS($B$2:$B$1129,"="&amp;B779,$M$2:$M$1129,"="&amp;M779)</f>
        <v>1</v>
      </c>
      <c r="Q779">
        <f>SUMIFS($N$2:$N$1129,$B$2:$B$1129,"="&amp;B779,$M$2:$M$1129,"="&amp;M779)</f>
        <v>1</v>
      </c>
      <c r="R779">
        <f>VLOOKUP(A779&amp;C779&amp;M779,販売数計!$A$2:$E$174,5,FALSE)</f>
        <v>17</v>
      </c>
      <c r="S779">
        <f t="shared" si="24"/>
        <v>0</v>
      </c>
      <c r="T779">
        <f t="shared" si="25"/>
        <v>18</v>
      </c>
    </row>
    <row r="780" spans="1:20" hidden="1" x14ac:dyDescent="0.2">
      <c r="A780" s="1">
        <v>43299</v>
      </c>
      <c r="B780">
        <v>43907550</v>
      </c>
      <c r="C780">
        <v>94</v>
      </c>
      <c r="D780" t="s">
        <v>14</v>
      </c>
      <c r="E780">
        <v>21</v>
      </c>
      <c r="F780" t="s">
        <v>15</v>
      </c>
      <c r="G780">
        <v>181010</v>
      </c>
      <c r="H780" t="s">
        <v>16</v>
      </c>
      <c r="I780" t="s">
        <v>17</v>
      </c>
      <c r="J780" t="s">
        <v>18</v>
      </c>
      <c r="K780" t="s">
        <v>19</v>
      </c>
      <c r="L780" t="s">
        <v>20</v>
      </c>
      <c r="M780" s="2">
        <v>842776102461</v>
      </c>
      <c r="N780">
        <v>1</v>
      </c>
      <c r="O780">
        <f>COUNTIFS($A$2:$A$1129,"="&amp;A780,$C$2:$C$1129,"="&amp;C780,$M$2:$M$1129,"="&amp;M780)</f>
        <v>18</v>
      </c>
      <c r="P780">
        <f>COUNTIFS($B$2:$B$1129,"="&amp;B780,$M$2:$M$1129,"="&amp;M780)</f>
        <v>1</v>
      </c>
      <c r="Q780">
        <f>SUMIFS($N$2:$N$1129,$B$2:$B$1129,"="&amp;B780,$M$2:$M$1129,"="&amp;M780)</f>
        <v>1</v>
      </c>
      <c r="R780">
        <f>VLOOKUP(A780&amp;C780&amp;M780,販売数計!$A$2:$E$174,5,FALSE)</f>
        <v>17</v>
      </c>
      <c r="S780">
        <f t="shared" si="24"/>
        <v>0</v>
      </c>
      <c r="T780">
        <f t="shared" si="25"/>
        <v>18</v>
      </c>
    </row>
    <row r="781" spans="1:20" hidden="1" x14ac:dyDescent="0.2">
      <c r="A781" s="1">
        <v>43299</v>
      </c>
      <c r="B781">
        <v>43907556</v>
      </c>
      <c r="C781">
        <v>94</v>
      </c>
      <c r="D781" t="s">
        <v>14</v>
      </c>
      <c r="E781">
        <v>21</v>
      </c>
      <c r="F781" t="s">
        <v>15</v>
      </c>
      <c r="G781">
        <v>181010</v>
      </c>
      <c r="H781" t="s">
        <v>16</v>
      </c>
      <c r="I781" t="s">
        <v>17</v>
      </c>
      <c r="J781" t="s">
        <v>18</v>
      </c>
      <c r="K781" t="s">
        <v>19</v>
      </c>
      <c r="L781" t="s">
        <v>20</v>
      </c>
      <c r="M781" s="2">
        <v>842776102461</v>
      </c>
      <c r="N781">
        <v>1</v>
      </c>
      <c r="O781">
        <f>COUNTIFS($A$2:$A$1129,"="&amp;A781,$C$2:$C$1129,"="&amp;C781,$M$2:$M$1129,"="&amp;M781)</f>
        <v>18</v>
      </c>
      <c r="P781">
        <f>COUNTIFS($B$2:$B$1129,"="&amp;B781,$M$2:$M$1129,"="&amp;M781)</f>
        <v>1</v>
      </c>
      <c r="Q781">
        <f>SUMIFS($N$2:$N$1129,$B$2:$B$1129,"="&amp;B781,$M$2:$M$1129,"="&amp;M781)</f>
        <v>1</v>
      </c>
      <c r="R781">
        <f>VLOOKUP(A781&amp;C781&amp;M781,販売数計!$A$2:$E$174,5,FALSE)</f>
        <v>17</v>
      </c>
      <c r="S781">
        <f t="shared" si="24"/>
        <v>0</v>
      </c>
      <c r="T781">
        <f t="shared" si="25"/>
        <v>18</v>
      </c>
    </row>
    <row r="782" spans="1:20" hidden="1" x14ac:dyDescent="0.2">
      <c r="A782" s="1">
        <v>43299</v>
      </c>
      <c r="B782">
        <v>43907656</v>
      </c>
      <c r="C782">
        <v>94</v>
      </c>
      <c r="D782" t="s">
        <v>14</v>
      </c>
      <c r="E782">
        <v>21</v>
      </c>
      <c r="F782" t="s">
        <v>15</v>
      </c>
      <c r="G782">
        <v>181010</v>
      </c>
      <c r="H782" t="s">
        <v>16</v>
      </c>
      <c r="I782" t="s">
        <v>17</v>
      </c>
      <c r="J782" t="s">
        <v>18</v>
      </c>
      <c r="K782" t="s">
        <v>19</v>
      </c>
      <c r="L782" t="s">
        <v>20</v>
      </c>
      <c r="M782" s="2">
        <v>842776102461</v>
      </c>
      <c r="N782">
        <v>1</v>
      </c>
      <c r="O782">
        <f>COUNTIFS($A$2:$A$1129,"="&amp;A782,$C$2:$C$1129,"="&amp;C782,$M$2:$M$1129,"="&amp;M782)</f>
        <v>18</v>
      </c>
      <c r="P782">
        <f>COUNTIFS($B$2:$B$1129,"="&amp;B782,$M$2:$M$1129,"="&amp;M782)</f>
        <v>1</v>
      </c>
      <c r="Q782">
        <f>SUMIFS($N$2:$N$1129,$B$2:$B$1129,"="&amp;B782,$M$2:$M$1129,"="&amp;M782)</f>
        <v>1</v>
      </c>
      <c r="R782">
        <f>VLOOKUP(A782&amp;C782&amp;M782,販売数計!$A$2:$E$174,5,FALSE)</f>
        <v>17</v>
      </c>
      <c r="S782">
        <f t="shared" si="24"/>
        <v>0</v>
      </c>
      <c r="T782">
        <f t="shared" si="25"/>
        <v>18</v>
      </c>
    </row>
    <row r="783" spans="1:20" hidden="1" x14ac:dyDescent="0.2">
      <c r="A783" s="1">
        <v>43299</v>
      </c>
      <c r="B783">
        <v>43907658</v>
      </c>
      <c r="C783">
        <v>94</v>
      </c>
      <c r="D783" t="s">
        <v>14</v>
      </c>
      <c r="E783">
        <v>21</v>
      </c>
      <c r="F783" t="s">
        <v>15</v>
      </c>
      <c r="G783">
        <v>181010</v>
      </c>
      <c r="H783" t="s">
        <v>16</v>
      </c>
      <c r="I783" t="s">
        <v>17</v>
      </c>
      <c r="J783" t="s">
        <v>18</v>
      </c>
      <c r="K783" t="s">
        <v>19</v>
      </c>
      <c r="L783" t="s">
        <v>20</v>
      </c>
      <c r="M783" s="2">
        <v>842776102461</v>
      </c>
      <c r="N783">
        <v>1</v>
      </c>
      <c r="O783">
        <f>COUNTIFS($A$2:$A$1129,"="&amp;A783,$C$2:$C$1129,"="&amp;C783,$M$2:$M$1129,"="&amp;M783)</f>
        <v>18</v>
      </c>
      <c r="P783">
        <f>COUNTIFS($B$2:$B$1129,"="&amp;B783,$M$2:$M$1129,"="&amp;M783)</f>
        <v>1</v>
      </c>
      <c r="Q783">
        <f>SUMIFS($N$2:$N$1129,$B$2:$B$1129,"="&amp;B783,$M$2:$M$1129,"="&amp;M783)</f>
        <v>1</v>
      </c>
      <c r="R783">
        <f>VLOOKUP(A783&amp;C783&amp;M783,販売数計!$A$2:$E$174,5,FALSE)</f>
        <v>17</v>
      </c>
      <c r="S783">
        <f t="shared" si="24"/>
        <v>0</v>
      </c>
      <c r="T783">
        <f t="shared" si="25"/>
        <v>18</v>
      </c>
    </row>
    <row r="784" spans="1:20" hidden="1" x14ac:dyDescent="0.2">
      <c r="A784" s="1">
        <v>43299</v>
      </c>
      <c r="B784">
        <v>43907666</v>
      </c>
      <c r="C784">
        <v>94</v>
      </c>
      <c r="D784" t="s">
        <v>14</v>
      </c>
      <c r="E784">
        <v>21</v>
      </c>
      <c r="F784" t="s">
        <v>15</v>
      </c>
      <c r="G784">
        <v>181010</v>
      </c>
      <c r="H784" t="s">
        <v>16</v>
      </c>
      <c r="I784" t="s">
        <v>17</v>
      </c>
      <c r="J784" t="s">
        <v>18</v>
      </c>
      <c r="K784" t="s">
        <v>19</v>
      </c>
      <c r="L784" t="s">
        <v>20</v>
      </c>
      <c r="M784" s="2">
        <v>842776102461</v>
      </c>
      <c r="N784">
        <v>1</v>
      </c>
      <c r="O784">
        <f>COUNTIFS($A$2:$A$1129,"="&amp;A784,$C$2:$C$1129,"="&amp;C784,$M$2:$M$1129,"="&amp;M784)</f>
        <v>18</v>
      </c>
      <c r="P784">
        <f>COUNTIFS($B$2:$B$1129,"="&amp;B784,$M$2:$M$1129,"="&amp;M784)</f>
        <v>1</v>
      </c>
      <c r="Q784">
        <f>SUMIFS($N$2:$N$1129,$B$2:$B$1129,"="&amp;B784,$M$2:$M$1129,"="&amp;M784)</f>
        <v>1</v>
      </c>
      <c r="R784">
        <f>VLOOKUP(A784&amp;C784&amp;M784,販売数計!$A$2:$E$174,5,FALSE)</f>
        <v>17</v>
      </c>
      <c r="S784">
        <f t="shared" si="24"/>
        <v>0</v>
      </c>
      <c r="T784">
        <f t="shared" si="25"/>
        <v>18</v>
      </c>
    </row>
    <row r="785" spans="1:20" hidden="1" x14ac:dyDescent="0.2">
      <c r="A785" s="1">
        <v>43299</v>
      </c>
      <c r="B785">
        <v>43907698</v>
      </c>
      <c r="C785">
        <v>94</v>
      </c>
      <c r="D785" t="s">
        <v>14</v>
      </c>
      <c r="E785">
        <v>21</v>
      </c>
      <c r="F785" t="s">
        <v>15</v>
      </c>
      <c r="G785">
        <v>181010</v>
      </c>
      <c r="H785" t="s">
        <v>16</v>
      </c>
      <c r="I785" t="s">
        <v>17</v>
      </c>
      <c r="J785" t="s">
        <v>18</v>
      </c>
      <c r="K785" t="s">
        <v>19</v>
      </c>
      <c r="L785" t="s">
        <v>20</v>
      </c>
      <c r="M785" s="2">
        <v>842776102461</v>
      </c>
      <c r="N785">
        <v>1</v>
      </c>
      <c r="O785">
        <f>COUNTIFS($A$2:$A$1129,"="&amp;A785,$C$2:$C$1129,"="&amp;C785,$M$2:$M$1129,"="&amp;M785)</f>
        <v>18</v>
      </c>
      <c r="P785">
        <f>COUNTIFS($B$2:$B$1129,"="&amp;B785,$M$2:$M$1129,"="&amp;M785)</f>
        <v>1</v>
      </c>
      <c r="Q785">
        <f>SUMIFS($N$2:$N$1129,$B$2:$B$1129,"="&amp;B785,$M$2:$M$1129,"="&amp;M785)</f>
        <v>1</v>
      </c>
      <c r="R785">
        <f>VLOOKUP(A785&amp;C785&amp;M785,販売数計!$A$2:$E$174,5,FALSE)</f>
        <v>17</v>
      </c>
      <c r="S785">
        <f t="shared" si="24"/>
        <v>0</v>
      </c>
      <c r="T785">
        <f t="shared" si="25"/>
        <v>18</v>
      </c>
    </row>
    <row r="786" spans="1:20" hidden="1" x14ac:dyDescent="0.2">
      <c r="A786" s="1">
        <v>43299</v>
      </c>
      <c r="B786">
        <v>43907703</v>
      </c>
      <c r="C786">
        <v>94</v>
      </c>
      <c r="D786" t="s">
        <v>14</v>
      </c>
      <c r="E786">
        <v>21</v>
      </c>
      <c r="F786" t="s">
        <v>15</v>
      </c>
      <c r="G786">
        <v>181010</v>
      </c>
      <c r="H786" t="s">
        <v>16</v>
      </c>
      <c r="I786" t="s">
        <v>17</v>
      </c>
      <c r="J786" t="s">
        <v>18</v>
      </c>
      <c r="K786" t="s">
        <v>19</v>
      </c>
      <c r="L786" t="s">
        <v>20</v>
      </c>
      <c r="M786" s="2">
        <v>842776102461</v>
      </c>
      <c r="N786">
        <v>1</v>
      </c>
      <c r="O786">
        <f>COUNTIFS($A$2:$A$1129,"="&amp;A786,$C$2:$C$1129,"="&amp;C786,$M$2:$M$1129,"="&amp;M786)</f>
        <v>18</v>
      </c>
      <c r="P786">
        <f>COUNTIFS($B$2:$B$1129,"="&amp;B786,$M$2:$M$1129,"="&amp;M786)</f>
        <v>1</v>
      </c>
      <c r="Q786">
        <f>SUMIFS($N$2:$N$1129,$B$2:$B$1129,"="&amp;B786,$M$2:$M$1129,"="&amp;M786)</f>
        <v>1</v>
      </c>
      <c r="R786">
        <f>VLOOKUP(A786&amp;C786&amp;M786,販売数計!$A$2:$E$174,5,FALSE)</f>
        <v>17</v>
      </c>
      <c r="S786">
        <f t="shared" si="24"/>
        <v>0</v>
      </c>
      <c r="T786">
        <f t="shared" si="25"/>
        <v>18</v>
      </c>
    </row>
    <row r="787" spans="1:20" hidden="1" x14ac:dyDescent="0.2">
      <c r="A787" s="1">
        <v>43299</v>
      </c>
      <c r="B787">
        <v>43907932</v>
      </c>
      <c r="C787">
        <v>94</v>
      </c>
      <c r="D787" t="s">
        <v>14</v>
      </c>
      <c r="E787">
        <v>21</v>
      </c>
      <c r="F787" t="s">
        <v>15</v>
      </c>
      <c r="G787">
        <v>181010</v>
      </c>
      <c r="H787" t="s">
        <v>16</v>
      </c>
      <c r="I787" t="s">
        <v>17</v>
      </c>
      <c r="J787" t="s">
        <v>18</v>
      </c>
      <c r="K787" t="s">
        <v>19</v>
      </c>
      <c r="L787" t="s">
        <v>20</v>
      </c>
      <c r="M787" s="2">
        <v>842776102461</v>
      </c>
      <c r="N787">
        <v>1</v>
      </c>
      <c r="O787">
        <f>COUNTIFS($A$2:$A$1129,"="&amp;A787,$C$2:$C$1129,"="&amp;C787,$M$2:$M$1129,"="&amp;M787)</f>
        <v>18</v>
      </c>
      <c r="P787">
        <f>COUNTIFS($B$2:$B$1129,"="&amp;B787,$M$2:$M$1129,"="&amp;M787)</f>
        <v>1</v>
      </c>
      <c r="Q787">
        <f>SUMIFS($N$2:$N$1129,$B$2:$B$1129,"="&amp;B787,$M$2:$M$1129,"="&amp;M787)</f>
        <v>1</v>
      </c>
      <c r="R787">
        <f>VLOOKUP(A787&amp;C787&amp;M787,販売数計!$A$2:$E$174,5,FALSE)</f>
        <v>17</v>
      </c>
      <c r="S787">
        <f t="shared" si="24"/>
        <v>0</v>
      </c>
      <c r="T787">
        <f t="shared" si="25"/>
        <v>18</v>
      </c>
    </row>
    <row r="788" spans="1:20" hidden="1" x14ac:dyDescent="0.2">
      <c r="A788" s="1">
        <v>43299</v>
      </c>
      <c r="B788">
        <v>43908007</v>
      </c>
      <c r="C788">
        <v>94</v>
      </c>
      <c r="D788" t="s">
        <v>14</v>
      </c>
      <c r="E788">
        <v>32</v>
      </c>
      <c r="F788" t="s">
        <v>21</v>
      </c>
      <c r="G788">
        <v>253230</v>
      </c>
      <c r="H788" t="s">
        <v>22</v>
      </c>
      <c r="I788" t="s">
        <v>23</v>
      </c>
      <c r="J788" t="s">
        <v>24</v>
      </c>
      <c r="L788" t="s">
        <v>25</v>
      </c>
      <c r="M788" s="2">
        <v>4550084118970</v>
      </c>
      <c r="N788">
        <v>1</v>
      </c>
      <c r="O788">
        <f>COUNTIFS($A$2:$A$1129,"="&amp;A788,$C$2:$C$1129,"="&amp;C788,$M$2:$M$1129,"="&amp;M788)</f>
        <v>5</v>
      </c>
      <c r="P788">
        <f>COUNTIFS($B$2:$B$1129,"="&amp;B788,$M$2:$M$1129,"="&amp;M788)</f>
        <v>1</v>
      </c>
      <c r="Q788">
        <f>SUMIFS($N$2:$N$1129,$B$2:$B$1129,"="&amp;B788,$M$2:$M$1129,"="&amp;M788)</f>
        <v>1</v>
      </c>
      <c r="R788">
        <f>VLOOKUP(A788&amp;C788&amp;M788,販売数計!$A$2:$E$174,5,FALSE)</f>
        <v>5</v>
      </c>
      <c r="S788">
        <f t="shared" si="24"/>
        <v>0</v>
      </c>
      <c r="T788">
        <f t="shared" si="25"/>
        <v>5</v>
      </c>
    </row>
    <row r="789" spans="1:20" hidden="1" x14ac:dyDescent="0.2">
      <c r="A789" s="1">
        <v>43299</v>
      </c>
      <c r="B789">
        <v>43908020</v>
      </c>
      <c r="C789">
        <v>94</v>
      </c>
      <c r="D789" t="s">
        <v>14</v>
      </c>
      <c r="E789">
        <v>32</v>
      </c>
      <c r="F789" t="s">
        <v>21</v>
      </c>
      <c r="G789">
        <v>253230</v>
      </c>
      <c r="H789" t="s">
        <v>22</v>
      </c>
      <c r="I789" t="s">
        <v>23</v>
      </c>
      <c r="J789" t="s">
        <v>24</v>
      </c>
      <c r="L789" t="s">
        <v>25</v>
      </c>
      <c r="M789" s="2">
        <v>4550084118970</v>
      </c>
      <c r="N789">
        <v>1</v>
      </c>
      <c r="O789">
        <f>COUNTIFS($A$2:$A$1129,"="&amp;A789,$C$2:$C$1129,"="&amp;C789,$M$2:$M$1129,"="&amp;M789)</f>
        <v>5</v>
      </c>
      <c r="P789">
        <f>COUNTIFS($B$2:$B$1129,"="&amp;B789,$M$2:$M$1129,"="&amp;M789)</f>
        <v>1</v>
      </c>
      <c r="Q789">
        <f>SUMIFS($N$2:$N$1129,$B$2:$B$1129,"="&amp;B789,$M$2:$M$1129,"="&amp;M789)</f>
        <v>1</v>
      </c>
      <c r="R789">
        <f>VLOOKUP(A789&amp;C789&amp;M789,販売数計!$A$2:$E$174,5,FALSE)</f>
        <v>5</v>
      </c>
      <c r="S789">
        <f t="shared" si="24"/>
        <v>0</v>
      </c>
      <c r="T789">
        <f t="shared" si="25"/>
        <v>5</v>
      </c>
    </row>
    <row r="790" spans="1:20" hidden="1" x14ac:dyDescent="0.2">
      <c r="A790" s="1">
        <v>43299</v>
      </c>
      <c r="B790">
        <v>43908729</v>
      </c>
      <c r="C790">
        <v>94</v>
      </c>
      <c r="D790" t="s">
        <v>14</v>
      </c>
      <c r="E790">
        <v>12</v>
      </c>
      <c r="F790" t="s">
        <v>27</v>
      </c>
      <c r="G790">
        <v>77120</v>
      </c>
      <c r="H790" t="s">
        <v>28</v>
      </c>
      <c r="I790" t="s">
        <v>29</v>
      </c>
      <c r="J790" t="s">
        <v>30</v>
      </c>
      <c r="L790" t="s">
        <v>31</v>
      </c>
      <c r="M790" s="2">
        <v>4549980046388</v>
      </c>
      <c r="N790">
        <v>1</v>
      </c>
      <c r="O790">
        <f>COUNTIFS($A$2:$A$1129,"="&amp;A790,$C$2:$C$1129,"="&amp;C790,$M$2:$M$1129,"="&amp;M790)</f>
        <v>1</v>
      </c>
      <c r="P790">
        <f>COUNTIFS($B$2:$B$1129,"="&amp;B790,$M$2:$M$1129,"="&amp;M790)</f>
        <v>1</v>
      </c>
      <c r="Q790">
        <f>SUMIFS($N$2:$N$1129,$B$2:$B$1129,"="&amp;B790,$M$2:$M$1129,"="&amp;M790)</f>
        <v>1</v>
      </c>
      <c r="R790">
        <f>VLOOKUP(A790&amp;C790&amp;M790,販売数計!$A$2:$E$174,5,FALSE)</f>
        <v>1</v>
      </c>
      <c r="S790">
        <f t="shared" si="24"/>
        <v>0</v>
      </c>
      <c r="T790">
        <f t="shared" si="25"/>
        <v>1</v>
      </c>
    </row>
    <row r="791" spans="1:20" hidden="1" x14ac:dyDescent="0.2">
      <c r="A791" s="1">
        <v>43299</v>
      </c>
      <c r="B791">
        <v>43912734</v>
      </c>
      <c r="C791">
        <v>94</v>
      </c>
      <c r="D791" t="s">
        <v>14</v>
      </c>
      <c r="E791">
        <v>32</v>
      </c>
      <c r="F791" t="s">
        <v>21</v>
      </c>
      <c r="G791">
        <v>253230</v>
      </c>
      <c r="H791" t="s">
        <v>22</v>
      </c>
      <c r="I791" t="s">
        <v>23</v>
      </c>
      <c r="J791" t="s">
        <v>24</v>
      </c>
      <c r="L791" t="s">
        <v>25</v>
      </c>
      <c r="M791" s="2">
        <v>4550084118970</v>
      </c>
      <c r="N791">
        <v>1</v>
      </c>
      <c r="O791">
        <f>COUNTIFS($A$2:$A$1129,"="&amp;A791,$C$2:$C$1129,"="&amp;C791,$M$2:$M$1129,"="&amp;M791)</f>
        <v>5</v>
      </c>
      <c r="P791">
        <f>COUNTIFS($B$2:$B$1129,"="&amp;B791,$M$2:$M$1129,"="&amp;M791)</f>
        <v>1</v>
      </c>
      <c r="Q791">
        <f>SUMIFS($N$2:$N$1129,$B$2:$B$1129,"="&amp;B791,$M$2:$M$1129,"="&amp;M791)</f>
        <v>1</v>
      </c>
      <c r="R791">
        <f>VLOOKUP(A791&amp;C791&amp;M791,販売数計!$A$2:$E$174,5,FALSE)</f>
        <v>5</v>
      </c>
      <c r="S791">
        <f t="shared" si="24"/>
        <v>0</v>
      </c>
      <c r="T791">
        <f t="shared" si="25"/>
        <v>5</v>
      </c>
    </row>
    <row r="792" spans="1:20" hidden="1" x14ac:dyDescent="0.2">
      <c r="A792" s="1">
        <v>43299</v>
      </c>
      <c r="B792">
        <v>43914397</v>
      </c>
      <c r="C792">
        <v>94</v>
      </c>
      <c r="D792" t="s">
        <v>14</v>
      </c>
      <c r="E792">
        <v>32</v>
      </c>
      <c r="F792" t="s">
        <v>21</v>
      </c>
      <c r="G792">
        <v>253230</v>
      </c>
      <c r="H792" t="s">
        <v>22</v>
      </c>
      <c r="I792" t="s">
        <v>23</v>
      </c>
      <c r="J792" t="s">
        <v>24</v>
      </c>
      <c r="L792" t="s">
        <v>25</v>
      </c>
      <c r="M792" s="2">
        <v>4550084118970</v>
      </c>
      <c r="N792">
        <v>1</v>
      </c>
      <c r="O792">
        <f>COUNTIFS($A$2:$A$1129,"="&amp;A792,$C$2:$C$1129,"="&amp;C792,$M$2:$M$1129,"="&amp;M792)</f>
        <v>5</v>
      </c>
      <c r="P792">
        <f>COUNTIFS($B$2:$B$1129,"="&amp;B792,$M$2:$M$1129,"="&amp;M792)</f>
        <v>1</v>
      </c>
      <c r="Q792">
        <f>SUMIFS($N$2:$N$1129,$B$2:$B$1129,"="&amp;B792,$M$2:$M$1129,"="&amp;M792)</f>
        <v>1</v>
      </c>
      <c r="R792">
        <f>VLOOKUP(A792&amp;C792&amp;M792,販売数計!$A$2:$E$174,5,FALSE)</f>
        <v>5</v>
      </c>
      <c r="S792">
        <f t="shared" ref="S792:S842" si="26">IF(P792&gt;=2,1,IF(N792&lt;0,1,0))</f>
        <v>0</v>
      </c>
      <c r="T792">
        <f t="shared" si="25"/>
        <v>5</v>
      </c>
    </row>
    <row r="793" spans="1:20" hidden="1" x14ac:dyDescent="0.2">
      <c r="A793" s="1">
        <v>43299</v>
      </c>
      <c r="B793">
        <v>43915297</v>
      </c>
      <c r="C793">
        <v>94</v>
      </c>
      <c r="D793" t="s">
        <v>14</v>
      </c>
      <c r="E793">
        <v>32</v>
      </c>
      <c r="F793" t="s">
        <v>21</v>
      </c>
      <c r="G793">
        <v>253230</v>
      </c>
      <c r="H793" t="s">
        <v>22</v>
      </c>
      <c r="I793" t="s">
        <v>23</v>
      </c>
      <c r="J793" t="s">
        <v>24</v>
      </c>
      <c r="L793" t="s">
        <v>25</v>
      </c>
      <c r="M793" s="2">
        <v>4550084118970</v>
      </c>
      <c r="N793">
        <v>1</v>
      </c>
      <c r="O793">
        <f>COUNTIFS($A$2:$A$1129,"="&amp;A793,$C$2:$C$1129,"="&amp;C793,$M$2:$M$1129,"="&amp;M793)</f>
        <v>5</v>
      </c>
      <c r="P793">
        <f>COUNTIFS($B$2:$B$1129,"="&amp;B793,$M$2:$M$1129,"="&amp;M793)</f>
        <v>1</v>
      </c>
      <c r="Q793">
        <f>SUMIFS($N$2:$N$1129,$B$2:$B$1129,"="&amp;B793,$M$2:$M$1129,"="&amp;M793)</f>
        <v>1</v>
      </c>
      <c r="R793">
        <f>VLOOKUP(A793&amp;C793&amp;M793,販売数計!$A$2:$E$174,5,FALSE)</f>
        <v>5</v>
      </c>
      <c r="S793">
        <f t="shared" si="26"/>
        <v>0</v>
      </c>
      <c r="T793">
        <f t="shared" si="25"/>
        <v>5</v>
      </c>
    </row>
    <row r="794" spans="1:20" x14ac:dyDescent="0.2">
      <c r="A794" s="1">
        <v>43299</v>
      </c>
      <c r="B794">
        <v>43899157</v>
      </c>
      <c r="C794">
        <v>842</v>
      </c>
      <c r="D794" t="s">
        <v>26</v>
      </c>
      <c r="E794">
        <v>21</v>
      </c>
      <c r="F794" t="s">
        <v>15</v>
      </c>
      <c r="G794">
        <v>181010</v>
      </c>
      <c r="H794" t="s">
        <v>16</v>
      </c>
      <c r="I794" t="s">
        <v>17</v>
      </c>
      <c r="J794" t="s">
        <v>18</v>
      </c>
      <c r="K794" t="s">
        <v>19</v>
      </c>
      <c r="L794" t="s">
        <v>20</v>
      </c>
      <c r="M794" s="2">
        <v>842776102461</v>
      </c>
      <c r="N794">
        <v>1</v>
      </c>
      <c r="O794">
        <f>COUNTIFS($A$2:$A$1129,"="&amp;A794,$C$2:$C$1129,"="&amp;C794,$M$2:$M$1129,"="&amp;M794)</f>
        <v>11</v>
      </c>
      <c r="P794">
        <f>COUNTIFS($B$2:$B$1129,"="&amp;B794,$M$2:$M$1129,"="&amp;M794)</f>
        <v>1</v>
      </c>
      <c r="Q794">
        <f>SUMIFS($N$2:$N$1129,$B$2:$B$1129,"="&amp;B794,$M$2:$M$1129,"="&amp;M794)</f>
        <v>1</v>
      </c>
      <c r="R794">
        <f>VLOOKUP(A794&amp;C794&amp;M794,販売数計!$A$2:$E$174,5,FALSE)</f>
        <v>11</v>
      </c>
      <c r="S794">
        <f t="shared" si="26"/>
        <v>0</v>
      </c>
      <c r="T794">
        <f t="shared" si="25"/>
        <v>11</v>
      </c>
    </row>
    <row r="795" spans="1:20" x14ac:dyDescent="0.2">
      <c r="A795" s="1">
        <v>43299</v>
      </c>
      <c r="B795">
        <v>43901923</v>
      </c>
      <c r="C795">
        <v>842</v>
      </c>
      <c r="D795" t="s">
        <v>26</v>
      </c>
      <c r="E795">
        <v>21</v>
      </c>
      <c r="F795" t="s">
        <v>15</v>
      </c>
      <c r="G795">
        <v>181010</v>
      </c>
      <c r="H795" t="s">
        <v>16</v>
      </c>
      <c r="I795" t="s">
        <v>17</v>
      </c>
      <c r="J795" t="s">
        <v>18</v>
      </c>
      <c r="K795" t="s">
        <v>19</v>
      </c>
      <c r="L795" t="s">
        <v>20</v>
      </c>
      <c r="M795" s="2">
        <v>842776102461</v>
      </c>
      <c r="N795">
        <v>1</v>
      </c>
      <c r="O795">
        <f>COUNTIFS($A$2:$A$1129,"="&amp;A795,$C$2:$C$1129,"="&amp;C795,$M$2:$M$1129,"="&amp;M795)</f>
        <v>11</v>
      </c>
      <c r="P795">
        <f>COUNTIFS($B$2:$B$1129,"="&amp;B795,$M$2:$M$1129,"="&amp;M795)</f>
        <v>1</v>
      </c>
      <c r="Q795">
        <f>SUMIFS($N$2:$N$1129,$B$2:$B$1129,"="&amp;B795,$M$2:$M$1129,"="&amp;M795)</f>
        <v>1</v>
      </c>
      <c r="R795">
        <f>VLOOKUP(A795&amp;C795&amp;M795,販売数計!$A$2:$E$174,5,FALSE)</f>
        <v>11</v>
      </c>
      <c r="S795">
        <f t="shared" si="26"/>
        <v>0</v>
      </c>
      <c r="T795">
        <f t="shared" si="25"/>
        <v>11</v>
      </c>
    </row>
    <row r="796" spans="1:20" x14ac:dyDescent="0.2">
      <c r="A796" s="1">
        <v>43299</v>
      </c>
      <c r="B796">
        <v>43906095</v>
      </c>
      <c r="C796">
        <v>842</v>
      </c>
      <c r="D796" t="s">
        <v>26</v>
      </c>
      <c r="E796">
        <v>21</v>
      </c>
      <c r="F796" t="s">
        <v>15</v>
      </c>
      <c r="G796">
        <v>181010</v>
      </c>
      <c r="H796" t="s">
        <v>16</v>
      </c>
      <c r="I796" t="s">
        <v>17</v>
      </c>
      <c r="J796" t="s">
        <v>18</v>
      </c>
      <c r="K796" t="s">
        <v>19</v>
      </c>
      <c r="L796" t="s">
        <v>20</v>
      </c>
      <c r="M796" s="2">
        <v>842776102461</v>
      </c>
      <c r="N796">
        <v>1</v>
      </c>
      <c r="O796">
        <f>COUNTIFS($A$2:$A$1129,"="&amp;A796,$C$2:$C$1129,"="&amp;C796,$M$2:$M$1129,"="&amp;M796)</f>
        <v>11</v>
      </c>
      <c r="P796">
        <f>COUNTIFS($B$2:$B$1129,"="&amp;B796,$M$2:$M$1129,"="&amp;M796)</f>
        <v>1</v>
      </c>
      <c r="Q796">
        <f>SUMIFS($N$2:$N$1129,$B$2:$B$1129,"="&amp;B796,$M$2:$M$1129,"="&amp;M796)</f>
        <v>1</v>
      </c>
      <c r="R796">
        <f>VLOOKUP(A796&amp;C796&amp;M796,販売数計!$A$2:$E$174,5,FALSE)</f>
        <v>11</v>
      </c>
      <c r="S796">
        <f t="shared" si="26"/>
        <v>0</v>
      </c>
      <c r="T796">
        <f t="shared" si="25"/>
        <v>11</v>
      </c>
    </row>
    <row r="797" spans="1:20" x14ac:dyDescent="0.2">
      <c r="A797" s="1">
        <v>43299</v>
      </c>
      <c r="B797">
        <v>43906372</v>
      </c>
      <c r="C797">
        <v>842</v>
      </c>
      <c r="D797" t="s">
        <v>26</v>
      </c>
      <c r="E797">
        <v>21</v>
      </c>
      <c r="F797" t="s">
        <v>15</v>
      </c>
      <c r="G797">
        <v>181010</v>
      </c>
      <c r="H797" t="s">
        <v>16</v>
      </c>
      <c r="I797" t="s">
        <v>17</v>
      </c>
      <c r="J797" t="s">
        <v>18</v>
      </c>
      <c r="K797" t="s">
        <v>19</v>
      </c>
      <c r="L797" t="s">
        <v>20</v>
      </c>
      <c r="M797" s="2">
        <v>842776102461</v>
      </c>
      <c r="N797">
        <v>1</v>
      </c>
      <c r="O797">
        <f>COUNTIFS($A$2:$A$1129,"="&amp;A797,$C$2:$C$1129,"="&amp;C797,$M$2:$M$1129,"="&amp;M797)</f>
        <v>11</v>
      </c>
      <c r="P797">
        <f>COUNTIFS($B$2:$B$1129,"="&amp;B797,$M$2:$M$1129,"="&amp;M797)</f>
        <v>1</v>
      </c>
      <c r="Q797">
        <f>SUMIFS($N$2:$N$1129,$B$2:$B$1129,"="&amp;B797,$M$2:$M$1129,"="&amp;M797)</f>
        <v>1</v>
      </c>
      <c r="R797">
        <f>VLOOKUP(A797&amp;C797&amp;M797,販売数計!$A$2:$E$174,5,FALSE)</f>
        <v>11</v>
      </c>
      <c r="S797">
        <f t="shared" si="26"/>
        <v>0</v>
      </c>
      <c r="T797">
        <f t="shared" si="25"/>
        <v>11</v>
      </c>
    </row>
    <row r="798" spans="1:20" x14ac:dyDescent="0.2">
      <c r="A798" s="1">
        <v>43299</v>
      </c>
      <c r="B798">
        <v>43906727</v>
      </c>
      <c r="C798">
        <v>842</v>
      </c>
      <c r="D798" t="s">
        <v>26</v>
      </c>
      <c r="E798">
        <v>21</v>
      </c>
      <c r="F798" t="s">
        <v>15</v>
      </c>
      <c r="G798">
        <v>181010</v>
      </c>
      <c r="H798" t="s">
        <v>16</v>
      </c>
      <c r="I798" t="s">
        <v>17</v>
      </c>
      <c r="J798" t="s">
        <v>18</v>
      </c>
      <c r="K798" t="s">
        <v>19</v>
      </c>
      <c r="L798" t="s">
        <v>20</v>
      </c>
      <c r="M798" s="2">
        <v>842776102461</v>
      </c>
      <c r="N798">
        <v>1</v>
      </c>
      <c r="O798">
        <f>COUNTIFS($A$2:$A$1129,"="&amp;A798,$C$2:$C$1129,"="&amp;C798,$M$2:$M$1129,"="&amp;M798)</f>
        <v>11</v>
      </c>
      <c r="P798">
        <f>COUNTIFS($B$2:$B$1129,"="&amp;B798,$M$2:$M$1129,"="&amp;M798)</f>
        <v>1</v>
      </c>
      <c r="Q798">
        <f>SUMIFS($N$2:$N$1129,$B$2:$B$1129,"="&amp;B798,$M$2:$M$1129,"="&amp;M798)</f>
        <v>1</v>
      </c>
      <c r="R798">
        <f>VLOOKUP(A798&amp;C798&amp;M798,販売数計!$A$2:$E$174,5,FALSE)</f>
        <v>11</v>
      </c>
      <c r="S798">
        <f t="shared" si="26"/>
        <v>0</v>
      </c>
      <c r="T798">
        <f t="shared" si="25"/>
        <v>11</v>
      </c>
    </row>
    <row r="799" spans="1:20" x14ac:dyDescent="0.2">
      <c r="A799" s="1">
        <v>43299</v>
      </c>
      <c r="B799">
        <v>43907487</v>
      </c>
      <c r="C799">
        <v>842</v>
      </c>
      <c r="D799" t="s">
        <v>26</v>
      </c>
      <c r="E799">
        <v>21</v>
      </c>
      <c r="F799" t="s">
        <v>15</v>
      </c>
      <c r="G799">
        <v>181010</v>
      </c>
      <c r="H799" t="s">
        <v>16</v>
      </c>
      <c r="I799" t="s">
        <v>17</v>
      </c>
      <c r="J799" t="s">
        <v>18</v>
      </c>
      <c r="K799" t="s">
        <v>19</v>
      </c>
      <c r="L799" t="s">
        <v>20</v>
      </c>
      <c r="M799" s="2">
        <v>842776102461</v>
      </c>
      <c r="N799">
        <v>1</v>
      </c>
      <c r="O799">
        <f>COUNTIFS($A$2:$A$1129,"="&amp;A799,$C$2:$C$1129,"="&amp;C799,$M$2:$M$1129,"="&amp;M799)</f>
        <v>11</v>
      </c>
      <c r="P799">
        <f>COUNTIFS($B$2:$B$1129,"="&amp;B799,$M$2:$M$1129,"="&amp;M799)</f>
        <v>1</v>
      </c>
      <c r="Q799">
        <f>SUMIFS($N$2:$N$1129,$B$2:$B$1129,"="&amp;B799,$M$2:$M$1129,"="&amp;M799)</f>
        <v>1</v>
      </c>
      <c r="R799">
        <f>VLOOKUP(A799&amp;C799&amp;M799,販売数計!$A$2:$E$174,5,FALSE)</f>
        <v>11</v>
      </c>
      <c r="S799">
        <f t="shared" si="26"/>
        <v>0</v>
      </c>
      <c r="T799">
        <f t="shared" si="25"/>
        <v>11</v>
      </c>
    </row>
    <row r="800" spans="1:20" x14ac:dyDescent="0.2">
      <c r="A800" s="1">
        <v>43299</v>
      </c>
      <c r="B800">
        <v>43907513</v>
      </c>
      <c r="C800">
        <v>842</v>
      </c>
      <c r="D800" t="s">
        <v>26</v>
      </c>
      <c r="E800">
        <v>21</v>
      </c>
      <c r="F800" t="s">
        <v>15</v>
      </c>
      <c r="G800">
        <v>181010</v>
      </c>
      <c r="H800" t="s">
        <v>16</v>
      </c>
      <c r="I800" t="s">
        <v>17</v>
      </c>
      <c r="J800" t="s">
        <v>18</v>
      </c>
      <c r="K800" t="s">
        <v>19</v>
      </c>
      <c r="L800" t="s">
        <v>20</v>
      </c>
      <c r="M800" s="2">
        <v>842776102461</v>
      </c>
      <c r="N800">
        <v>1</v>
      </c>
      <c r="O800">
        <f>COUNTIFS($A$2:$A$1129,"="&amp;A800,$C$2:$C$1129,"="&amp;C800,$M$2:$M$1129,"="&amp;M800)</f>
        <v>11</v>
      </c>
      <c r="P800">
        <f>COUNTIFS($B$2:$B$1129,"="&amp;B800,$M$2:$M$1129,"="&amp;M800)</f>
        <v>1</v>
      </c>
      <c r="Q800">
        <f>SUMIFS($N$2:$N$1129,$B$2:$B$1129,"="&amp;B800,$M$2:$M$1129,"="&amp;M800)</f>
        <v>1</v>
      </c>
      <c r="R800">
        <f>VLOOKUP(A800&amp;C800&amp;M800,販売数計!$A$2:$E$174,5,FALSE)</f>
        <v>11</v>
      </c>
      <c r="S800">
        <f t="shared" si="26"/>
        <v>0</v>
      </c>
      <c r="T800">
        <f t="shared" si="25"/>
        <v>11</v>
      </c>
    </row>
    <row r="801" spans="1:20" x14ac:dyDescent="0.2">
      <c r="A801" s="1">
        <v>43299</v>
      </c>
      <c r="B801">
        <v>43907609</v>
      </c>
      <c r="C801">
        <v>842</v>
      </c>
      <c r="D801" t="s">
        <v>26</v>
      </c>
      <c r="E801">
        <v>21</v>
      </c>
      <c r="F801" t="s">
        <v>15</v>
      </c>
      <c r="G801">
        <v>181010</v>
      </c>
      <c r="H801" t="s">
        <v>16</v>
      </c>
      <c r="I801" t="s">
        <v>17</v>
      </c>
      <c r="J801" t="s">
        <v>18</v>
      </c>
      <c r="K801" t="s">
        <v>19</v>
      </c>
      <c r="L801" t="s">
        <v>20</v>
      </c>
      <c r="M801" s="2">
        <v>842776102461</v>
      </c>
      <c r="N801">
        <v>1</v>
      </c>
      <c r="O801">
        <f>COUNTIFS($A$2:$A$1129,"="&amp;A801,$C$2:$C$1129,"="&amp;C801,$M$2:$M$1129,"="&amp;M801)</f>
        <v>11</v>
      </c>
      <c r="P801">
        <f>COUNTIFS($B$2:$B$1129,"="&amp;B801,$M$2:$M$1129,"="&amp;M801)</f>
        <v>1</v>
      </c>
      <c r="Q801">
        <f>SUMIFS($N$2:$N$1129,$B$2:$B$1129,"="&amp;B801,$M$2:$M$1129,"="&amp;M801)</f>
        <v>1</v>
      </c>
      <c r="R801">
        <f>VLOOKUP(A801&amp;C801&amp;M801,販売数計!$A$2:$E$174,5,FALSE)</f>
        <v>11</v>
      </c>
      <c r="S801">
        <f t="shared" si="26"/>
        <v>0</v>
      </c>
      <c r="T801">
        <f t="shared" si="25"/>
        <v>11</v>
      </c>
    </row>
    <row r="802" spans="1:20" x14ac:dyDescent="0.2">
      <c r="A802" s="1">
        <v>43299</v>
      </c>
      <c r="B802">
        <v>43907662</v>
      </c>
      <c r="C802">
        <v>842</v>
      </c>
      <c r="D802" t="s">
        <v>26</v>
      </c>
      <c r="E802">
        <v>21</v>
      </c>
      <c r="F802" t="s">
        <v>15</v>
      </c>
      <c r="G802">
        <v>181010</v>
      </c>
      <c r="H802" t="s">
        <v>16</v>
      </c>
      <c r="I802" t="s">
        <v>17</v>
      </c>
      <c r="J802" t="s">
        <v>18</v>
      </c>
      <c r="K802" t="s">
        <v>19</v>
      </c>
      <c r="L802" t="s">
        <v>20</v>
      </c>
      <c r="M802" s="2">
        <v>842776102461</v>
      </c>
      <c r="N802">
        <v>1</v>
      </c>
      <c r="O802">
        <f>COUNTIFS($A$2:$A$1129,"="&amp;A802,$C$2:$C$1129,"="&amp;C802,$M$2:$M$1129,"="&amp;M802)</f>
        <v>11</v>
      </c>
      <c r="P802">
        <f>COUNTIFS($B$2:$B$1129,"="&amp;B802,$M$2:$M$1129,"="&amp;M802)</f>
        <v>1</v>
      </c>
      <c r="Q802">
        <f>SUMIFS($N$2:$N$1129,$B$2:$B$1129,"="&amp;B802,$M$2:$M$1129,"="&amp;M802)</f>
        <v>1</v>
      </c>
      <c r="R802">
        <f>VLOOKUP(A802&amp;C802&amp;M802,販売数計!$A$2:$E$174,5,FALSE)</f>
        <v>11</v>
      </c>
      <c r="S802">
        <f t="shared" si="26"/>
        <v>0</v>
      </c>
      <c r="T802">
        <f t="shared" si="25"/>
        <v>11</v>
      </c>
    </row>
    <row r="803" spans="1:20" x14ac:dyDescent="0.2">
      <c r="A803" s="1">
        <v>43299</v>
      </c>
      <c r="B803">
        <v>43908073</v>
      </c>
      <c r="C803">
        <v>842</v>
      </c>
      <c r="D803" t="s">
        <v>26</v>
      </c>
      <c r="E803">
        <v>21</v>
      </c>
      <c r="F803" t="s">
        <v>15</v>
      </c>
      <c r="G803">
        <v>181010</v>
      </c>
      <c r="H803" t="s">
        <v>16</v>
      </c>
      <c r="I803" t="s">
        <v>17</v>
      </c>
      <c r="J803" t="s">
        <v>18</v>
      </c>
      <c r="K803" t="s">
        <v>19</v>
      </c>
      <c r="L803" t="s">
        <v>20</v>
      </c>
      <c r="M803" s="2">
        <v>842776102461</v>
      </c>
      <c r="N803">
        <v>1</v>
      </c>
      <c r="O803">
        <f>COUNTIFS($A$2:$A$1129,"="&amp;A803,$C$2:$C$1129,"="&amp;C803,$M$2:$M$1129,"="&amp;M803)</f>
        <v>11</v>
      </c>
      <c r="P803">
        <f>COUNTIFS($B$2:$B$1129,"="&amp;B803,$M$2:$M$1129,"="&amp;M803)</f>
        <v>1</v>
      </c>
      <c r="Q803">
        <f>SUMIFS($N$2:$N$1129,$B$2:$B$1129,"="&amp;B803,$M$2:$M$1129,"="&amp;M803)</f>
        <v>1</v>
      </c>
      <c r="R803">
        <f>VLOOKUP(A803&amp;C803&amp;M803,販売数計!$A$2:$E$174,5,FALSE)</f>
        <v>11</v>
      </c>
      <c r="S803">
        <f t="shared" si="26"/>
        <v>0</v>
      </c>
      <c r="T803">
        <f t="shared" si="25"/>
        <v>11</v>
      </c>
    </row>
    <row r="804" spans="1:20" x14ac:dyDescent="0.2">
      <c r="A804" s="1">
        <v>43299</v>
      </c>
      <c r="B804">
        <v>43911441</v>
      </c>
      <c r="C804">
        <v>842</v>
      </c>
      <c r="D804" t="s">
        <v>26</v>
      </c>
      <c r="E804">
        <v>32</v>
      </c>
      <c r="F804" t="s">
        <v>21</v>
      </c>
      <c r="G804">
        <v>253230</v>
      </c>
      <c r="H804" t="s">
        <v>22</v>
      </c>
      <c r="I804" t="s">
        <v>23</v>
      </c>
      <c r="J804" t="s">
        <v>24</v>
      </c>
      <c r="L804" t="s">
        <v>25</v>
      </c>
      <c r="M804" s="2">
        <v>4550084118970</v>
      </c>
      <c r="N804">
        <v>1</v>
      </c>
      <c r="O804">
        <f>COUNTIFS($A$2:$A$1129,"="&amp;A804,$C$2:$C$1129,"="&amp;C804,$M$2:$M$1129,"="&amp;M804)</f>
        <v>3</v>
      </c>
      <c r="P804">
        <f>COUNTIFS($B$2:$B$1129,"="&amp;B804,$M$2:$M$1129,"="&amp;M804)</f>
        <v>1</v>
      </c>
      <c r="Q804">
        <f>SUMIFS($N$2:$N$1129,$B$2:$B$1129,"="&amp;B804,$M$2:$M$1129,"="&amp;M804)</f>
        <v>1</v>
      </c>
      <c r="R804">
        <f>VLOOKUP(A804&amp;C804&amp;M804,販売数計!$A$2:$E$174,5,FALSE)</f>
        <v>3</v>
      </c>
      <c r="S804">
        <f t="shared" si="26"/>
        <v>0</v>
      </c>
      <c r="T804">
        <f t="shared" si="25"/>
        <v>3</v>
      </c>
    </row>
    <row r="805" spans="1:20" x14ac:dyDescent="0.2">
      <c r="A805" s="1">
        <v>43299</v>
      </c>
      <c r="B805">
        <v>43914521</v>
      </c>
      <c r="C805">
        <v>842</v>
      </c>
      <c r="D805" t="s">
        <v>26</v>
      </c>
      <c r="E805">
        <v>21</v>
      </c>
      <c r="F805" t="s">
        <v>15</v>
      </c>
      <c r="G805">
        <v>181010</v>
      </c>
      <c r="H805" t="s">
        <v>16</v>
      </c>
      <c r="I805" t="s">
        <v>17</v>
      </c>
      <c r="J805" t="s">
        <v>18</v>
      </c>
      <c r="K805" t="s">
        <v>19</v>
      </c>
      <c r="L805" t="s">
        <v>20</v>
      </c>
      <c r="M805" s="2">
        <v>842776102461</v>
      </c>
      <c r="N805">
        <v>1</v>
      </c>
      <c r="O805">
        <f>COUNTIFS($A$2:$A$1129,"="&amp;A805,$C$2:$C$1129,"="&amp;C805,$M$2:$M$1129,"="&amp;M805)</f>
        <v>11</v>
      </c>
      <c r="P805">
        <f>COUNTIFS($B$2:$B$1129,"="&amp;B805,$M$2:$M$1129,"="&amp;M805)</f>
        <v>1</v>
      </c>
      <c r="Q805">
        <f>SUMIFS($N$2:$N$1129,$B$2:$B$1129,"="&amp;B805,$M$2:$M$1129,"="&amp;M805)</f>
        <v>1</v>
      </c>
      <c r="R805">
        <f>VLOOKUP(A805&amp;C805&amp;M805,販売数計!$A$2:$E$174,5,FALSE)</f>
        <v>11</v>
      </c>
      <c r="S805">
        <f t="shared" si="26"/>
        <v>0</v>
      </c>
      <c r="T805">
        <f t="shared" si="25"/>
        <v>11</v>
      </c>
    </row>
    <row r="806" spans="1:20" x14ac:dyDescent="0.2">
      <c r="A806" s="1">
        <v>43299</v>
      </c>
      <c r="B806">
        <v>43915367</v>
      </c>
      <c r="C806">
        <v>842</v>
      </c>
      <c r="D806" t="s">
        <v>26</v>
      </c>
      <c r="E806">
        <v>32</v>
      </c>
      <c r="F806" t="s">
        <v>21</v>
      </c>
      <c r="G806">
        <v>253230</v>
      </c>
      <c r="H806" t="s">
        <v>22</v>
      </c>
      <c r="I806" t="s">
        <v>23</v>
      </c>
      <c r="J806" t="s">
        <v>24</v>
      </c>
      <c r="L806" t="s">
        <v>25</v>
      </c>
      <c r="M806" s="2">
        <v>4550084118970</v>
      </c>
      <c r="N806">
        <v>1</v>
      </c>
      <c r="O806">
        <f>COUNTIFS($A$2:$A$1129,"="&amp;A806,$C$2:$C$1129,"="&amp;C806,$M$2:$M$1129,"="&amp;M806)</f>
        <v>3</v>
      </c>
      <c r="P806">
        <f>COUNTIFS($B$2:$B$1129,"="&amp;B806,$M$2:$M$1129,"="&amp;M806)</f>
        <v>1</v>
      </c>
      <c r="Q806">
        <f>SUMIFS($N$2:$N$1129,$B$2:$B$1129,"="&amp;B806,$M$2:$M$1129,"="&amp;M806)</f>
        <v>1</v>
      </c>
      <c r="R806">
        <f>VLOOKUP(A806&amp;C806&amp;M806,販売数計!$A$2:$E$174,5,FALSE)</f>
        <v>3</v>
      </c>
      <c r="S806">
        <f t="shared" si="26"/>
        <v>0</v>
      </c>
      <c r="T806">
        <f t="shared" si="25"/>
        <v>3</v>
      </c>
    </row>
    <row r="807" spans="1:20" x14ac:dyDescent="0.2">
      <c r="A807" s="1">
        <v>43299</v>
      </c>
      <c r="B807">
        <v>43916660</v>
      </c>
      <c r="C807">
        <v>842</v>
      </c>
      <c r="D807" t="s">
        <v>26</v>
      </c>
      <c r="E807">
        <v>32</v>
      </c>
      <c r="F807" t="s">
        <v>21</v>
      </c>
      <c r="G807">
        <v>253230</v>
      </c>
      <c r="H807" t="s">
        <v>22</v>
      </c>
      <c r="I807" t="s">
        <v>23</v>
      </c>
      <c r="J807" t="s">
        <v>24</v>
      </c>
      <c r="L807" t="s">
        <v>25</v>
      </c>
      <c r="M807" s="2">
        <v>4550084118970</v>
      </c>
      <c r="N807">
        <v>1</v>
      </c>
      <c r="O807">
        <f>COUNTIFS($A$2:$A$1129,"="&amp;A807,$C$2:$C$1129,"="&amp;C807,$M$2:$M$1129,"="&amp;M807)</f>
        <v>3</v>
      </c>
      <c r="P807">
        <f>COUNTIFS($B$2:$B$1129,"="&amp;B807,$M$2:$M$1129,"="&amp;M807)</f>
        <v>1</v>
      </c>
      <c r="Q807">
        <f>SUMIFS($N$2:$N$1129,$B$2:$B$1129,"="&amp;B807,$M$2:$M$1129,"="&amp;M807)</f>
        <v>1</v>
      </c>
      <c r="R807">
        <f>VLOOKUP(A807&amp;C807&amp;M807,販売数計!$A$2:$E$174,5,FALSE)</f>
        <v>3</v>
      </c>
      <c r="S807">
        <f t="shared" si="26"/>
        <v>0</v>
      </c>
      <c r="T807">
        <f t="shared" si="25"/>
        <v>3</v>
      </c>
    </row>
    <row r="808" spans="1:20" hidden="1" x14ac:dyDescent="0.2">
      <c r="A808" s="1">
        <v>43300</v>
      </c>
      <c r="B808">
        <v>43888398</v>
      </c>
      <c r="C808">
        <v>94</v>
      </c>
      <c r="D808" t="s">
        <v>14</v>
      </c>
      <c r="E808">
        <v>12</v>
      </c>
      <c r="F808" t="s">
        <v>27</v>
      </c>
      <c r="G808">
        <v>77120</v>
      </c>
      <c r="H808" t="s">
        <v>28</v>
      </c>
      <c r="I808" t="s">
        <v>29</v>
      </c>
      <c r="J808" t="s">
        <v>30</v>
      </c>
      <c r="L808" t="s">
        <v>31</v>
      </c>
      <c r="M808" s="2">
        <v>4549980046388</v>
      </c>
      <c r="N808">
        <v>1</v>
      </c>
      <c r="O808">
        <f>COUNTIFS($A$2:$A$1129,"="&amp;A808,$C$2:$C$1129,"="&amp;C808,$M$2:$M$1129,"="&amp;M808)</f>
        <v>2</v>
      </c>
      <c r="P808">
        <f>COUNTIFS($B$2:$B$1129,"="&amp;B808,$M$2:$M$1129,"="&amp;M808)</f>
        <v>1</v>
      </c>
      <c r="Q808">
        <f>SUMIFS($N$2:$N$1129,$B$2:$B$1129,"="&amp;B808,$M$2:$M$1129,"="&amp;M808)</f>
        <v>1</v>
      </c>
      <c r="R808">
        <f>VLOOKUP(A808&amp;C808&amp;M808,販売数計!$A$2:$E$174,5,FALSE)</f>
        <v>2</v>
      </c>
      <c r="S808">
        <f t="shared" si="26"/>
        <v>0</v>
      </c>
      <c r="T808">
        <f t="shared" si="25"/>
        <v>2</v>
      </c>
    </row>
    <row r="809" spans="1:20" hidden="1" x14ac:dyDescent="0.2">
      <c r="A809" s="1">
        <v>43300</v>
      </c>
      <c r="B809">
        <v>43896536</v>
      </c>
      <c r="C809">
        <v>94</v>
      </c>
      <c r="D809" t="s">
        <v>14</v>
      </c>
      <c r="E809">
        <v>21</v>
      </c>
      <c r="F809" t="s">
        <v>15</v>
      </c>
      <c r="G809">
        <v>181010</v>
      </c>
      <c r="H809" t="s">
        <v>16</v>
      </c>
      <c r="I809" t="s">
        <v>17</v>
      </c>
      <c r="J809" t="s">
        <v>18</v>
      </c>
      <c r="K809" t="s">
        <v>19</v>
      </c>
      <c r="L809" t="s">
        <v>20</v>
      </c>
      <c r="M809" s="2">
        <v>842776102461</v>
      </c>
      <c r="N809">
        <v>1</v>
      </c>
      <c r="O809">
        <f>COUNTIFS($A$2:$A$1129,"="&amp;A809,$C$2:$C$1129,"="&amp;C809,$M$2:$M$1129,"="&amp;M809)</f>
        <v>6</v>
      </c>
      <c r="P809">
        <f>COUNTIFS($B$2:$B$1129,"="&amp;B809,$M$2:$M$1129,"="&amp;M809)</f>
        <v>1</v>
      </c>
      <c r="Q809">
        <f>SUMIFS($N$2:$N$1129,$B$2:$B$1129,"="&amp;B809,$M$2:$M$1129,"="&amp;M809)</f>
        <v>1</v>
      </c>
      <c r="R809">
        <f>VLOOKUP(A809&amp;C809&amp;M809,販売数計!$A$2:$E$174,5,FALSE)</f>
        <v>6</v>
      </c>
      <c r="S809">
        <f t="shared" si="26"/>
        <v>0</v>
      </c>
      <c r="T809">
        <f t="shared" si="25"/>
        <v>6</v>
      </c>
    </row>
    <row r="810" spans="1:20" hidden="1" x14ac:dyDescent="0.2">
      <c r="A810" s="1">
        <v>43300</v>
      </c>
      <c r="B810">
        <v>43917919</v>
      </c>
      <c r="C810">
        <v>94</v>
      </c>
      <c r="D810" t="s">
        <v>14</v>
      </c>
      <c r="E810">
        <v>21</v>
      </c>
      <c r="F810" t="s">
        <v>15</v>
      </c>
      <c r="G810">
        <v>181010</v>
      </c>
      <c r="H810" t="s">
        <v>16</v>
      </c>
      <c r="I810" t="s">
        <v>17</v>
      </c>
      <c r="J810" t="s">
        <v>18</v>
      </c>
      <c r="K810" t="s">
        <v>19</v>
      </c>
      <c r="L810" t="s">
        <v>20</v>
      </c>
      <c r="M810" s="2">
        <v>842776102461</v>
      </c>
      <c r="N810">
        <v>1</v>
      </c>
      <c r="O810">
        <f>COUNTIFS($A$2:$A$1129,"="&amp;A810,$C$2:$C$1129,"="&amp;C810,$M$2:$M$1129,"="&amp;M810)</f>
        <v>6</v>
      </c>
      <c r="P810">
        <f>COUNTIFS($B$2:$B$1129,"="&amp;B810,$M$2:$M$1129,"="&amp;M810)</f>
        <v>1</v>
      </c>
      <c r="Q810">
        <f>SUMIFS($N$2:$N$1129,$B$2:$B$1129,"="&amp;B810,$M$2:$M$1129,"="&amp;M810)</f>
        <v>1</v>
      </c>
      <c r="R810">
        <f>VLOOKUP(A810&amp;C810&amp;M810,販売数計!$A$2:$E$174,5,FALSE)</f>
        <v>6</v>
      </c>
      <c r="S810">
        <f t="shared" si="26"/>
        <v>0</v>
      </c>
      <c r="T810">
        <f t="shared" si="25"/>
        <v>6</v>
      </c>
    </row>
    <row r="811" spans="1:20" hidden="1" x14ac:dyDescent="0.2">
      <c r="A811" s="1">
        <v>43300</v>
      </c>
      <c r="B811">
        <v>43918835</v>
      </c>
      <c r="C811">
        <v>94</v>
      </c>
      <c r="D811" t="s">
        <v>14</v>
      </c>
      <c r="E811">
        <v>1</v>
      </c>
      <c r="F811" t="s">
        <v>32</v>
      </c>
      <c r="G811">
        <v>32010</v>
      </c>
      <c r="H811" t="s">
        <v>33</v>
      </c>
      <c r="I811" t="s">
        <v>34</v>
      </c>
      <c r="J811" t="s">
        <v>35</v>
      </c>
      <c r="L811" t="s">
        <v>36</v>
      </c>
      <c r="M811" s="2">
        <v>4549292037708</v>
      </c>
      <c r="N811">
        <v>1</v>
      </c>
      <c r="O811">
        <f>COUNTIFS($A$2:$A$1129,"="&amp;A811,$C$2:$C$1129,"="&amp;C811,$M$2:$M$1129,"="&amp;M811)</f>
        <v>1</v>
      </c>
      <c r="P811">
        <f>COUNTIFS($B$2:$B$1129,"="&amp;B811,$M$2:$M$1129,"="&amp;M811)</f>
        <v>1</v>
      </c>
      <c r="Q811">
        <f>SUMIFS($N$2:$N$1129,$B$2:$B$1129,"="&amp;B811,$M$2:$M$1129,"="&amp;M811)</f>
        <v>1</v>
      </c>
      <c r="R811">
        <f>VLOOKUP(A811&amp;C811&amp;M811,販売数計!$A$2:$E$174,5,FALSE)</f>
        <v>1</v>
      </c>
      <c r="S811">
        <f t="shared" si="26"/>
        <v>0</v>
      </c>
      <c r="T811">
        <f t="shared" si="25"/>
        <v>1</v>
      </c>
    </row>
    <row r="812" spans="1:20" hidden="1" x14ac:dyDescent="0.2">
      <c r="A812" s="1">
        <v>43300</v>
      </c>
      <c r="B812">
        <v>43920422</v>
      </c>
      <c r="C812">
        <v>94</v>
      </c>
      <c r="D812" t="s">
        <v>14</v>
      </c>
      <c r="E812">
        <v>21</v>
      </c>
      <c r="F812" t="s">
        <v>15</v>
      </c>
      <c r="G812">
        <v>181010</v>
      </c>
      <c r="H812" t="s">
        <v>16</v>
      </c>
      <c r="I812" t="s">
        <v>17</v>
      </c>
      <c r="J812" t="s">
        <v>18</v>
      </c>
      <c r="K812" t="s">
        <v>19</v>
      </c>
      <c r="L812" t="s">
        <v>20</v>
      </c>
      <c r="M812" s="2">
        <v>842776102461</v>
      </c>
      <c r="N812">
        <v>1</v>
      </c>
      <c r="O812">
        <f>COUNTIFS($A$2:$A$1129,"="&amp;A812,$C$2:$C$1129,"="&amp;C812,$M$2:$M$1129,"="&amp;M812)</f>
        <v>6</v>
      </c>
      <c r="P812">
        <f>COUNTIFS($B$2:$B$1129,"="&amp;B812,$M$2:$M$1129,"="&amp;M812)</f>
        <v>1</v>
      </c>
      <c r="Q812">
        <f>SUMIFS($N$2:$N$1129,$B$2:$B$1129,"="&amp;B812,$M$2:$M$1129,"="&amp;M812)</f>
        <v>1</v>
      </c>
      <c r="R812">
        <f>VLOOKUP(A812&amp;C812&amp;M812,販売数計!$A$2:$E$174,5,FALSE)</f>
        <v>6</v>
      </c>
      <c r="S812">
        <f t="shared" si="26"/>
        <v>0</v>
      </c>
      <c r="T812">
        <f t="shared" si="25"/>
        <v>6</v>
      </c>
    </row>
    <row r="813" spans="1:20" hidden="1" x14ac:dyDescent="0.2">
      <c r="A813" s="1">
        <v>43300</v>
      </c>
      <c r="B813">
        <v>43920774</v>
      </c>
      <c r="C813">
        <v>94</v>
      </c>
      <c r="D813" t="s">
        <v>14</v>
      </c>
      <c r="E813">
        <v>12</v>
      </c>
      <c r="F813" t="s">
        <v>27</v>
      </c>
      <c r="G813">
        <v>77120</v>
      </c>
      <c r="H813" t="s">
        <v>28</v>
      </c>
      <c r="I813" t="s">
        <v>29</v>
      </c>
      <c r="J813" t="s">
        <v>30</v>
      </c>
      <c r="L813" t="s">
        <v>31</v>
      </c>
      <c r="M813" s="2">
        <v>4549980046388</v>
      </c>
      <c r="N813">
        <v>1</v>
      </c>
      <c r="O813">
        <f>COUNTIFS($A$2:$A$1129,"="&amp;A813,$C$2:$C$1129,"="&amp;C813,$M$2:$M$1129,"="&amp;M813)</f>
        <v>2</v>
      </c>
      <c r="P813">
        <f>COUNTIFS($B$2:$B$1129,"="&amp;B813,$M$2:$M$1129,"="&amp;M813)</f>
        <v>1</v>
      </c>
      <c r="Q813">
        <f>SUMIFS($N$2:$N$1129,$B$2:$B$1129,"="&amp;B813,$M$2:$M$1129,"="&amp;M813)</f>
        <v>1</v>
      </c>
      <c r="R813">
        <f>VLOOKUP(A813&amp;C813&amp;M813,販売数計!$A$2:$E$174,5,FALSE)</f>
        <v>2</v>
      </c>
      <c r="S813">
        <f t="shared" si="26"/>
        <v>0</v>
      </c>
      <c r="T813">
        <f t="shared" si="25"/>
        <v>2</v>
      </c>
    </row>
    <row r="814" spans="1:20" hidden="1" x14ac:dyDescent="0.2">
      <c r="A814" s="1">
        <v>43300</v>
      </c>
      <c r="B814">
        <v>43923206</v>
      </c>
      <c r="C814">
        <v>94</v>
      </c>
      <c r="D814" t="s">
        <v>14</v>
      </c>
      <c r="E814">
        <v>32</v>
      </c>
      <c r="F814" t="s">
        <v>21</v>
      </c>
      <c r="G814">
        <v>253230</v>
      </c>
      <c r="H814" t="s">
        <v>22</v>
      </c>
      <c r="I814" t="s">
        <v>23</v>
      </c>
      <c r="J814" t="s">
        <v>24</v>
      </c>
      <c r="L814" t="s">
        <v>25</v>
      </c>
      <c r="M814" s="2">
        <v>4550084118970</v>
      </c>
      <c r="N814">
        <v>1</v>
      </c>
      <c r="O814">
        <f>COUNTIFS($A$2:$A$1129,"="&amp;A814,$C$2:$C$1129,"="&amp;C814,$M$2:$M$1129,"="&amp;M814)</f>
        <v>3</v>
      </c>
      <c r="P814">
        <f>COUNTIFS($B$2:$B$1129,"="&amp;B814,$M$2:$M$1129,"="&amp;M814)</f>
        <v>1</v>
      </c>
      <c r="Q814">
        <f>SUMIFS($N$2:$N$1129,$B$2:$B$1129,"="&amp;B814,$M$2:$M$1129,"="&amp;M814)</f>
        <v>1</v>
      </c>
      <c r="R814">
        <f>VLOOKUP(A814&amp;C814&amp;M814,販売数計!$A$2:$E$174,5,FALSE)</f>
        <v>3</v>
      </c>
      <c r="S814">
        <f t="shared" si="26"/>
        <v>0</v>
      </c>
      <c r="T814">
        <f t="shared" si="25"/>
        <v>3</v>
      </c>
    </row>
    <row r="815" spans="1:20" hidden="1" x14ac:dyDescent="0.2">
      <c r="A815" s="1">
        <v>43300</v>
      </c>
      <c r="B815">
        <v>43923346</v>
      </c>
      <c r="C815">
        <v>94</v>
      </c>
      <c r="D815" t="s">
        <v>14</v>
      </c>
      <c r="E815">
        <v>32</v>
      </c>
      <c r="F815" t="s">
        <v>21</v>
      </c>
      <c r="G815">
        <v>253230</v>
      </c>
      <c r="H815" t="s">
        <v>22</v>
      </c>
      <c r="I815" t="s">
        <v>23</v>
      </c>
      <c r="J815" t="s">
        <v>24</v>
      </c>
      <c r="L815" t="s">
        <v>25</v>
      </c>
      <c r="M815" s="2">
        <v>4550084118970</v>
      </c>
      <c r="N815">
        <v>1</v>
      </c>
      <c r="O815">
        <f>COUNTIFS($A$2:$A$1129,"="&amp;A815,$C$2:$C$1129,"="&amp;C815,$M$2:$M$1129,"="&amp;M815)</f>
        <v>3</v>
      </c>
      <c r="P815">
        <f>COUNTIFS($B$2:$B$1129,"="&amp;B815,$M$2:$M$1129,"="&amp;M815)</f>
        <v>1</v>
      </c>
      <c r="Q815">
        <f>SUMIFS($N$2:$N$1129,$B$2:$B$1129,"="&amp;B815,$M$2:$M$1129,"="&amp;M815)</f>
        <v>1</v>
      </c>
      <c r="R815">
        <f>VLOOKUP(A815&amp;C815&amp;M815,販売数計!$A$2:$E$174,5,FALSE)</f>
        <v>3</v>
      </c>
      <c r="S815">
        <f t="shared" si="26"/>
        <v>0</v>
      </c>
      <c r="T815">
        <f t="shared" si="25"/>
        <v>3</v>
      </c>
    </row>
    <row r="816" spans="1:20" hidden="1" x14ac:dyDescent="0.2">
      <c r="A816" s="1">
        <v>43300</v>
      </c>
      <c r="B816">
        <v>43923531</v>
      </c>
      <c r="C816">
        <v>94</v>
      </c>
      <c r="D816" t="s">
        <v>14</v>
      </c>
      <c r="E816">
        <v>21</v>
      </c>
      <c r="F816" t="s">
        <v>15</v>
      </c>
      <c r="G816">
        <v>181010</v>
      </c>
      <c r="H816" t="s">
        <v>16</v>
      </c>
      <c r="I816" t="s">
        <v>17</v>
      </c>
      <c r="J816" t="s">
        <v>18</v>
      </c>
      <c r="K816" t="s">
        <v>19</v>
      </c>
      <c r="L816" t="s">
        <v>20</v>
      </c>
      <c r="M816" s="2">
        <v>842776102461</v>
      </c>
      <c r="N816">
        <v>1</v>
      </c>
      <c r="O816">
        <f>COUNTIFS($A$2:$A$1129,"="&amp;A816,$C$2:$C$1129,"="&amp;C816,$M$2:$M$1129,"="&amp;M816)</f>
        <v>6</v>
      </c>
      <c r="P816">
        <f>COUNTIFS($B$2:$B$1129,"="&amp;B816,$M$2:$M$1129,"="&amp;M816)</f>
        <v>1</v>
      </c>
      <c r="Q816">
        <f>SUMIFS($N$2:$N$1129,$B$2:$B$1129,"="&amp;B816,$M$2:$M$1129,"="&amp;M816)</f>
        <v>1</v>
      </c>
      <c r="R816">
        <f>VLOOKUP(A816&amp;C816&amp;M816,販売数計!$A$2:$E$174,5,FALSE)</f>
        <v>6</v>
      </c>
      <c r="S816">
        <f t="shared" si="26"/>
        <v>0</v>
      </c>
      <c r="T816">
        <f t="shared" si="25"/>
        <v>6</v>
      </c>
    </row>
    <row r="817" spans="1:20" hidden="1" x14ac:dyDescent="0.2">
      <c r="A817" s="1">
        <v>43300</v>
      </c>
      <c r="B817">
        <v>43923875</v>
      </c>
      <c r="C817">
        <v>94</v>
      </c>
      <c r="D817" t="s">
        <v>14</v>
      </c>
      <c r="E817">
        <v>21</v>
      </c>
      <c r="F817" t="s">
        <v>15</v>
      </c>
      <c r="G817">
        <v>181010</v>
      </c>
      <c r="H817" t="s">
        <v>16</v>
      </c>
      <c r="I817" t="s">
        <v>17</v>
      </c>
      <c r="J817" t="s">
        <v>18</v>
      </c>
      <c r="K817" t="s">
        <v>19</v>
      </c>
      <c r="L817" t="s">
        <v>20</v>
      </c>
      <c r="M817" s="2">
        <v>842776102461</v>
      </c>
      <c r="N817">
        <v>1</v>
      </c>
      <c r="O817">
        <f>COUNTIFS($A$2:$A$1129,"="&amp;A817,$C$2:$C$1129,"="&amp;C817,$M$2:$M$1129,"="&amp;M817)</f>
        <v>6</v>
      </c>
      <c r="P817">
        <f>COUNTIFS($B$2:$B$1129,"="&amp;B817,$M$2:$M$1129,"="&amp;M817)</f>
        <v>1</v>
      </c>
      <c r="Q817">
        <f>SUMIFS($N$2:$N$1129,$B$2:$B$1129,"="&amp;B817,$M$2:$M$1129,"="&amp;M817)</f>
        <v>1</v>
      </c>
      <c r="R817">
        <f>VLOOKUP(A817&amp;C817&amp;M817,販売数計!$A$2:$E$174,5,FALSE)</f>
        <v>6</v>
      </c>
      <c r="S817">
        <f t="shared" si="26"/>
        <v>0</v>
      </c>
      <c r="T817">
        <f t="shared" si="25"/>
        <v>6</v>
      </c>
    </row>
    <row r="818" spans="1:20" hidden="1" x14ac:dyDescent="0.2">
      <c r="A818" s="1">
        <v>43300</v>
      </c>
      <c r="B818">
        <v>43924696</v>
      </c>
      <c r="C818">
        <v>94</v>
      </c>
      <c r="D818" t="s">
        <v>14</v>
      </c>
      <c r="E818">
        <v>21</v>
      </c>
      <c r="F818" t="s">
        <v>15</v>
      </c>
      <c r="G818">
        <v>181010</v>
      </c>
      <c r="H818" t="s">
        <v>16</v>
      </c>
      <c r="I818" t="s">
        <v>17</v>
      </c>
      <c r="J818" t="s">
        <v>18</v>
      </c>
      <c r="K818" t="s">
        <v>19</v>
      </c>
      <c r="L818" t="s">
        <v>20</v>
      </c>
      <c r="M818" s="2">
        <v>842776102461</v>
      </c>
      <c r="N818">
        <v>1</v>
      </c>
      <c r="O818">
        <f>COUNTIFS($A$2:$A$1129,"="&amp;A818,$C$2:$C$1129,"="&amp;C818,$M$2:$M$1129,"="&amp;M818)</f>
        <v>6</v>
      </c>
      <c r="P818">
        <f>COUNTIFS($B$2:$B$1129,"="&amp;B818,$M$2:$M$1129,"="&amp;M818)</f>
        <v>1</v>
      </c>
      <c r="Q818">
        <f>SUMIFS($N$2:$N$1129,$B$2:$B$1129,"="&amp;B818,$M$2:$M$1129,"="&amp;M818)</f>
        <v>1</v>
      </c>
      <c r="R818">
        <f>VLOOKUP(A818&amp;C818&amp;M818,販売数計!$A$2:$E$174,5,FALSE)</f>
        <v>6</v>
      </c>
      <c r="S818">
        <f t="shared" si="26"/>
        <v>0</v>
      </c>
      <c r="T818">
        <f t="shared" si="25"/>
        <v>6</v>
      </c>
    </row>
    <row r="819" spans="1:20" hidden="1" x14ac:dyDescent="0.2">
      <c r="A819" s="1">
        <v>43300</v>
      </c>
      <c r="B819">
        <v>43926931</v>
      </c>
      <c r="C819">
        <v>94</v>
      </c>
      <c r="D819" t="s">
        <v>14</v>
      </c>
      <c r="E819">
        <v>32</v>
      </c>
      <c r="F819" t="s">
        <v>21</v>
      </c>
      <c r="G819">
        <v>253230</v>
      </c>
      <c r="H819" t="s">
        <v>22</v>
      </c>
      <c r="I819" t="s">
        <v>23</v>
      </c>
      <c r="J819" t="s">
        <v>24</v>
      </c>
      <c r="L819" t="s">
        <v>25</v>
      </c>
      <c r="M819" s="2">
        <v>4550084118970</v>
      </c>
      <c r="N819">
        <v>1</v>
      </c>
      <c r="O819">
        <f>COUNTIFS($A$2:$A$1129,"="&amp;A819,$C$2:$C$1129,"="&amp;C819,$M$2:$M$1129,"="&amp;M819)</f>
        <v>3</v>
      </c>
      <c r="P819">
        <f>COUNTIFS($B$2:$B$1129,"="&amp;B819,$M$2:$M$1129,"="&amp;M819)</f>
        <v>1</v>
      </c>
      <c r="Q819">
        <f>SUMIFS($N$2:$N$1129,$B$2:$B$1129,"="&amp;B819,$M$2:$M$1129,"="&amp;M819)</f>
        <v>1</v>
      </c>
      <c r="R819">
        <f>VLOOKUP(A819&amp;C819&amp;M819,販売数計!$A$2:$E$174,5,FALSE)</f>
        <v>3</v>
      </c>
      <c r="S819">
        <f t="shared" si="26"/>
        <v>0</v>
      </c>
      <c r="T819">
        <f t="shared" si="25"/>
        <v>3</v>
      </c>
    </row>
    <row r="820" spans="1:20" x14ac:dyDescent="0.2">
      <c r="A820" s="1">
        <v>43300</v>
      </c>
      <c r="B820">
        <v>43896720</v>
      </c>
      <c r="C820">
        <v>842</v>
      </c>
      <c r="D820" t="s">
        <v>26</v>
      </c>
      <c r="E820">
        <v>21</v>
      </c>
      <c r="F820" t="s">
        <v>15</v>
      </c>
      <c r="G820">
        <v>181010</v>
      </c>
      <c r="H820" t="s">
        <v>16</v>
      </c>
      <c r="I820" t="s">
        <v>17</v>
      </c>
      <c r="J820" t="s">
        <v>18</v>
      </c>
      <c r="K820" t="s">
        <v>19</v>
      </c>
      <c r="L820" t="s">
        <v>20</v>
      </c>
      <c r="M820" s="2">
        <v>842776102461</v>
      </c>
      <c r="N820">
        <v>1</v>
      </c>
      <c r="O820">
        <f>COUNTIFS($A$2:$A$1129,"="&amp;A820,$C$2:$C$1129,"="&amp;C820,$M$2:$M$1129,"="&amp;M820)</f>
        <v>3</v>
      </c>
      <c r="P820">
        <f>COUNTIFS($B$2:$B$1129,"="&amp;B820,$M$2:$M$1129,"="&amp;M820)</f>
        <v>1</v>
      </c>
      <c r="Q820">
        <f>SUMIFS($N$2:$N$1129,$B$2:$B$1129,"="&amp;B820,$M$2:$M$1129,"="&amp;M820)</f>
        <v>1</v>
      </c>
      <c r="R820">
        <f>VLOOKUP(A820&amp;C820&amp;M820,販売数計!$A$2:$E$174,5,FALSE)</f>
        <v>3</v>
      </c>
      <c r="S820">
        <f t="shared" si="26"/>
        <v>0</v>
      </c>
      <c r="T820">
        <f t="shared" si="25"/>
        <v>3</v>
      </c>
    </row>
    <row r="821" spans="1:20" x14ac:dyDescent="0.2">
      <c r="A821" s="1">
        <v>43300</v>
      </c>
      <c r="B821">
        <v>43916684</v>
      </c>
      <c r="C821">
        <v>842</v>
      </c>
      <c r="D821" t="s">
        <v>26</v>
      </c>
      <c r="E821">
        <v>12</v>
      </c>
      <c r="F821" t="s">
        <v>27</v>
      </c>
      <c r="G821">
        <v>77120</v>
      </c>
      <c r="H821" t="s">
        <v>28</v>
      </c>
      <c r="I821" t="s">
        <v>29</v>
      </c>
      <c r="J821" t="s">
        <v>30</v>
      </c>
      <c r="L821" t="s">
        <v>31</v>
      </c>
      <c r="M821" s="2">
        <v>4549980046388</v>
      </c>
      <c r="N821">
        <v>1</v>
      </c>
      <c r="O821">
        <f>COUNTIFS($A$2:$A$1129,"="&amp;A821,$C$2:$C$1129,"="&amp;C821,$M$2:$M$1129,"="&amp;M821)</f>
        <v>1</v>
      </c>
      <c r="P821">
        <f>COUNTIFS($B$2:$B$1129,"="&amp;B821,$M$2:$M$1129,"="&amp;M821)</f>
        <v>1</v>
      </c>
      <c r="Q821">
        <f>SUMIFS($N$2:$N$1129,$B$2:$B$1129,"="&amp;B821,$M$2:$M$1129,"="&amp;M821)</f>
        <v>1</v>
      </c>
      <c r="R821">
        <f>VLOOKUP(A821&amp;C821&amp;M821,販売数計!$A$2:$E$174,5,FALSE)</f>
        <v>1</v>
      </c>
      <c r="S821">
        <f t="shared" si="26"/>
        <v>0</v>
      </c>
      <c r="T821">
        <f t="shared" si="25"/>
        <v>1</v>
      </c>
    </row>
    <row r="822" spans="1:20" x14ac:dyDescent="0.2">
      <c r="A822" s="1">
        <v>43300</v>
      </c>
      <c r="B822">
        <v>43917026</v>
      </c>
      <c r="C822">
        <v>842</v>
      </c>
      <c r="D822" t="s">
        <v>26</v>
      </c>
      <c r="E822">
        <v>21</v>
      </c>
      <c r="F822" t="s">
        <v>15</v>
      </c>
      <c r="G822">
        <v>181010</v>
      </c>
      <c r="H822" t="s">
        <v>16</v>
      </c>
      <c r="I822" t="s">
        <v>17</v>
      </c>
      <c r="J822" t="s">
        <v>18</v>
      </c>
      <c r="K822" t="s">
        <v>19</v>
      </c>
      <c r="L822" t="s">
        <v>20</v>
      </c>
      <c r="M822" s="2">
        <v>842776102461</v>
      </c>
      <c r="N822">
        <v>1</v>
      </c>
      <c r="O822">
        <f>COUNTIFS($A$2:$A$1129,"="&amp;A822,$C$2:$C$1129,"="&amp;C822,$M$2:$M$1129,"="&amp;M822)</f>
        <v>3</v>
      </c>
      <c r="P822">
        <f>COUNTIFS($B$2:$B$1129,"="&amp;B822,$M$2:$M$1129,"="&amp;M822)</f>
        <v>1</v>
      </c>
      <c r="Q822">
        <f>SUMIFS($N$2:$N$1129,$B$2:$B$1129,"="&amp;B822,$M$2:$M$1129,"="&amp;M822)</f>
        <v>1</v>
      </c>
      <c r="R822">
        <f>VLOOKUP(A822&amp;C822&amp;M822,販売数計!$A$2:$E$174,5,FALSE)</f>
        <v>3</v>
      </c>
      <c r="S822">
        <f t="shared" si="26"/>
        <v>0</v>
      </c>
      <c r="T822">
        <f t="shared" si="25"/>
        <v>3</v>
      </c>
    </row>
    <row r="823" spans="1:20" x14ac:dyDescent="0.2">
      <c r="A823" s="1">
        <v>43300</v>
      </c>
      <c r="B823">
        <v>43923234</v>
      </c>
      <c r="C823">
        <v>842</v>
      </c>
      <c r="D823" t="s">
        <v>26</v>
      </c>
      <c r="E823">
        <v>32</v>
      </c>
      <c r="F823" t="s">
        <v>21</v>
      </c>
      <c r="G823">
        <v>253230</v>
      </c>
      <c r="H823" t="s">
        <v>22</v>
      </c>
      <c r="I823" t="s">
        <v>23</v>
      </c>
      <c r="J823" t="s">
        <v>24</v>
      </c>
      <c r="L823" t="s">
        <v>25</v>
      </c>
      <c r="M823" s="2">
        <v>4550084118970</v>
      </c>
      <c r="N823">
        <v>1</v>
      </c>
      <c r="O823">
        <f>COUNTIFS($A$2:$A$1129,"="&amp;A823,$C$2:$C$1129,"="&amp;C823,$M$2:$M$1129,"="&amp;M823)</f>
        <v>4</v>
      </c>
      <c r="P823">
        <f>COUNTIFS($B$2:$B$1129,"="&amp;B823,$M$2:$M$1129,"="&amp;M823)</f>
        <v>1</v>
      </c>
      <c r="Q823">
        <f>SUMIFS($N$2:$N$1129,$B$2:$B$1129,"="&amp;B823,$M$2:$M$1129,"="&amp;M823)</f>
        <v>1</v>
      </c>
      <c r="R823">
        <f>VLOOKUP(A823&amp;C823&amp;M823,販売数計!$A$2:$E$174,5,FALSE)</f>
        <v>4</v>
      </c>
      <c r="S823">
        <f t="shared" si="26"/>
        <v>0</v>
      </c>
      <c r="T823">
        <f t="shared" si="25"/>
        <v>4</v>
      </c>
    </row>
    <row r="824" spans="1:20" x14ac:dyDescent="0.2">
      <c r="A824" s="1">
        <v>43300</v>
      </c>
      <c r="B824">
        <v>43924407</v>
      </c>
      <c r="C824">
        <v>842</v>
      </c>
      <c r="D824" t="s">
        <v>26</v>
      </c>
      <c r="E824">
        <v>32</v>
      </c>
      <c r="F824" t="s">
        <v>21</v>
      </c>
      <c r="G824">
        <v>253230</v>
      </c>
      <c r="H824" t="s">
        <v>22</v>
      </c>
      <c r="I824" t="s">
        <v>23</v>
      </c>
      <c r="J824" t="s">
        <v>24</v>
      </c>
      <c r="L824" t="s">
        <v>25</v>
      </c>
      <c r="M824" s="2">
        <v>4550084118970</v>
      </c>
      <c r="N824">
        <v>1</v>
      </c>
      <c r="O824">
        <f>COUNTIFS($A$2:$A$1129,"="&amp;A824,$C$2:$C$1129,"="&amp;C824,$M$2:$M$1129,"="&amp;M824)</f>
        <v>4</v>
      </c>
      <c r="P824">
        <f>COUNTIFS($B$2:$B$1129,"="&amp;B824,$M$2:$M$1129,"="&amp;M824)</f>
        <v>1</v>
      </c>
      <c r="Q824">
        <f>SUMIFS($N$2:$N$1129,$B$2:$B$1129,"="&amp;B824,$M$2:$M$1129,"="&amp;M824)</f>
        <v>1</v>
      </c>
      <c r="R824">
        <f>VLOOKUP(A824&amp;C824&amp;M824,販売数計!$A$2:$E$174,5,FALSE)</f>
        <v>4</v>
      </c>
      <c r="S824">
        <f t="shared" si="26"/>
        <v>0</v>
      </c>
      <c r="T824">
        <f t="shared" si="25"/>
        <v>4</v>
      </c>
    </row>
    <row r="825" spans="1:20" x14ac:dyDescent="0.2">
      <c r="A825" s="1">
        <v>43300</v>
      </c>
      <c r="B825">
        <v>43924968</v>
      </c>
      <c r="C825">
        <v>842</v>
      </c>
      <c r="D825" t="s">
        <v>26</v>
      </c>
      <c r="E825">
        <v>32</v>
      </c>
      <c r="F825" t="s">
        <v>21</v>
      </c>
      <c r="G825">
        <v>253230</v>
      </c>
      <c r="H825" t="s">
        <v>22</v>
      </c>
      <c r="I825" t="s">
        <v>23</v>
      </c>
      <c r="J825" t="s">
        <v>24</v>
      </c>
      <c r="L825" t="s">
        <v>25</v>
      </c>
      <c r="M825" s="2">
        <v>4550084118970</v>
      </c>
      <c r="N825">
        <v>1</v>
      </c>
      <c r="O825">
        <f>COUNTIFS($A$2:$A$1129,"="&amp;A825,$C$2:$C$1129,"="&amp;C825,$M$2:$M$1129,"="&amp;M825)</f>
        <v>4</v>
      </c>
      <c r="P825">
        <f>COUNTIFS($B$2:$B$1129,"="&amp;B825,$M$2:$M$1129,"="&amp;M825)</f>
        <v>1</v>
      </c>
      <c r="Q825">
        <f>SUMIFS($N$2:$N$1129,$B$2:$B$1129,"="&amp;B825,$M$2:$M$1129,"="&amp;M825)</f>
        <v>1</v>
      </c>
      <c r="R825">
        <f>VLOOKUP(A825&amp;C825&amp;M825,販売数計!$A$2:$E$174,5,FALSE)</f>
        <v>4</v>
      </c>
      <c r="S825">
        <f t="shared" si="26"/>
        <v>0</v>
      </c>
      <c r="T825">
        <f t="shared" si="25"/>
        <v>4</v>
      </c>
    </row>
    <row r="826" spans="1:20" x14ac:dyDescent="0.2">
      <c r="A826" s="1">
        <v>43300</v>
      </c>
      <c r="B826">
        <v>43927308</v>
      </c>
      <c r="C826">
        <v>842</v>
      </c>
      <c r="D826" t="s">
        <v>26</v>
      </c>
      <c r="E826">
        <v>21</v>
      </c>
      <c r="F826" t="s">
        <v>15</v>
      </c>
      <c r="G826">
        <v>181010</v>
      </c>
      <c r="H826" t="s">
        <v>16</v>
      </c>
      <c r="I826" t="s">
        <v>17</v>
      </c>
      <c r="J826" t="s">
        <v>18</v>
      </c>
      <c r="K826" t="s">
        <v>19</v>
      </c>
      <c r="L826" t="s">
        <v>20</v>
      </c>
      <c r="M826" s="2">
        <v>842776102461</v>
      </c>
      <c r="N826">
        <v>1</v>
      </c>
      <c r="O826">
        <f>COUNTIFS($A$2:$A$1129,"="&amp;A826,$C$2:$C$1129,"="&amp;C826,$M$2:$M$1129,"="&amp;M826)</f>
        <v>3</v>
      </c>
      <c r="P826">
        <f>COUNTIFS($B$2:$B$1129,"="&amp;B826,$M$2:$M$1129,"="&amp;M826)</f>
        <v>1</v>
      </c>
      <c r="Q826">
        <f>SUMIFS($N$2:$N$1129,$B$2:$B$1129,"="&amp;B826,$M$2:$M$1129,"="&amp;M826)</f>
        <v>1</v>
      </c>
      <c r="R826">
        <f>VLOOKUP(A826&amp;C826&amp;M826,販売数計!$A$2:$E$174,5,FALSE)</f>
        <v>3</v>
      </c>
      <c r="S826">
        <f t="shared" si="26"/>
        <v>0</v>
      </c>
      <c r="T826">
        <f t="shared" si="25"/>
        <v>3</v>
      </c>
    </row>
    <row r="827" spans="1:20" x14ac:dyDescent="0.2">
      <c r="A827" s="1">
        <v>43300</v>
      </c>
      <c r="B827">
        <v>43927374</v>
      </c>
      <c r="C827">
        <v>842</v>
      </c>
      <c r="D827" t="s">
        <v>26</v>
      </c>
      <c r="E827">
        <v>32</v>
      </c>
      <c r="F827" t="s">
        <v>21</v>
      </c>
      <c r="G827">
        <v>253230</v>
      </c>
      <c r="H827" t="s">
        <v>22</v>
      </c>
      <c r="I827" t="s">
        <v>23</v>
      </c>
      <c r="J827" t="s">
        <v>24</v>
      </c>
      <c r="L827" t="s">
        <v>25</v>
      </c>
      <c r="M827" s="2">
        <v>4550084118970</v>
      </c>
      <c r="N827">
        <v>1</v>
      </c>
      <c r="O827">
        <f>COUNTIFS($A$2:$A$1129,"="&amp;A827,$C$2:$C$1129,"="&amp;C827,$M$2:$M$1129,"="&amp;M827)</f>
        <v>4</v>
      </c>
      <c r="P827">
        <f>COUNTIFS($B$2:$B$1129,"="&amp;B827,$M$2:$M$1129,"="&amp;M827)</f>
        <v>1</v>
      </c>
      <c r="Q827">
        <f>SUMIFS($N$2:$N$1129,$B$2:$B$1129,"="&amp;B827,$M$2:$M$1129,"="&amp;M827)</f>
        <v>1</v>
      </c>
      <c r="R827">
        <f>VLOOKUP(A827&amp;C827&amp;M827,販売数計!$A$2:$E$174,5,FALSE)</f>
        <v>4</v>
      </c>
      <c r="S827">
        <f t="shared" si="26"/>
        <v>0</v>
      </c>
      <c r="T827">
        <f t="shared" si="25"/>
        <v>4</v>
      </c>
    </row>
    <row r="828" spans="1:20" hidden="1" x14ac:dyDescent="0.2">
      <c r="A828" s="1">
        <v>43301</v>
      </c>
      <c r="B828">
        <v>43929714</v>
      </c>
      <c r="C828">
        <v>94</v>
      </c>
      <c r="D828" t="s">
        <v>14</v>
      </c>
      <c r="E828">
        <v>21</v>
      </c>
      <c r="F828" t="s">
        <v>15</v>
      </c>
      <c r="G828">
        <v>181010</v>
      </c>
      <c r="H828" t="s">
        <v>16</v>
      </c>
      <c r="I828" t="s">
        <v>17</v>
      </c>
      <c r="J828" t="s">
        <v>18</v>
      </c>
      <c r="K828" t="s">
        <v>19</v>
      </c>
      <c r="L828" t="s">
        <v>20</v>
      </c>
      <c r="M828" s="2">
        <v>842776102461</v>
      </c>
      <c r="N828">
        <v>1</v>
      </c>
      <c r="O828">
        <f>COUNTIFS($A$2:$A$1129,"="&amp;A828,$C$2:$C$1129,"="&amp;C828,$M$2:$M$1129,"="&amp;M828)</f>
        <v>8</v>
      </c>
      <c r="P828">
        <f>COUNTIFS($B$2:$B$1129,"="&amp;B828,$M$2:$M$1129,"="&amp;M828)</f>
        <v>1</v>
      </c>
      <c r="Q828">
        <f>SUMIFS($N$2:$N$1129,$B$2:$B$1129,"="&amp;B828,$M$2:$M$1129,"="&amp;M828)</f>
        <v>1</v>
      </c>
      <c r="R828">
        <f>VLOOKUP(A828&amp;C828&amp;M828,販売数計!$A$2:$E$174,5,FALSE)</f>
        <v>7</v>
      </c>
      <c r="S828">
        <f t="shared" si="26"/>
        <v>0</v>
      </c>
      <c r="T828">
        <f t="shared" si="25"/>
        <v>8</v>
      </c>
    </row>
    <row r="829" spans="1:20" hidden="1" x14ac:dyDescent="0.2">
      <c r="A829" s="1">
        <v>43301</v>
      </c>
      <c r="B829">
        <v>43930690</v>
      </c>
      <c r="C829">
        <v>94</v>
      </c>
      <c r="D829" t="s">
        <v>14</v>
      </c>
      <c r="E829">
        <v>21</v>
      </c>
      <c r="F829" t="s">
        <v>15</v>
      </c>
      <c r="G829">
        <v>181010</v>
      </c>
      <c r="H829" t="s">
        <v>16</v>
      </c>
      <c r="I829" t="s">
        <v>17</v>
      </c>
      <c r="J829" t="s">
        <v>18</v>
      </c>
      <c r="K829" t="s">
        <v>19</v>
      </c>
      <c r="L829" t="s">
        <v>20</v>
      </c>
      <c r="M829" s="2">
        <v>842776102461</v>
      </c>
      <c r="N829">
        <v>1</v>
      </c>
      <c r="O829">
        <f>COUNTIFS($A$2:$A$1129,"="&amp;A829,$C$2:$C$1129,"="&amp;C829,$M$2:$M$1129,"="&amp;M829)</f>
        <v>8</v>
      </c>
      <c r="P829">
        <f>COUNTIFS($B$2:$B$1129,"="&amp;B829,$M$2:$M$1129,"="&amp;M829)</f>
        <v>1</v>
      </c>
      <c r="Q829">
        <f>SUMIFS($N$2:$N$1129,$B$2:$B$1129,"="&amp;B829,$M$2:$M$1129,"="&amp;M829)</f>
        <v>1</v>
      </c>
      <c r="R829">
        <f>VLOOKUP(A829&amp;C829&amp;M829,販売数計!$A$2:$E$174,5,FALSE)</f>
        <v>7</v>
      </c>
      <c r="S829">
        <f t="shared" si="26"/>
        <v>0</v>
      </c>
      <c r="T829">
        <f t="shared" si="25"/>
        <v>8</v>
      </c>
    </row>
    <row r="830" spans="1:20" hidden="1" x14ac:dyDescent="0.2">
      <c r="A830" s="1">
        <v>43301</v>
      </c>
      <c r="B830">
        <v>43931037</v>
      </c>
      <c r="C830">
        <v>94</v>
      </c>
      <c r="D830" t="s">
        <v>14</v>
      </c>
      <c r="E830">
        <v>21</v>
      </c>
      <c r="F830" t="s">
        <v>15</v>
      </c>
      <c r="G830">
        <v>181010</v>
      </c>
      <c r="H830" t="s">
        <v>16</v>
      </c>
      <c r="I830" t="s">
        <v>17</v>
      </c>
      <c r="J830" t="s">
        <v>18</v>
      </c>
      <c r="K830" t="s">
        <v>19</v>
      </c>
      <c r="L830" t="s">
        <v>20</v>
      </c>
      <c r="M830" s="2">
        <v>842776102461</v>
      </c>
      <c r="N830">
        <v>1</v>
      </c>
      <c r="O830">
        <f>COUNTIFS($A$2:$A$1129,"="&amp;A830,$C$2:$C$1129,"="&amp;C830,$M$2:$M$1129,"="&amp;M830)</f>
        <v>8</v>
      </c>
      <c r="P830">
        <f>COUNTIFS($B$2:$B$1129,"="&amp;B830,$M$2:$M$1129,"="&amp;M830)</f>
        <v>1</v>
      </c>
      <c r="Q830">
        <f>SUMIFS($N$2:$N$1129,$B$2:$B$1129,"="&amp;B830,$M$2:$M$1129,"="&amp;M830)</f>
        <v>1</v>
      </c>
      <c r="R830">
        <f>VLOOKUP(A830&amp;C830&amp;M830,販売数計!$A$2:$E$174,5,FALSE)</f>
        <v>7</v>
      </c>
      <c r="S830">
        <f t="shared" si="26"/>
        <v>0</v>
      </c>
      <c r="T830">
        <f t="shared" si="25"/>
        <v>8</v>
      </c>
    </row>
    <row r="831" spans="1:20" hidden="1" x14ac:dyDescent="0.2">
      <c r="A831" s="1">
        <v>43301</v>
      </c>
      <c r="B831">
        <v>43931350</v>
      </c>
      <c r="C831">
        <v>94</v>
      </c>
      <c r="D831" t="s">
        <v>14</v>
      </c>
      <c r="E831">
        <v>21</v>
      </c>
      <c r="F831" t="s">
        <v>15</v>
      </c>
      <c r="G831">
        <v>181010</v>
      </c>
      <c r="H831" t="s">
        <v>16</v>
      </c>
      <c r="I831" t="s">
        <v>17</v>
      </c>
      <c r="J831" t="s">
        <v>18</v>
      </c>
      <c r="K831" t="s">
        <v>19</v>
      </c>
      <c r="L831" t="s">
        <v>20</v>
      </c>
      <c r="M831" s="2">
        <v>842776102461</v>
      </c>
      <c r="N831">
        <v>1</v>
      </c>
      <c r="O831">
        <f>COUNTIFS($A$2:$A$1129,"="&amp;A831,$C$2:$C$1129,"="&amp;C831,$M$2:$M$1129,"="&amp;M831)</f>
        <v>8</v>
      </c>
      <c r="P831">
        <f>COUNTIFS($B$2:$B$1129,"="&amp;B831,$M$2:$M$1129,"="&amp;M831)</f>
        <v>1</v>
      </c>
      <c r="Q831">
        <f>SUMIFS($N$2:$N$1129,$B$2:$B$1129,"="&amp;B831,$M$2:$M$1129,"="&amp;M831)</f>
        <v>1</v>
      </c>
      <c r="R831">
        <f>VLOOKUP(A831&amp;C831&amp;M831,販売数計!$A$2:$E$174,5,FALSE)</f>
        <v>7</v>
      </c>
      <c r="S831">
        <f t="shared" si="26"/>
        <v>0</v>
      </c>
      <c r="T831">
        <f t="shared" si="25"/>
        <v>8</v>
      </c>
    </row>
    <row r="832" spans="1:20" hidden="1" x14ac:dyDescent="0.2">
      <c r="A832" s="1">
        <v>43301</v>
      </c>
      <c r="B832">
        <v>43931539</v>
      </c>
      <c r="C832">
        <v>94</v>
      </c>
      <c r="D832" t="s">
        <v>14</v>
      </c>
      <c r="E832">
        <v>32</v>
      </c>
      <c r="F832" t="s">
        <v>21</v>
      </c>
      <c r="G832">
        <v>253230</v>
      </c>
      <c r="H832" t="s">
        <v>22</v>
      </c>
      <c r="I832" t="s">
        <v>23</v>
      </c>
      <c r="J832" t="s">
        <v>24</v>
      </c>
      <c r="L832" t="s">
        <v>25</v>
      </c>
      <c r="M832" s="2">
        <v>4550084118970</v>
      </c>
      <c r="N832">
        <v>1</v>
      </c>
      <c r="O832">
        <f>COUNTIFS($A$2:$A$1129,"="&amp;A832,$C$2:$C$1129,"="&amp;C832,$M$2:$M$1129,"="&amp;M832)</f>
        <v>4</v>
      </c>
      <c r="P832">
        <f>COUNTIFS($B$2:$B$1129,"="&amp;B832,$M$2:$M$1129,"="&amp;M832)</f>
        <v>1</v>
      </c>
      <c r="Q832">
        <f>SUMIFS($N$2:$N$1129,$B$2:$B$1129,"="&amp;B832,$M$2:$M$1129,"="&amp;M832)</f>
        <v>1</v>
      </c>
      <c r="R832">
        <f>VLOOKUP(A832&amp;C832&amp;M832,販売数計!$A$2:$E$174,5,FALSE)</f>
        <v>4</v>
      </c>
      <c r="S832">
        <f t="shared" si="26"/>
        <v>0</v>
      </c>
      <c r="T832">
        <f t="shared" si="25"/>
        <v>4</v>
      </c>
    </row>
    <row r="833" spans="1:20" hidden="1" x14ac:dyDescent="0.2">
      <c r="A833" s="1">
        <v>43301</v>
      </c>
      <c r="B833">
        <v>43932165</v>
      </c>
      <c r="C833">
        <v>94</v>
      </c>
      <c r="D833" t="s">
        <v>14</v>
      </c>
      <c r="E833">
        <v>21</v>
      </c>
      <c r="F833" t="s">
        <v>15</v>
      </c>
      <c r="G833">
        <v>181010</v>
      </c>
      <c r="H833" t="s">
        <v>16</v>
      </c>
      <c r="I833" t="s">
        <v>17</v>
      </c>
      <c r="J833" t="s">
        <v>18</v>
      </c>
      <c r="K833" t="s">
        <v>19</v>
      </c>
      <c r="L833" t="s">
        <v>20</v>
      </c>
      <c r="M833" s="2">
        <v>842776102461</v>
      </c>
      <c r="N833">
        <v>1</v>
      </c>
      <c r="O833">
        <f>COUNTIFS($A$2:$A$1129,"="&amp;A833,$C$2:$C$1129,"="&amp;C833,$M$2:$M$1129,"="&amp;M833)</f>
        <v>8</v>
      </c>
      <c r="P833">
        <f>COUNTIFS($B$2:$B$1129,"="&amp;B833,$M$2:$M$1129,"="&amp;M833)</f>
        <v>1</v>
      </c>
      <c r="Q833">
        <f>SUMIFS($N$2:$N$1129,$B$2:$B$1129,"="&amp;B833,$M$2:$M$1129,"="&amp;M833)</f>
        <v>1</v>
      </c>
      <c r="R833">
        <f>VLOOKUP(A833&amp;C833&amp;M833,販売数計!$A$2:$E$174,5,FALSE)</f>
        <v>7</v>
      </c>
      <c r="S833">
        <f t="shared" si="26"/>
        <v>0</v>
      </c>
      <c r="T833">
        <f t="shared" si="25"/>
        <v>8</v>
      </c>
    </row>
    <row r="834" spans="1:20" hidden="1" x14ac:dyDescent="0.2">
      <c r="A834" s="1">
        <v>43301</v>
      </c>
      <c r="B834">
        <v>43933795</v>
      </c>
      <c r="C834">
        <v>94</v>
      </c>
      <c r="D834" t="s">
        <v>14</v>
      </c>
      <c r="E834">
        <v>32</v>
      </c>
      <c r="F834" t="s">
        <v>21</v>
      </c>
      <c r="G834">
        <v>253230</v>
      </c>
      <c r="H834" t="s">
        <v>22</v>
      </c>
      <c r="I834" t="s">
        <v>23</v>
      </c>
      <c r="J834" t="s">
        <v>24</v>
      </c>
      <c r="L834" t="s">
        <v>25</v>
      </c>
      <c r="M834" s="2">
        <v>4550084118970</v>
      </c>
      <c r="N834">
        <v>1</v>
      </c>
      <c r="O834">
        <f>COUNTIFS($A$2:$A$1129,"="&amp;A834,$C$2:$C$1129,"="&amp;C834,$M$2:$M$1129,"="&amp;M834)</f>
        <v>4</v>
      </c>
      <c r="P834">
        <f>COUNTIFS($B$2:$B$1129,"="&amp;B834,$M$2:$M$1129,"="&amp;M834)</f>
        <v>1</v>
      </c>
      <c r="Q834">
        <f>SUMIFS($N$2:$N$1129,$B$2:$B$1129,"="&amp;B834,$M$2:$M$1129,"="&amp;M834)</f>
        <v>1</v>
      </c>
      <c r="R834">
        <f>VLOOKUP(A834&amp;C834&amp;M834,販売数計!$A$2:$E$174,5,FALSE)</f>
        <v>4</v>
      </c>
      <c r="S834">
        <f t="shared" si="26"/>
        <v>0</v>
      </c>
      <c r="T834">
        <f t="shared" si="25"/>
        <v>4</v>
      </c>
    </row>
    <row r="835" spans="1:20" hidden="1" x14ac:dyDescent="0.2">
      <c r="A835" s="1">
        <v>43301</v>
      </c>
      <c r="B835">
        <v>43933808</v>
      </c>
      <c r="C835">
        <v>94</v>
      </c>
      <c r="D835" t="s">
        <v>14</v>
      </c>
      <c r="E835">
        <v>44</v>
      </c>
      <c r="F835" t="s">
        <v>37</v>
      </c>
      <c r="G835">
        <v>393015</v>
      </c>
      <c r="H835" t="s">
        <v>38</v>
      </c>
      <c r="I835" t="s">
        <v>39</v>
      </c>
      <c r="J835" t="s">
        <v>40</v>
      </c>
      <c r="K835" t="s">
        <v>41</v>
      </c>
      <c r="L835" t="s">
        <v>42</v>
      </c>
      <c r="M835" s="2">
        <v>4514953727427</v>
      </c>
      <c r="N835">
        <v>2</v>
      </c>
      <c r="O835">
        <f>COUNTIFS($A$2:$A$1129,"="&amp;A835,$C$2:$C$1129,"="&amp;C835,$M$2:$M$1129,"="&amp;M835)</f>
        <v>2</v>
      </c>
      <c r="P835">
        <f>COUNTIFS($B$2:$B$1129,"="&amp;B835,$M$2:$M$1129,"="&amp;M835)</f>
        <v>1</v>
      </c>
      <c r="Q835">
        <f>SUMIFS($N$2:$N$1129,$B$2:$B$1129,"="&amp;B835,$M$2:$M$1129,"="&amp;M835)</f>
        <v>2</v>
      </c>
      <c r="R835">
        <f>VLOOKUP(A835&amp;C835&amp;M835,販売数計!$A$2:$E$174,5,FALSE)</f>
        <v>102</v>
      </c>
      <c r="S835">
        <f t="shared" si="26"/>
        <v>0</v>
      </c>
      <c r="T835">
        <f t="shared" ref="T835:T898" si="27">SUMIFS($N$2:$N$1129,$A$2:$A$1129,"="&amp;A835,$C$2:$C$1129,"="&amp;C835,$M$2:$M$1129,"="&amp;M835)</f>
        <v>102</v>
      </c>
    </row>
    <row r="836" spans="1:20" hidden="1" x14ac:dyDescent="0.2">
      <c r="A836" s="1">
        <v>43301</v>
      </c>
      <c r="B836">
        <v>43934551</v>
      </c>
      <c r="C836">
        <v>94</v>
      </c>
      <c r="D836" t="s">
        <v>14</v>
      </c>
      <c r="E836">
        <v>44</v>
      </c>
      <c r="F836" t="s">
        <v>37</v>
      </c>
      <c r="G836">
        <v>393015</v>
      </c>
      <c r="H836" t="s">
        <v>38</v>
      </c>
      <c r="I836" t="s">
        <v>39</v>
      </c>
      <c r="J836" t="s">
        <v>40</v>
      </c>
      <c r="K836" t="s">
        <v>41</v>
      </c>
      <c r="L836" t="s">
        <v>42</v>
      </c>
      <c r="M836" s="2">
        <v>4514953727427</v>
      </c>
      <c r="N836">
        <v>100</v>
      </c>
      <c r="O836">
        <f>COUNTIFS($A$2:$A$1129,"="&amp;A836,$C$2:$C$1129,"="&amp;C836,$M$2:$M$1129,"="&amp;M836)</f>
        <v>2</v>
      </c>
      <c r="P836">
        <f>COUNTIFS($B$2:$B$1129,"="&amp;B836,$M$2:$M$1129,"="&amp;M836)</f>
        <v>1</v>
      </c>
      <c r="Q836">
        <f>SUMIFS($N$2:$N$1129,$B$2:$B$1129,"="&amp;B836,$M$2:$M$1129,"="&amp;M836)</f>
        <v>100</v>
      </c>
      <c r="R836">
        <f>VLOOKUP(A836&amp;C836&amp;M836,販売数計!$A$2:$E$174,5,FALSE)</f>
        <v>102</v>
      </c>
      <c r="S836">
        <f t="shared" si="26"/>
        <v>0</v>
      </c>
      <c r="T836">
        <f t="shared" si="27"/>
        <v>102</v>
      </c>
    </row>
    <row r="837" spans="1:20" hidden="1" x14ac:dyDescent="0.2">
      <c r="A837" s="1">
        <v>43301</v>
      </c>
      <c r="B837">
        <v>43935511</v>
      </c>
      <c r="C837">
        <v>94</v>
      </c>
      <c r="D837" t="s">
        <v>14</v>
      </c>
      <c r="E837">
        <v>21</v>
      </c>
      <c r="F837" t="s">
        <v>15</v>
      </c>
      <c r="G837">
        <v>181010</v>
      </c>
      <c r="H837" t="s">
        <v>16</v>
      </c>
      <c r="I837" t="s">
        <v>17</v>
      </c>
      <c r="J837" t="s">
        <v>18</v>
      </c>
      <c r="K837" t="s">
        <v>19</v>
      </c>
      <c r="L837" t="s">
        <v>20</v>
      </c>
      <c r="M837" s="2">
        <v>842776102461</v>
      </c>
      <c r="N837">
        <v>1</v>
      </c>
      <c r="O837">
        <f>COUNTIFS($A$2:$A$1129,"="&amp;A837,$C$2:$C$1129,"="&amp;C837,$M$2:$M$1129,"="&amp;M837)</f>
        <v>8</v>
      </c>
      <c r="P837">
        <f>COUNTIFS($B$2:$B$1129,"="&amp;B837,$M$2:$M$1129,"="&amp;M837)</f>
        <v>1</v>
      </c>
      <c r="Q837">
        <f>SUMIFS($N$2:$N$1129,$B$2:$B$1129,"="&amp;B837,$M$2:$M$1129,"="&amp;M837)</f>
        <v>1</v>
      </c>
      <c r="R837">
        <f>VLOOKUP(A837&amp;C837&amp;M837,販売数計!$A$2:$E$174,5,FALSE)</f>
        <v>7</v>
      </c>
      <c r="S837">
        <f t="shared" si="26"/>
        <v>0</v>
      </c>
      <c r="T837">
        <f t="shared" si="27"/>
        <v>8</v>
      </c>
    </row>
    <row r="838" spans="1:20" hidden="1" x14ac:dyDescent="0.2">
      <c r="A838" s="1">
        <v>43301</v>
      </c>
      <c r="B838">
        <v>43936545</v>
      </c>
      <c r="C838">
        <v>94</v>
      </c>
      <c r="D838" t="s">
        <v>14</v>
      </c>
      <c r="E838">
        <v>32</v>
      </c>
      <c r="F838" t="s">
        <v>21</v>
      </c>
      <c r="G838">
        <v>253230</v>
      </c>
      <c r="H838" t="s">
        <v>22</v>
      </c>
      <c r="I838" t="s">
        <v>23</v>
      </c>
      <c r="J838" t="s">
        <v>24</v>
      </c>
      <c r="L838" t="s">
        <v>25</v>
      </c>
      <c r="M838" s="2">
        <v>4550084118970</v>
      </c>
      <c r="N838">
        <v>1</v>
      </c>
      <c r="O838">
        <f>COUNTIFS($A$2:$A$1129,"="&amp;A838,$C$2:$C$1129,"="&amp;C838,$M$2:$M$1129,"="&amp;M838)</f>
        <v>4</v>
      </c>
      <c r="P838">
        <f>COUNTIFS($B$2:$B$1129,"="&amp;B838,$M$2:$M$1129,"="&amp;M838)</f>
        <v>1</v>
      </c>
      <c r="Q838">
        <f>SUMIFS($N$2:$N$1129,$B$2:$B$1129,"="&amp;B838,$M$2:$M$1129,"="&amp;M838)</f>
        <v>1</v>
      </c>
      <c r="R838">
        <f>VLOOKUP(A838&amp;C838&amp;M838,販売数計!$A$2:$E$174,5,FALSE)</f>
        <v>4</v>
      </c>
      <c r="S838">
        <f t="shared" si="26"/>
        <v>0</v>
      </c>
      <c r="T838">
        <f t="shared" si="27"/>
        <v>4</v>
      </c>
    </row>
    <row r="839" spans="1:20" hidden="1" x14ac:dyDescent="0.2">
      <c r="A839" s="1">
        <v>43301</v>
      </c>
      <c r="B839">
        <v>43937605</v>
      </c>
      <c r="C839">
        <v>94</v>
      </c>
      <c r="D839" t="s">
        <v>14</v>
      </c>
      <c r="E839">
        <v>21</v>
      </c>
      <c r="F839" t="s">
        <v>15</v>
      </c>
      <c r="G839">
        <v>181010</v>
      </c>
      <c r="H839" t="s">
        <v>16</v>
      </c>
      <c r="I839" t="s">
        <v>17</v>
      </c>
      <c r="J839" t="s">
        <v>18</v>
      </c>
      <c r="K839" t="s">
        <v>19</v>
      </c>
      <c r="L839" t="s">
        <v>20</v>
      </c>
      <c r="M839" s="2">
        <v>842776102461</v>
      </c>
      <c r="N839">
        <v>1</v>
      </c>
      <c r="O839">
        <f>COUNTIFS($A$2:$A$1129,"="&amp;A839,$C$2:$C$1129,"="&amp;C839,$M$2:$M$1129,"="&amp;M839)</f>
        <v>8</v>
      </c>
      <c r="P839">
        <f>COUNTIFS($B$2:$B$1129,"="&amp;B839,$M$2:$M$1129,"="&amp;M839)</f>
        <v>1</v>
      </c>
      <c r="Q839">
        <f>SUMIFS($N$2:$N$1129,$B$2:$B$1129,"="&amp;B839,$M$2:$M$1129,"="&amp;M839)</f>
        <v>1</v>
      </c>
      <c r="R839">
        <f>VLOOKUP(A839&amp;C839&amp;M839,販売数計!$A$2:$E$174,5,FALSE)</f>
        <v>7</v>
      </c>
      <c r="S839">
        <f t="shared" si="26"/>
        <v>0</v>
      </c>
      <c r="T839">
        <f t="shared" si="27"/>
        <v>8</v>
      </c>
    </row>
    <row r="840" spans="1:20" hidden="1" x14ac:dyDescent="0.2">
      <c r="A840" s="1">
        <v>43301</v>
      </c>
      <c r="B840">
        <v>43939993</v>
      </c>
      <c r="C840">
        <v>94</v>
      </c>
      <c r="D840" t="s">
        <v>14</v>
      </c>
      <c r="E840">
        <v>21</v>
      </c>
      <c r="F840" t="s">
        <v>15</v>
      </c>
      <c r="G840">
        <v>181010</v>
      </c>
      <c r="H840" t="s">
        <v>16</v>
      </c>
      <c r="I840" t="s">
        <v>17</v>
      </c>
      <c r="J840" t="s">
        <v>18</v>
      </c>
      <c r="K840" t="s">
        <v>19</v>
      </c>
      <c r="L840" t="s">
        <v>20</v>
      </c>
      <c r="M840" s="2">
        <v>842776102461</v>
      </c>
      <c r="N840">
        <v>1</v>
      </c>
      <c r="O840">
        <f>COUNTIFS($A$2:$A$1129,"="&amp;A840,$C$2:$C$1129,"="&amp;C840,$M$2:$M$1129,"="&amp;M840)</f>
        <v>8</v>
      </c>
      <c r="P840">
        <f>COUNTIFS($B$2:$B$1129,"="&amp;B840,$M$2:$M$1129,"="&amp;M840)</f>
        <v>1</v>
      </c>
      <c r="Q840">
        <f>SUMIFS($N$2:$N$1129,$B$2:$B$1129,"="&amp;B840,$M$2:$M$1129,"="&amp;M840)</f>
        <v>1</v>
      </c>
      <c r="R840">
        <f>VLOOKUP(A840&amp;C840&amp;M840,販売数計!$A$2:$E$174,5,FALSE)</f>
        <v>7</v>
      </c>
      <c r="S840">
        <f t="shared" si="26"/>
        <v>0</v>
      </c>
      <c r="T840">
        <f t="shared" si="27"/>
        <v>8</v>
      </c>
    </row>
    <row r="841" spans="1:20" hidden="1" x14ac:dyDescent="0.2">
      <c r="A841" s="1">
        <v>43301</v>
      </c>
      <c r="B841">
        <v>43943628</v>
      </c>
      <c r="C841">
        <v>94</v>
      </c>
      <c r="D841" t="s">
        <v>14</v>
      </c>
      <c r="E841">
        <v>32</v>
      </c>
      <c r="F841" t="s">
        <v>21</v>
      </c>
      <c r="G841">
        <v>253230</v>
      </c>
      <c r="H841" t="s">
        <v>22</v>
      </c>
      <c r="I841" t="s">
        <v>23</v>
      </c>
      <c r="J841" t="s">
        <v>24</v>
      </c>
      <c r="L841" t="s">
        <v>25</v>
      </c>
      <c r="M841" s="2">
        <v>4550084118970</v>
      </c>
      <c r="N841">
        <v>1</v>
      </c>
      <c r="O841">
        <f>COUNTIFS($A$2:$A$1129,"="&amp;A841,$C$2:$C$1129,"="&amp;C841,$M$2:$M$1129,"="&amp;M841)</f>
        <v>4</v>
      </c>
      <c r="P841">
        <f>COUNTIFS($B$2:$B$1129,"="&amp;B841,$M$2:$M$1129,"="&amp;M841)</f>
        <v>1</v>
      </c>
      <c r="Q841">
        <f>SUMIFS($N$2:$N$1129,$B$2:$B$1129,"="&amp;B841,$M$2:$M$1129,"="&amp;M841)</f>
        <v>1</v>
      </c>
      <c r="R841">
        <f>VLOOKUP(A841&amp;C841&amp;M841,販売数計!$A$2:$E$174,5,FALSE)</f>
        <v>4</v>
      </c>
      <c r="S841">
        <f t="shared" si="26"/>
        <v>0</v>
      </c>
      <c r="T841">
        <f t="shared" si="27"/>
        <v>4</v>
      </c>
    </row>
    <row r="842" spans="1:20" x14ac:dyDescent="0.2">
      <c r="A842" s="1">
        <v>43301</v>
      </c>
      <c r="B842">
        <v>43929467</v>
      </c>
      <c r="C842">
        <v>842</v>
      </c>
      <c r="D842" t="s">
        <v>26</v>
      </c>
      <c r="E842">
        <v>21</v>
      </c>
      <c r="F842" t="s">
        <v>15</v>
      </c>
      <c r="G842">
        <v>181010</v>
      </c>
      <c r="H842" t="s">
        <v>16</v>
      </c>
      <c r="I842" t="s">
        <v>17</v>
      </c>
      <c r="J842" t="s">
        <v>18</v>
      </c>
      <c r="K842" t="s">
        <v>19</v>
      </c>
      <c r="L842" t="s">
        <v>20</v>
      </c>
      <c r="M842" s="2">
        <v>842776102461</v>
      </c>
      <c r="N842">
        <v>1</v>
      </c>
      <c r="O842">
        <f>COUNTIFS($A$2:$A$1129,"="&amp;A842,$C$2:$C$1129,"="&amp;C842,$M$2:$M$1129,"="&amp;M842)</f>
        <v>5</v>
      </c>
      <c r="P842">
        <f>COUNTIFS($B$2:$B$1129,"="&amp;B842,$M$2:$M$1129,"="&amp;M842)</f>
        <v>1</v>
      </c>
      <c r="Q842">
        <f>SUMIFS($N$2:$N$1129,$B$2:$B$1129,"="&amp;B842,$M$2:$M$1129,"="&amp;M842)</f>
        <v>1</v>
      </c>
      <c r="R842">
        <f>VLOOKUP(A842&amp;C842&amp;M842,販売数計!$A$2:$E$174,5,FALSE)</f>
        <v>5</v>
      </c>
      <c r="S842">
        <f t="shared" si="26"/>
        <v>0</v>
      </c>
      <c r="T842">
        <f t="shared" si="27"/>
        <v>5</v>
      </c>
    </row>
    <row r="843" spans="1:20" x14ac:dyDescent="0.2">
      <c r="A843" s="1">
        <v>43301</v>
      </c>
      <c r="B843">
        <v>43930105</v>
      </c>
      <c r="C843">
        <v>842</v>
      </c>
      <c r="D843" t="s">
        <v>26</v>
      </c>
      <c r="E843">
        <v>21</v>
      </c>
      <c r="F843" t="s">
        <v>15</v>
      </c>
      <c r="G843">
        <v>181010</v>
      </c>
      <c r="H843" t="s">
        <v>16</v>
      </c>
      <c r="I843" t="s">
        <v>17</v>
      </c>
      <c r="J843" t="s">
        <v>18</v>
      </c>
      <c r="K843" t="s">
        <v>19</v>
      </c>
      <c r="L843" t="s">
        <v>20</v>
      </c>
      <c r="M843" s="2">
        <v>842776102461</v>
      </c>
      <c r="N843">
        <v>1</v>
      </c>
      <c r="O843">
        <f>COUNTIFS($A$2:$A$1129,"="&amp;A843,$C$2:$C$1129,"="&amp;C843,$M$2:$M$1129,"="&amp;M843)</f>
        <v>5</v>
      </c>
      <c r="P843">
        <f>COUNTIFS($B$2:$B$1129,"="&amp;B843,$M$2:$M$1129,"="&amp;M843)</f>
        <v>1</v>
      </c>
      <c r="Q843">
        <f>SUMIFS($N$2:$N$1129,$B$2:$B$1129,"="&amp;B843,$M$2:$M$1129,"="&amp;M843)</f>
        <v>1</v>
      </c>
      <c r="R843">
        <f>VLOOKUP(A843&amp;C843&amp;M843,販売数計!$A$2:$E$174,5,FALSE)</f>
        <v>5</v>
      </c>
      <c r="S843">
        <f t="shared" ref="S843:S901" si="28">IF(P843&gt;=2,1,IF(N843&lt;0,1,0))</f>
        <v>0</v>
      </c>
      <c r="T843">
        <f t="shared" si="27"/>
        <v>5</v>
      </c>
    </row>
    <row r="844" spans="1:20" x14ac:dyDescent="0.2">
      <c r="A844" s="1">
        <v>43301</v>
      </c>
      <c r="B844">
        <v>43932809</v>
      </c>
      <c r="C844">
        <v>842</v>
      </c>
      <c r="D844" t="s">
        <v>26</v>
      </c>
      <c r="E844">
        <v>21</v>
      </c>
      <c r="F844" t="s">
        <v>15</v>
      </c>
      <c r="G844">
        <v>181010</v>
      </c>
      <c r="H844" t="s">
        <v>16</v>
      </c>
      <c r="I844" t="s">
        <v>17</v>
      </c>
      <c r="J844" t="s">
        <v>18</v>
      </c>
      <c r="K844" t="s">
        <v>19</v>
      </c>
      <c r="L844" t="s">
        <v>20</v>
      </c>
      <c r="M844" s="2">
        <v>842776102461</v>
      </c>
      <c r="N844">
        <v>1</v>
      </c>
      <c r="O844">
        <f>COUNTIFS($A$2:$A$1129,"="&amp;A844,$C$2:$C$1129,"="&amp;C844,$M$2:$M$1129,"="&amp;M844)</f>
        <v>5</v>
      </c>
      <c r="P844">
        <f>COUNTIFS($B$2:$B$1129,"="&amp;B844,$M$2:$M$1129,"="&amp;M844)</f>
        <v>1</v>
      </c>
      <c r="Q844">
        <f>SUMIFS($N$2:$N$1129,$B$2:$B$1129,"="&amp;B844,$M$2:$M$1129,"="&amp;M844)</f>
        <v>1</v>
      </c>
      <c r="R844">
        <f>VLOOKUP(A844&amp;C844&amp;M844,販売数計!$A$2:$E$174,5,FALSE)</f>
        <v>5</v>
      </c>
      <c r="S844">
        <f t="shared" si="28"/>
        <v>0</v>
      </c>
      <c r="T844">
        <f t="shared" si="27"/>
        <v>5</v>
      </c>
    </row>
    <row r="845" spans="1:20" x14ac:dyDescent="0.2">
      <c r="A845" s="1">
        <v>43301</v>
      </c>
      <c r="B845">
        <v>43935334</v>
      </c>
      <c r="C845">
        <v>842</v>
      </c>
      <c r="D845" t="s">
        <v>26</v>
      </c>
      <c r="E845">
        <v>21</v>
      </c>
      <c r="F845" t="s">
        <v>15</v>
      </c>
      <c r="G845">
        <v>181010</v>
      </c>
      <c r="H845" t="s">
        <v>16</v>
      </c>
      <c r="I845" t="s">
        <v>17</v>
      </c>
      <c r="J845" t="s">
        <v>18</v>
      </c>
      <c r="K845" t="s">
        <v>19</v>
      </c>
      <c r="L845" t="s">
        <v>20</v>
      </c>
      <c r="M845" s="2">
        <v>842776102461</v>
      </c>
      <c r="N845">
        <v>1</v>
      </c>
      <c r="O845">
        <f>COUNTIFS($A$2:$A$1129,"="&amp;A845,$C$2:$C$1129,"="&amp;C845,$M$2:$M$1129,"="&amp;M845)</f>
        <v>5</v>
      </c>
      <c r="P845">
        <f>COUNTIFS($B$2:$B$1129,"="&amp;B845,$M$2:$M$1129,"="&amp;M845)</f>
        <v>1</v>
      </c>
      <c r="Q845">
        <f>SUMIFS($N$2:$N$1129,$B$2:$B$1129,"="&amp;B845,$M$2:$M$1129,"="&amp;M845)</f>
        <v>1</v>
      </c>
      <c r="R845">
        <f>VLOOKUP(A845&amp;C845&amp;M845,販売数計!$A$2:$E$174,5,FALSE)</f>
        <v>5</v>
      </c>
      <c r="S845">
        <f t="shared" si="28"/>
        <v>0</v>
      </c>
      <c r="T845">
        <f t="shared" si="27"/>
        <v>5</v>
      </c>
    </row>
    <row r="846" spans="1:20" x14ac:dyDescent="0.2">
      <c r="A846" s="1">
        <v>43301</v>
      </c>
      <c r="B846">
        <v>43936962</v>
      </c>
      <c r="C846">
        <v>842</v>
      </c>
      <c r="D846" t="s">
        <v>26</v>
      </c>
      <c r="E846">
        <v>21</v>
      </c>
      <c r="F846" t="s">
        <v>15</v>
      </c>
      <c r="G846">
        <v>181010</v>
      </c>
      <c r="H846" t="s">
        <v>16</v>
      </c>
      <c r="I846" t="s">
        <v>17</v>
      </c>
      <c r="J846" t="s">
        <v>18</v>
      </c>
      <c r="K846" t="s">
        <v>19</v>
      </c>
      <c r="L846" t="s">
        <v>20</v>
      </c>
      <c r="M846" s="2">
        <v>842776102461</v>
      </c>
      <c r="N846">
        <v>1</v>
      </c>
      <c r="O846">
        <f>COUNTIFS($A$2:$A$1129,"="&amp;A846,$C$2:$C$1129,"="&amp;C846,$M$2:$M$1129,"="&amp;M846)</f>
        <v>5</v>
      </c>
      <c r="P846">
        <f>COUNTIFS($B$2:$B$1129,"="&amp;B846,$M$2:$M$1129,"="&amp;M846)</f>
        <v>1</v>
      </c>
      <c r="Q846">
        <f>SUMIFS($N$2:$N$1129,$B$2:$B$1129,"="&amp;B846,$M$2:$M$1129,"="&amp;M846)</f>
        <v>1</v>
      </c>
      <c r="R846">
        <f>VLOOKUP(A846&amp;C846&amp;M846,販売数計!$A$2:$E$174,5,FALSE)</f>
        <v>5</v>
      </c>
      <c r="S846">
        <f t="shared" si="28"/>
        <v>0</v>
      </c>
      <c r="T846">
        <f t="shared" si="27"/>
        <v>5</v>
      </c>
    </row>
    <row r="847" spans="1:20" x14ac:dyDescent="0.2">
      <c r="A847" s="1">
        <v>43301</v>
      </c>
      <c r="B847">
        <v>43938726</v>
      </c>
      <c r="C847">
        <v>842</v>
      </c>
      <c r="D847" t="s">
        <v>26</v>
      </c>
      <c r="E847">
        <v>32</v>
      </c>
      <c r="F847" t="s">
        <v>21</v>
      </c>
      <c r="G847">
        <v>253230</v>
      </c>
      <c r="H847" t="s">
        <v>22</v>
      </c>
      <c r="I847" t="s">
        <v>23</v>
      </c>
      <c r="J847" t="s">
        <v>24</v>
      </c>
      <c r="L847" t="s">
        <v>25</v>
      </c>
      <c r="M847" s="2">
        <v>4550084118970</v>
      </c>
      <c r="N847">
        <v>1</v>
      </c>
      <c r="O847">
        <f>COUNTIFS($A$2:$A$1129,"="&amp;A847,$C$2:$C$1129,"="&amp;C847,$M$2:$M$1129,"="&amp;M847)</f>
        <v>2</v>
      </c>
      <c r="P847">
        <f>COUNTIFS($B$2:$B$1129,"="&amp;B847,$M$2:$M$1129,"="&amp;M847)</f>
        <v>1</v>
      </c>
      <c r="Q847">
        <f>SUMIFS($N$2:$N$1129,$B$2:$B$1129,"="&amp;B847,$M$2:$M$1129,"="&amp;M847)</f>
        <v>1</v>
      </c>
      <c r="R847">
        <f>VLOOKUP(A847&amp;C847&amp;M847,販売数計!$A$2:$E$174,5,FALSE)</f>
        <v>2</v>
      </c>
      <c r="S847">
        <f t="shared" si="28"/>
        <v>0</v>
      </c>
      <c r="T847">
        <f t="shared" si="27"/>
        <v>2</v>
      </c>
    </row>
    <row r="848" spans="1:20" x14ac:dyDescent="0.2">
      <c r="A848" s="1">
        <v>43301</v>
      </c>
      <c r="B848">
        <v>43941486</v>
      </c>
      <c r="C848">
        <v>842</v>
      </c>
      <c r="D848" t="s">
        <v>26</v>
      </c>
      <c r="E848">
        <v>32</v>
      </c>
      <c r="F848" t="s">
        <v>21</v>
      </c>
      <c r="G848">
        <v>253230</v>
      </c>
      <c r="H848" t="s">
        <v>22</v>
      </c>
      <c r="I848" t="s">
        <v>23</v>
      </c>
      <c r="J848" t="s">
        <v>24</v>
      </c>
      <c r="L848" t="s">
        <v>25</v>
      </c>
      <c r="M848" s="2">
        <v>4550084118970</v>
      </c>
      <c r="N848">
        <v>1</v>
      </c>
      <c r="O848">
        <f>COUNTIFS($A$2:$A$1129,"="&amp;A848,$C$2:$C$1129,"="&amp;C848,$M$2:$M$1129,"="&amp;M848)</f>
        <v>2</v>
      </c>
      <c r="P848">
        <f>COUNTIFS($B$2:$B$1129,"="&amp;B848,$M$2:$M$1129,"="&amp;M848)</f>
        <v>1</v>
      </c>
      <c r="Q848">
        <f>SUMIFS($N$2:$N$1129,$B$2:$B$1129,"="&amp;B848,$M$2:$M$1129,"="&amp;M848)</f>
        <v>1</v>
      </c>
      <c r="R848">
        <f>VLOOKUP(A848&amp;C848&amp;M848,販売数計!$A$2:$E$174,5,FALSE)</f>
        <v>2</v>
      </c>
      <c r="S848">
        <f t="shared" si="28"/>
        <v>0</v>
      </c>
      <c r="T848">
        <f t="shared" si="27"/>
        <v>2</v>
      </c>
    </row>
    <row r="849" spans="1:20" hidden="1" x14ac:dyDescent="0.2">
      <c r="A849" s="1">
        <v>43302</v>
      </c>
      <c r="B849">
        <v>43929739</v>
      </c>
      <c r="C849">
        <v>94</v>
      </c>
      <c r="D849" t="s">
        <v>14</v>
      </c>
      <c r="E849">
        <v>32</v>
      </c>
      <c r="F849" t="s">
        <v>21</v>
      </c>
      <c r="G849">
        <v>253230</v>
      </c>
      <c r="H849" t="s">
        <v>22</v>
      </c>
      <c r="I849" t="s">
        <v>23</v>
      </c>
      <c r="J849" t="s">
        <v>24</v>
      </c>
      <c r="L849" t="s">
        <v>25</v>
      </c>
      <c r="M849" s="2">
        <v>4550084118970</v>
      </c>
      <c r="N849">
        <v>1</v>
      </c>
      <c r="O849">
        <f>COUNTIFS($A$2:$A$1129,"="&amp;A849,$C$2:$C$1129,"="&amp;C849,$M$2:$M$1129,"="&amp;M849)</f>
        <v>4</v>
      </c>
      <c r="P849">
        <f>COUNTIFS($B$2:$B$1129,"="&amp;B849,$M$2:$M$1129,"="&amp;M849)</f>
        <v>1</v>
      </c>
      <c r="Q849">
        <f>SUMIFS($N$2:$N$1129,$B$2:$B$1129,"="&amp;B849,$M$2:$M$1129,"="&amp;M849)</f>
        <v>1</v>
      </c>
      <c r="R849">
        <f>VLOOKUP(A849&amp;C849&amp;M849,販売数計!$A$2:$E$174,5,FALSE)</f>
        <v>4</v>
      </c>
      <c r="S849">
        <f t="shared" si="28"/>
        <v>0</v>
      </c>
      <c r="T849">
        <f t="shared" si="27"/>
        <v>4</v>
      </c>
    </row>
    <row r="850" spans="1:20" hidden="1" x14ac:dyDescent="0.2">
      <c r="A850" s="1">
        <v>43302</v>
      </c>
      <c r="B850">
        <v>43943843</v>
      </c>
      <c r="C850">
        <v>94</v>
      </c>
      <c r="D850" t="s">
        <v>14</v>
      </c>
      <c r="E850">
        <v>21</v>
      </c>
      <c r="F850" t="s">
        <v>15</v>
      </c>
      <c r="G850">
        <v>181010</v>
      </c>
      <c r="H850" t="s">
        <v>16</v>
      </c>
      <c r="I850" t="s">
        <v>17</v>
      </c>
      <c r="J850" t="s">
        <v>18</v>
      </c>
      <c r="K850" t="s">
        <v>19</v>
      </c>
      <c r="L850" t="s">
        <v>20</v>
      </c>
      <c r="M850" s="2">
        <v>842776102461</v>
      </c>
      <c r="N850">
        <v>1</v>
      </c>
      <c r="O850">
        <f>COUNTIFS($A$2:$A$1129,"="&amp;A850,$C$2:$C$1129,"="&amp;C850,$M$2:$M$1129,"="&amp;M850)</f>
        <v>4</v>
      </c>
      <c r="P850">
        <f>COUNTIFS($B$2:$B$1129,"="&amp;B850,$M$2:$M$1129,"="&amp;M850)</f>
        <v>1</v>
      </c>
      <c r="Q850">
        <f>SUMIFS($N$2:$N$1129,$B$2:$B$1129,"="&amp;B850,$M$2:$M$1129,"="&amp;M850)</f>
        <v>1</v>
      </c>
      <c r="R850">
        <f>VLOOKUP(A850&amp;C850&amp;M850,販売数計!$A$2:$E$174,5,FALSE)</f>
        <v>4</v>
      </c>
      <c r="S850">
        <f t="shared" si="28"/>
        <v>0</v>
      </c>
      <c r="T850">
        <f t="shared" si="27"/>
        <v>4</v>
      </c>
    </row>
    <row r="851" spans="1:20" hidden="1" x14ac:dyDescent="0.2">
      <c r="A851" s="1">
        <v>43302</v>
      </c>
      <c r="B851">
        <v>43947608</v>
      </c>
      <c r="C851">
        <v>94</v>
      </c>
      <c r="D851" t="s">
        <v>14</v>
      </c>
      <c r="E851">
        <v>32</v>
      </c>
      <c r="F851" t="s">
        <v>21</v>
      </c>
      <c r="G851">
        <v>253230</v>
      </c>
      <c r="H851" t="s">
        <v>22</v>
      </c>
      <c r="I851" t="s">
        <v>23</v>
      </c>
      <c r="J851" t="s">
        <v>24</v>
      </c>
      <c r="L851" t="s">
        <v>25</v>
      </c>
      <c r="M851" s="2">
        <v>4550084118970</v>
      </c>
      <c r="N851">
        <v>1</v>
      </c>
      <c r="O851">
        <f>COUNTIFS($A$2:$A$1129,"="&amp;A851,$C$2:$C$1129,"="&amp;C851,$M$2:$M$1129,"="&amp;M851)</f>
        <v>4</v>
      </c>
      <c r="P851">
        <f>COUNTIFS($B$2:$B$1129,"="&amp;B851,$M$2:$M$1129,"="&amp;M851)</f>
        <v>1</v>
      </c>
      <c r="Q851">
        <f>SUMIFS($N$2:$N$1129,$B$2:$B$1129,"="&amp;B851,$M$2:$M$1129,"="&amp;M851)</f>
        <v>1</v>
      </c>
      <c r="R851">
        <f>VLOOKUP(A851&amp;C851&amp;M851,販売数計!$A$2:$E$174,5,FALSE)</f>
        <v>4</v>
      </c>
      <c r="S851">
        <f t="shared" si="28"/>
        <v>0</v>
      </c>
      <c r="T851">
        <f t="shared" si="27"/>
        <v>4</v>
      </c>
    </row>
    <row r="852" spans="1:20" hidden="1" x14ac:dyDescent="0.2">
      <c r="A852" s="1">
        <v>43302</v>
      </c>
      <c r="B852">
        <v>43947625</v>
      </c>
      <c r="C852">
        <v>94</v>
      </c>
      <c r="D852" t="s">
        <v>14</v>
      </c>
      <c r="E852">
        <v>21</v>
      </c>
      <c r="F852" t="s">
        <v>15</v>
      </c>
      <c r="G852">
        <v>181010</v>
      </c>
      <c r="H852" t="s">
        <v>16</v>
      </c>
      <c r="I852" t="s">
        <v>17</v>
      </c>
      <c r="J852" t="s">
        <v>18</v>
      </c>
      <c r="K852" t="s">
        <v>19</v>
      </c>
      <c r="L852" t="s">
        <v>20</v>
      </c>
      <c r="M852" s="2">
        <v>842776102461</v>
      </c>
      <c r="N852">
        <v>1</v>
      </c>
      <c r="O852">
        <f>COUNTIFS($A$2:$A$1129,"="&amp;A852,$C$2:$C$1129,"="&amp;C852,$M$2:$M$1129,"="&amp;M852)</f>
        <v>4</v>
      </c>
      <c r="P852">
        <f>COUNTIFS($B$2:$B$1129,"="&amp;B852,$M$2:$M$1129,"="&amp;M852)</f>
        <v>1</v>
      </c>
      <c r="Q852">
        <f>SUMIFS($N$2:$N$1129,$B$2:$B$1129,"="&amp;B852,$M$2:$M$1129,"="&amp;M852)</f>
        <v>1</v>
      </c>
      <c r="R852">
        <f>VLOOKUP(A852&amp;C852&amp;M852,販売数計!$A$2:$E$174,5,FALSE)</f>
        <v>4</v>
      </c>
      <c r="S852">
        <f t="shared" si="28"/>
        <v>0</v>
      </c>
      <c r="T852">
        <f t="shared" si="27"/>
        <v>4</v>
      </c>
    </row>
    <row r="853" spans="1:20" hidden="1" x14ac:dyDescent="0.2">
      <c r="A853" s="1">
        <v>43302</v>
      </c>
      <c r="B853">
        <v>43948597</v>
      </c>
      <c r="C853">
        <v>94</v>
      </c>
      <c r="D853" t="s">
        <v>14</v>
      </c>
      <c r="E853">
        <v>12</v>
      </c>
      <c r="F853" t="s">
        <v>27</v>
      </c>
      <c r="G853">
        <v>77120</v>
      </c>
      <c r="H853" t="s">
        <v>28</v>
      </c>
      <c r="I853" t="s">
        <v>29</v>
      </c>
      <c r="J853" t="s">
        <v>30</v>
      </c>
      <c r="L853" t="s">
        <v>31</v>
      </c>
      <c r="M853" s="2">
        <v>4549980046388</v>
      </c>
      <c r="N853">
        <v>1</v>
      </c>
      <c r="O853">
        <f>COUNTIFS($A$2:$A$1129,"="&amp;A853,$C$2:$C$1129,"="&amp;C853,$M$2:$M$1129,"="&amp;M853)</f>
        <v>5</v>
      </c>
      <c r="P853">
        <f>COUNTIFS($B$2:$B$1129,"="&amp;B853,$M$2:$M$1129,"="&amp;M853)</f>
        <v>1</v>
      </c>
      <c r="Q853">
        <f>SUMIFS($N$2:$N$1129,$B$2:$B$1129,"="&amp;B853,$M$2:$M$1129,"="&amp;M853)</f>
        <v>1</v>
      </c>
      <c r="R853">
        <f>VLOOKUP(A853&amp;C853&amp;M853,販売数計!$A$2:$E$174,5,FALSE)</f>
        <v>5</v>
      </c>
      <c r="S853">
        <f t="shared" si="28"/>
        <v>0</v>
      </c>
      <c r="T853">
        <f t="shared" si="27"/>
        <v>5</v>
      </c>
    </row>
    <row r="854" spans="1:20" hidden="1" x14ac:dyDescent="0.2">
      <c r="A854" s="1">
        <v>43302</v>
      </c>
      <c r="B854">
        <v>43948696</v>
      </c>
      <c r="C854">
        <v>94</v>
      </c>
      <c r="D854" t="s">
        <v>14</v>
      </c>
      <c r="E854">
        <v>12</v>
      </c>
      <c r="F854" t="s">
        <v>27</v>
      </c>
      <c r="G854">
        <v>77120</v>
      </c>
      <c r="H854" t="s">
        <v>28</v>
      </c>
      <c r="I854" t="s">
        <v>29</v>
      </c>
      <c r="J854" t="s">
        <v>30</v>
      </c>
      <c r="L854" t="s">
        <v>31</v>
      </c>
      <c r="M854" s="2">
        <v>4549980046388</v>
      </c>
      <c r="N854">
        <v>1</v>
      </c>
      <c r="O854">
        <f>COUNTIFS($A$2:$A$1129,"="&amp;A854,$C$2:$C$1129,"="&amp;C854,$M$2:$M$1129,"="&amp;M854)</f>
        <v>5</v>
      </c>
      <c r="P854">
        <f>COUNTIFS($B$2:$B$1129,"="&amp;B854,$M$2:$M$1129,"="&amp;M854)</f>
        <v>1</v>
      </c>
      <c r="Q854">
        <f>SUMIFS($N$2:$N$1129,$B$2:$B$1129,"="&amp;B854,$M$2:$M$1129,"="&amp;M854)</f>
        <v>1</v>
      </c>
      <c r="R854">
        <f>VLOOKUP(A854&amp;C854&amp;M854,販売数計!$A$2:$E$174,5,FALSE)</f>
        <v>5</v>
      </c>
      <c r="S854">
        <f t="shared" si="28"/>
        <v>0</v>
      </c>
      <c r="T854">
        <f t="shared" si="27"/>
        <v>5</v>
      </c>
    </row>
    <row r="855" spans="1:20" hidden="1" x14ac:dyDescent="0.2">
      <c r="A855" s="1">
        <v>43302</v>
      </c>
      <c r="B855">
        <v>43949258</v>
      </c>
      <c r="C855">
        <v>94</v>
      </c>
      <c r="D855" t="s">
        <v>14</v>
      </c>
      <c r="E855">
        <v>12</v>
      </c>
      <c r="F855" t="s">
        <v>27</v>
      </c>
      <c r="G855">
        <v>77120</v>
      </c>
      <c r="H855" t="s">
        <v>28</v>
      </c>
      <c r="I855" t="s">
        <v>29</v>
      </c>
      <c r="J855" t="s">
        <v>30</v>
      </c>
      <c r="L855" t="s">
        <v>31</v>
      </c>
      <c r="M855" s="2">
        <v>4549980046388</v>
      </c>
      <c r="N855">
        <v>1</v>
      </c>
      <c r="O855">
        <f>COUNTIFS($A$2:$A$1129,"="&amp;A855,$C$2:$C$1129,"="&amp;C855,$M$2:$M$1129,"="&amp;M855)</f>
        <v>5</v>
      </c>
      <c r="P855">
        <f>COUNTIFS($B$2:$B$1129,"="&amp;B855,$M$2:$M$1129,"="&amp;M855)</f>
        <v>1</v>
      </c>
      <c r="Q855">
        <f>SUMIFS($N$2:$N$1129,$B$2:$B$1129,"="&amp;B855,$M$2:$M$1129,"="&amp;M855)</f>
        <v>1</v>
      </c>
      <c r="R855">
        <f>VLOOKUP(A855&amp;C855&amp;M855,販売数計!$A$2:$E$174,5,FALSE)</f>
        <v>5</v>
      </c>
      <c r="S855">
        <f t="shared" si="28"/>
        <v>0</v>
      </c>
      <c r="T855">
        <f t="shared" si="27"/>
        <v>5</v>
      </c>
    </row>
    <row r="856" spans="1:20" hidden="1" x14ac:dyDescent="0.2">
      <c r="A856" s="1">
        <v>43302</v>
      </c>
      <c r="B856">
        <v>43949708</v>
      </c>
      <c r="C856">
        <v>94</v>
      </c>
      <c r="D856" t="s">
        <v>14</v>
      </c>
      <c r="E856">
        <v>21</v>
      </c>
      <c r="F856" t="s">
        <v>15</v>
      </c>
      <c r="G856">
        <v>181010</v>
      </c>
      <c r="H856" t="s">
        <v>16</v>
      </c>
      <c r="I856" t="s">
        <v>17</v>
      </c>
      <c r="J856" t="s">
        <v>18</v>
      </c>
      <c r="K856" t="s">
        <v>19</v>
      </c>
      <c r="L856" t="s">
        <v>20</v>
      </c>
      <c r="M856" s="2">
        <v>842776102461</v>
      </c>
      <c r="N856">
        <v>1</v>
      </c>
      <c r="O856">
        <f>COUNTIFS($A$2:$A$1129,"="&amp;A856,$C$2:$C$1129,"="&amp;C856,$M$2:$M$1129,"="&amp;M856)</f>
        <v>4</v>
      </c>
      <c r="P856">
        <f>COUNTIFS($B$2:$B$1129,"="&amp;B856,$M$2:$M$1129,"="&amp;M856)</f>
        <v>1</v>
      </c>
      <c r="Q856">
        <f>SUMIFS($N$2:$N$1129,$B$2:$B$1129,"="&amp;B856,$M$2:$M$1129,"="&amp;M856)</f>
        <v>1</v>
      </c>
      <c r="R856">
        <f>VLOOKUP(A856&amp;C856&amp;M856,販売数計!$A$2:$E$174,5,FALSE)</f>
        <v>4</v>
      </c>
      <c r="S856">
        <f t="shared" si="28"/>
        <v>0</v>
      </c>
      <c r="T856">
        <f t="shared" si="27"/>
        <v>4</v>
      </c>
    </row>
    <row r="857" spans="1:20" hidden="1" x14ac:dyDescent="0.2">
      <c r="A857" s="1">
        <v>43302</v>
      </c>
      <c r="B857">
        <v>43950357</v>
      </c>
      <c r="C857">
        <v>94</v>
      </c>
      <c r="D857" t="s">
        <v>14</v>
      </c>
      <c r="E857">
        <v>32</v>
      </c>
      <c r="F857" t="s">
        <v>21</v>
      </c>
      <c r="G857">
        <v>253230</v>
      </c>
      <c r="H857" t="s">
        <v>22</v>
      </c>
      <c r="I857" t="s">
        <v>23</v>
      </c>
      <c r="J857" t="s">
        <v>24</v>
      </c>
      <c r="L857" t="s">
        <v>25</v>
      </c>
      <c r="M857" s="2">
        <v>4550084118970</v>
      </c>
      <c r="N857">
        <v>1</v>
      </c>
      <c r="O857">
        <f>COUNTIFS($A$2:$A$1129,"="&amp;A857,$C$2:$C$1129,"="&amp;C857,$M$2:$M$1129,"="&amp;M857)</f>
        <v>4</v>
      </c>
      <c r="P857">
        <f>COUNTIFS($B$2:$B$1129,"="&amp;B857,$M$2:$M$1129,"="&amp;M857)</f>
        <v>1</v>
      </c>
      <c r="Q857">
        <f>SUMIFS($N$2:$N$1129,$B$2:$B$1129,"="&amp;B857,$M$2:$M$1129,"="&amp;M857)</f>
        <v>1</v>
      </c>
      <c r="R857">
        <f>VLOOKUP(A857&amp;C857&amp;M857,販売数計!$A$2:$E$174,5,FALSE)</f>
        <v>4</v>
      </c>
      <c r="S857">
        <f t="shared" si="28"/>
        <v>0</v>
      </c>
      <c r="T857">
        <f t="shared" si="27"/>
        <v>4</v>
      </c>
    </row>
    <row r="858" spans="1:20" hidden="1" x14ac:dyDescent="0.2">
      <c r="A858" s="1">
        <v>43302</v>
      </c>
      <c r="B858">
        <v>43950891</v>
      </c>
      <c r="C858">
        <v>94</v>
      </c>
      <c r="D858" t="s">
        <v>14</v>
      </c>
      <c r="E858">
        <v>12</v>
      </c>
      <c r="F858" t="s">
        <v>27</v>
      </c>
      <c r="G858">
        <v>77120</v>
      </c>
      <c r="H858" t="s">
        <v>28</v>
      </c>
      <c r="I858" t="s">
        <v>29</v>
      </c>
      <c r="J858" t="s">
        <v>30</v>
      </c>
      <c r="L858" t="s">
        <v>31</v>
      </c>
      <c r="M858" s="2">
        <v>4549980046388</v>
      </c>
      <c r="N858">
        <v>1</v>
      </c>
      <c r="O858">
        <f>COUNTIFS($A$2:$A$1129,"="&amp;A858,$C$2:$C$1129,"="&amp;C858,$M$2:$M$1129,"="&amp;M858)</f>
        <v>5</v>
      </c>
      <c r="P858">
        <f>COUNTIFS($B$2:$B$1129,"="&amp;B858,$M$2:$M$1129,"="&amp;M858)</f>
        <v>1</v>
      </c>
      <c r="Q858">
        <f>SUMIFS($N$2:$N$1129,$B$2:$B$1129,"="&amp;B858,$M$2:$M$1129,"="&amp;M858)</f>
        <v>1</v>
      </c>
      <c r="R858">
        <f>VLOOKUP(A858&amp;C858&amp;M858,販売数計!$A$2:$E$174,5,FALSE)</f>
        <v>5</v>
      </c>
      <c r="S858">
        <f t="shared" si="28"/>
        <v>0</v>
      </c>
      <c r="T858">
        <f t="shared" si="27"/>
        <v>5</v>
      </c>
    </row>
    <row r="859" spans="1:20" hidden="1" x14ac:dyDescent="0.2">
      <c r="A859" s="1">
        <v>43302</v>
      </c>
      <c r="B859">
        <v>43951634</v>
      </c>
      <c r="C859">
        <v>94</v>
      </c>
      <c r="D859" t="s">
        <v>14</v>
      </c>
      <c r="E859">
        <v>21</v>
      </c>
      <c r="F859" t="s">
        <v>15</v>
      </c>
      <c r="G859">
        <v>181010</v>
      </c>
      <c r="H859" t="s">
        <v>16</v>
      </c>
      <c r="I859" t="s">
        <v>17</v>
      </c>
      <c r="J859" t="s">
        <v>18</v>
      </c>
      <c r="K859" t="s">
        <v>19</v>
      </c>
      <c r="L859" t="s">
        <v>20</v>
      </c>
      <c r="M859" s="2">
        <v>842776102461</v>
      </c>
      <c r="N859">
        <v>1</v>
      </c>
      <c r="O859">
        <f>COUNTIFS($A$2:$A$1129,"="&amp;A859,$C$2:$C$1129,"="&amp;C859,$M$2:$M$1129,"="&amp;M859)</f>
        <v>4</v>
      </c>
      <c r="P859">
        <f>COUNTIFS($B$2:$B$1129,"="&amp;B859,$M$2:$M$1129,"="&amp;M859)</f>
        <v>1</v>
      </c>
      <c r="Q859">
        <f>SUMIFS($N$2:$N$1129,$B$2:$B$1129,"="&amp;B859,$M$2:$M$1129,"="&amp;M859)</f>
        <v>1</v>
      </c>
      <c r="R859">
        <f>VLOOKUP(A859&amp;C859&amp;M859,販売数計!$A$2:$E$174,5,FALSE)</f>
        <v>4</v>
      </c>
      <c r="S859">
        <f t="shared" si="28"/>
        <v>0</v>
      </c>
      <c r="T859">
        <f t="shared" si="27"/>
        <v>4</v>
      </c>
    </row>
    <row r="860" spans="1:20" hidden="1" x14ac:dyDescent="0.2">
      <c r="A860" s="1">
        <v>43302</v>
      </c>
      <c r="B860">
        <v>43951824</v>
      </c>
      <c r="C860">
        <v>94</v>
      </c>
      <c r="D860" t="s">
        <v>14</v>
      </c>
      <c r="E860">
        <v>32</v>
      </c>
      <c r="F860" t="s">
        <v>21</v>
      </c>
      <c r="G860">
        <v>253230</v>
      </c>
      <c r="H860" t="s">
        <v>22</v>
      </c>
      <c r="I860" t="s">
        <v>23</v>
      </c>
      <c r="J860" t="s">
        <v>24</v>
      </c>
      <c r="L860" t="s">
        <v>25</v>
      </c>
      <c r="M860" s="2">
        <v>4550084118970</v>
      </c>
      <c r="N860">
        <v>1</v>
      </c>
      <c r="O860">
        <f>COUNTIFS($A$2:$A$1129,"="&amp;A860,$C$2:$C$1129,"="&amp;C860,$M$2:$M$1129,"="&amp;M860)</f>
        <v>4</v>
      </c>
      <c r="P860">
        <f>COUNTIFS($B$2:$B$1129,"="&amp;B860,$M$2:$M$1129,"="&amp;M860)</f>
        <v>1</v>
      </c>
      <c r="Q860">
        <f>SUMIFS($N$2:$N$1129,$B$2:$B$1129,"="&amp;B860,$M$2:$M$1129,"="&amp;M860)</f>
        <v>1</v>
      </c>
      <c r="R860">
        <f>VLOOKUP(A860&amp;C860&amp;M860,販売数計!$A$2:$E$174,5,FALSE)</f>
        <v>4</v>
      </c>
      <c r="S860">
        <f t="shared" si="28"/>
        <v>0</v>
      </c>
      <c r="T860">
        <f t="shared" si="27"/>
        <v>4</v>
      </c>
    </row>
    <row r="861" spans="1:20" hidden="1" x14ac:dyDescent="0.2">
      <c r="A861" s="1">
        <v>43302</v>
      </c>
      <c r="B861">
        <v>43952483</v>
      </c>
      <c r="C861">
        <v>94</v>
      </c>
      <c r="D861" t="s">
        <v>14</v>
      </c>
      <c r="E861">
        <v>12</v>
      </c>
      <c r="F861" t="s">
        <v>27</v>
      </c>
      <c r="G861">
        <v>77120</v>
      </c>
      <c r="H861" t="s">
        <v>28</v>
      </c>
      <c r="I861" t="s">
        <v>29</v>
      </c>
      <c r="J861" t="s">
        <v>30</v>
      </c>
      <c r="L861" t="s">
        <v>31</v>
      </c>
      <c r="M861" s="2">
        <v>4549980046388</v>
      </c>
      <c r="N861">
        <v>1</v>
      </c>
      <c r="O861">
        <f>COUNTIFS($A$2:$A$1129,"="&amp;A861,$C$2:$C$1129,"="&amp;C861,$M$2:$M$1129,"="&amp;M861)</f>
        <v>5</v>
      </c>
      <c r="P861">
        <f>COUNTIFS($B$2:$B$1129,"="&amp;B861,$M$2:$M$1129,"="&amp;M861)</f>
        <v>1</v>
      </c>
      <c r="Q861">
        <f>SUMIFS($N$2:$N$1129,$B$2:$B$1129,"="&amp;B861,$M$2:$M$1129,"="&amp;M861)</f>
        <v>1</v>
      </c>
      <c r="R861">
        <f>VLOOKUP(A861&amp;C861&amp;M861,販売数計!$A$2:$E$174,5,FALSE)</f>
        <v>5</v>
      </c>
      <c r="S861">
        <f t="shared" si="28"/>
        <v>0</v>
      </c>
      <c r="T861">
        <f t="shared" si="27"/>
        <v>5</v>
      </c>
    </row>
    <row r="862" spans="1:20" x14ac:dyDescent="0.2">
      <c r="A862" s="1">
        <v>43302</v>
      </c>
      <c r="B862">
        <v>43943271</v>
      </c>
      <c r="C862">
        <v>842</v>
      </c>
      <c r="D862" t="s">
        <v>26</v>
      </c>
      <c r="E862">
        <v>21</v>
      </c>
      <c r="F862" t="s">
        <v>15</v>
      </c>
      <c r="G862">
        <v>181010</v>
      </c>
      <c r="H862" t="s">
        <v>16</v>
      </c>
      <c r="I862" t="s">
        <v>17</v>
      </c>
      <c r="J862" t="s">
        <v>18</v>
      </c>
      <c r="K862" t="s">
        <v>19</v>
      </c>
      <c r="L862" t="s">
        <v>20</v>
      </c>
      <c r="M862" s="2">
        <v>842776102461</v>
      </c>
      <c r="N862">
        <v>1</v>
      </c>
      <c r="O862">
        <f>COUNTIFS($A$2:$A$1129,"="&amp;A862,$C$2:$C$1129,"="&amp;C862,$M$2:$M$1129,"="&amp;M862)</f>
        <v>4</v>
      </c>
      <c r="P862">
        <f>COUNTIFS($B$2:$B$1129,"="&amp;B862,$M$2:$M$1129,"="&amp;M862)</f>
        <v>1</v>
      </c>
      <c r="Q862">
        <f>SUMIFS($N$2:$N$1129,$B$2:$B$1129,"="&amp;B862,$M$2:$M$1129,"="&amp;M862)</f>
        <v>1</v>
      </c>
      <c r="R862">
        <f>VLOOKUP(A862&amp;C862&amp;M862,販売数計!$A$2:$E$174,5,FALSE)</f>
        <v>4</v>
      </c>
      <c r="S862">
        <f t="shared" si="28"/>
        <v>0</v>
      </c>
      <c r="T862">
        <f t="shared" si="27"/>
        <v>4</v>
      </c>
    </row>
    <row r="863" spans="1:20" x14ac:dyDescent="0.2">
      <c r="A863" s="1">
        <v>43302</v>
      </c>
      <c r="B863">
        <v>43944111</v>
      </c>
      <c r="C863">
        <v>842</v>
      </c>
      <c r="D863" t="s">
        <v>26</v>
      </c>
      <c r="E863">
        <v>32</v>
      </c>
      <c r="F863" t="s">
        <v>21</v>
      </c>
      <c r="G863">
        <v>253230</v>
      </c>
      <c r="H863" t="s">
        <v>22</v>
      </c>
      <c r="I863" t="s">
        <v>23</v>
      </c>
      <c r="J863" t="s">
        <v>24</v>
      </c>
      <c r="L863" t="s">
        <v>25</v>
      </c>
      <c r="M863" s="2">
        <v>4550084118970</v>
      </c>
      <c r="N863">
        <v>1</v>
      </c>
      <c r="O863">
        <f>COUNTIFS($A$2:$A$1129,"="&amp;A863,$C$2:$C$1129,"="&amp;C863,$M$2:$M$1129,"="&amp;M863)</f>
        <v>10</v>
      </c>
      <c r="P863">
        <f>COUNTIFS($B$2:$B$1129,"="&amp;B863,$M$2:$M$1129,"="&amp;M863)</f>
        <v>1</v>
      </c>
      <c r="Q863">
        <f>SUMIFS($N$2:$N$1129,$B$2:$B$1129,"="&amp;B863,$M$2:$M$1129,"="&amp;M863)</f>
        <v>1</v>
      </c>
      <c r="R863">
        <f>VLOOKUP(A863&amp;C863&amp;M863,販売数計!$A$2:$E$174,5,FALSE)</f>
        <v>10</v>
      </c>
      <c r="S863">
        <f t="shared" si="28"/>
        <v>0</v>
      </c>
      <c r="T863">
        <f t="shared" si="27"/>
        <v>10</v>
      </c>
    </row>
    <row r="864" spans="1:20" x14ac:dyDescent="0.2">
      <c r="A864" s="1">
        <v>43302</v>
      </c>
      <c r="B864">
        <v>43946843</v>
      </c>
      <c r="C864">
        <v>842</v>
      </c>
      <c r="D864" t="s">
        <v>26</v>
      </c>
      <c r="E864">
        <v>32</v>
      </c>
      <c r="F864" t="s">
        <v>21</v>
      </c>
      <c r="G864">
        <v>253230</v>
      </c>
      <c r="H864" t="s">
        <v>22</v>
      </c>
      <c r="I864" t="s">
        <v>23</v>
      </c>
      <c r="J864" t="s">
        <v>24</v>
      </c>
      <c r="L864" t="s">
        <v>25</v>
      </c>
      <c r="M864" s="2">
        <v>4550084118970</v>
      </c>
      <c r="N864">
        <v>1</v>
      </c>
      <c r="O864">
        <f>COUNTIFS($A$2:$A$1129,"="&amp;A864,$C$2:$C$1129,"="&amp;C864,$M$2:$M$1129,"="&amp;M864)</f>
        <v>10</v>
      </c>
      <c r="P864">
        <f>COUNTIFS($B$2:$B$1129,"="&amp;B864,$M$2:$M$1129,"="&amp;M864)</f>
        <v>1</v>
      </c>
      <c r="Q864">
        <f>SUMIFS($N$2:$N$1129,$B$2:$B$1129,"="&amp;B864,$M$2:$M$1129,"="&amp;M864)</f>
        <v>1</v>
      </c>
      <c r="R864">
        <f>VLOOKUP(A864&amp;C864&amp;M864,販売数計!$A$2:$E$174,5,FALSE)</f>
        <v>10</v>
      </c>
      <c r="S864">
        <f t="shared" si="28"/>
        <v>0</v>
      </c>
      <c r="T864">
        <f t="shared" si="27"/>
        <v>10</v>
      </c>
    </row>
    <row r="865" spans="1:20" x14ac:dyDescent="0.2">
      <c r="A865" s="1">
        <v>43302</v>
      </c>
      <c r="B865">
        <v>43947709</v>
      </c>
      <c r="C865">
        <v>842</v>
      </c>
      <c r="D865" t="s">
        <v>26</v>
      </c>
      <c r="E865">
        <v>12</v>
      </c>
      <c r="F865" t="s">
        <v>27</v>
      </c>
      <c r="G865">
        <v>77120</v>
      </c>
      <c r="H865" t="s">
        <v>28</v>
      </c>
      <c r="I865" t="s">
        <v>29</v>
      </c>
      <c r="J865" t="s">
        <v>30</v>
      </c>
      <c r="L865" t="s">
        <v>31</v>
      </c>
      <c r="M865" s="2">
        <v>4549980046388</v>
      </c>
      <c r="N865">
        <v>1</v>
      </c>
      <c r="O865">
        <f>COUNTIFS($A$2:$A$1129,"="&amp;A865,$C$2:$C$1129,"="&amp;C865,$M$2:$M$1129,"="&amp;M865)</f>
        <v>11</v>
      </c>
      <c r="P865">
        <f>COUNTIFS($B$2:$B$1129,"="&amp;B865,$M$2:$M$1129,"="&amp;M865)</f>
        <v>1</v>
      </c>
      <c r="Q865">
        <f>SUMIFS($N$2:$N$1129,$B$2:$B$1129,"="&amp;B865,$M$2:$M$1129,"="&amp;M865)</f>
        <v>1</v>
      </c>
      <c r="R865">
        <f>VLOOKUP(A865&amp;C865&amp;M865,販売数計!$A$2:$E$174,5,FALSE)</f>
        <v>11</v>
      </c>
      <c r="S865">
        <f t="shared" si="28"/>
        <v>0</v>
      </c>
      <c r="T865">
        <f t="shared" si="27"/>
        <v>11</v>
      </c>
    </row>
    <row r="866" spans="1:20" x14ac:dyDescent="0.2">
      <c r="A866" s="1">
        <v>43302</v>
      </c>
      <c r="B866">
        <v>43948601</v>
      </c>
      <c r="C866">
        <v>842</v>
      </c>
      <c r="D866" t="s">
        <v>26</v>
      </c>
      <c r="E866">
        <v>32</v>
      </c>
      <c r="F866" t="s">
        <v>21</v>
      </c>
      <c r="G866">
        <v>253230</v>
      </c>
      <c r="H866" t="s">
        <v>22</v>
      </c>
      <c r="I866" t="s">
        <v>23</v>
      </c>
      <c r="J866" t="s">
        <v>24</v>
      </c>
      <c r="L866" t="s">
        <v>25</v>
      </c>
      <c r="M866" s="2">
        <v>4550084118970</v>
      </c>
      <c r="N866">
        <v>1</v>
      </c>
      <c r="O866">
        <f>COUNTIFS($A$2:$A$1129,"="&amp;A866,$C$2:$C$1129,"="&amp;C866,$M$2:$M$1129,"="&amp;M866)</f>
        <v>10</v>
      </c>
      <c r="P866">
        <f>COUNTIFS($B$2:$B$1129,"="&amp;B866,$M$2:$M$1129,"="&amp;M866)</f>
        <v>1</v>
      </c>
      <c r="Q866">
        <f>SUMIFS($N$2:$N$1129,$B$2:$B$1129,"="&amp;B866,$M$2:$M$1129,"="&amp;M866)</f>
        <v>1</v>
      </c>
      <c r="R866">
        <f>VLOOKUP(A866&amp;C866&amp;M866,販売数計!$A$2:$E$174,5,FALSE)</f>
        <v>10</v>
      </c>
      <c r="S866">
        <f t="shared" si="28"/>
        <v>0</v>
      </c>
      <c r="T866">
        <f t="shared" si="27"/>
        <v>10</v>
      </c>
    </row>
    <row r="867" spans="1:20" x14ac:dyDescent="0.2">
      <c r="A867" s="1">
        <v>43302</v>
      </c>
      <c r="B867">
        <v>43948781</v>
      </c>
      <c r="C867">
        <v>842</v>
      </c>
      <c r="D867" t="s">
        <v>26</v>
      </c>
      <c r="E867">
        <v>12</v>
      </c>
      <c r="F867" t="s">
        <v>27</v>
      </c>
      <c r="G867">
        <v>77120</v>
      </c>
      <c r="H867" t="s">
        <v>28</v>
      </c>
      <c r="I867" t="s">
        <v>29</v>
      </c>
      <c r="J867" t="s">
        <v>30</v>
      </c>
      <c r="L867" t="s">
        <v>31</v>
      </c>
      <c r="M867" s="2">
        <v>4549980046388</v>
      </c>
      <c r="N867">
        <v>1</v>
      </c>
      <c r="O867">
        <f>COUNTIFS($A$2:$A$1129,"="&amp;A867,$C$2:$C$1129,"="&amp;C867,$M$2:$M$1129,"="&amp;M867)</f>
        <v>11</v>
      </c>
      <c r="P867">
        <f>COUNTIFS($B$2:$B$1129,"="&amp;B867,$M$2:$M$1129,"="&amp;M867)</f>
        <v>1</v>
      </c>
      <c r="Q867">
        <f>SUMIFS($N$2:$N$1129,$B$2:$B$1129,"="&amp;B867,$M$2:$M$1129,"="&amp;M867)</f>
        <v>1</v>
      </c>
      <c r="R867">
        <f>VLOOKUP(A867&amp;C867&amp;M867,販売数計!$A$2:$E$174,5,FALSE)</f>
        <v>11</v>
      </c>
      <c r="S867">
        <f t="shared" si="28"/>
        <v>0</v>
      </c>
      <c r="T867">
        <f t="shared" si="27"/>
        <v>11</v>
      </c>
    </row>
    <row r="868" spans="1:20" x14ac:dyDescent="0.2">
      <c r="A868" s="1">
        <v>43302</v>
      </c>
      <c r="B868">
        <v>43949256</v>
      </c>
      <c r="C868">
        <v>842</v>
      </c>
      <c r="D868" t="s">
        <v>26</v>
      </c>
      <c r="E868">
        <v>32</v>
      </c>
      <c r="F868" t="s">
        <v>21</v>
      </c>
      <c r="G868">
        <v>253230</v>
      </c>
      <c r="H868" t="s">
        <v>22</v>
      </c>
      <c r="I868" t="s">
        <v>23</v>
      </c>
      <c r="J868" t="s">
        <v>24</v>
      </c>
      <c r="L868" t="s">
        <v>25</v>
      </c>
      <c r="M868" s="2">
        <v>4550084118970</v>
      </c>
      <c r="N868">
        <v>1</v>
      </c>
      <c r="O868">
        <f>COUNTIFS($A$2:$A$1129,"="&amp;A868,$C$2:$C$1129,"="&amp;C868,$M$2:$M$1129,"="&amp;M868)</f>
        <v>10</v>
      </c>
      <c r="P868">
        <f>COUNTIFS($B$2:$B$1129,"="&amp;B868,$M$2:$M$1129,"="&amp;M868)</f>
        <v>1</v>
      </c>
      <c r="Q868">
        <f>SUMIFS($N$2:$N$1129,$B$2:$B$1129,"="&amp;B868,$M$2:$M$1129,"="&amp;M868)</f>
        <v>1</v>
      </c>
      <c r="R868">
        <f>VLOOKUP(A868&amp;C868&amp;M868,販売数計!$A$2:$E$174,5,FALSE)</f>
        <v>10</v>
      </c>
      <c r="S868">
        <f t="shared" si="28"/>
        <v>0</v>
      </c>
      <c r="T868">
        <f t="shared" si="27"/>
        <v>10</v>
      </c>
    </row>
    <row r="869" spans="1:20" x14ac:dyDescent="0.2">
      <c r="A869" s="1">
        <v>43302</v>
      </c>
      <c r="B869">
        <v>43949306</v>
      </c>
      <c r="C869">
        <v>842</v>
      </c>
      <c r="D869" t="s">
        <v>26</v>
      </c>
      <c r="E869">
        <v>32</v>
      </c>
      <c r="F869" t="s">
        <v>21</v>
      </c>
      <c r="G869">
        <v>253230</v>
      </c>
      <c r="H869" t="s">
        <v>22</v>
      </c>
      <c r="I869" t="s">
        <v>23</v>
      </c>
      <c r="J869" t="s">
        <v>24</v>
      </c>
      <c r="L869" t="s">
        <v>25</v>
      </c>
      <c r="M869" s="2">
        <v>4550084118970</v>
      </c>
      <c r="N869">
        <v>1</v>
      </c>
      <c r="O869">
        <f>COUNTIFS($A$2:$A$1129,"="&amp;A869,$C$2:$C$1129,"="&amp;C869,$M$2:$M$1129,"="&amp;M869)</f>
        <v>10</v>
      </c>
      <c r="P869">
        <f>COUNTIFS($B$2:$B$1129,"="&amp;B869,$M$2:$M$1129,"="&amp;M869)</f>
        <v>1</v>
      </c>
      <c r="Q869">
        <f>SUMIFS($N$2:$N$1129,$B$2:$B$1129,"="&amp;B869,$M$2:$M$1129,"="&amp;M869)</f>
        <v>1</v>
      </c>
      <c r="R869">
        <f>VLOOKUP(A869&amp;C869&amp;M869,販売数計!$A$2:$E$174,5,FALSE)</f>
        <v>10</v>
      </c>
      <c r="S869">
        <f t="shared" si="28"/>
        <v>0</v>
      </c>
      <c r="T869">
        <f t="shared" si="27"/>
        <v>10</v>
      </c>
    </row>
    <row r="870" spans="1:20" x14ac:dyDescent="0.2">
      <c r="A870" s="1">
        <v>43302</v>
      </c>
      <c r="B870">
        <v>43949382</v>
      </c>
      <c r="C870">
        <v>842</v>
      </c>
      <c r="D870" t="s">
        <v>26</v>
      </c>
      <c r="E870">
        <v>32</v>
      </c>
      <c r="F870" t="s">
        <v>21</v>
      </c>
      <c r="G870">
        <v>253230</v>
      </c>
      <c r="H870" t="s">
        <v>22</v>
      </c>
      <c r="I870" t="s">
        <v>23</v>
      </c>
      <c r="J870" t="s">
        <v>24</v>
      </c>
      <c r="L870" t="s">
        <v>25</v>
      </c>
      <c r="M870" s="2">
        <v>4550084118970</v>
      </c>
      <c r="N870">
        <v>1</v>
      </c>
      <c r="O870">
        <f>COUNTIFS($A$2:$A$1129,"="&amp;A870,$C$2:$C$1129,"="&amp;C870,$M$2:$M$1129,"="&amp;M870)</f>
        <v>10</v>
      </c>
      <c r="P870">
        <f>COUNTIFS($B$2:$B$1129,"="&amp;B870,$M$2:$M$1129,"="&amp;M870)</f>
        <v>1</v>
      </c>
      <c r="Q870">
        <f>SUMIFS($N$2:$N$1129,$B$2:$B$1129,"="&amp;B870,$M$2:$M$1129,"="&amp;M870)</f>
        <v>1</v>
      </c>
      <c r="R870">
        <f>VLOOKUP(A870&amp;C870&amp;M870,販売数計!$A$2:$E$174,5,FALSE)</f>
        <v>10</v>
      </c>
      <c r="S870">
        <f t="shared" si="28"/>
        <v>0</v>
      </c>
      <c r="T870">
        <f t="shared" si="27"/>
        <v>10</v>
      </c>
    </row>
    <row r="871" spans="1:20" x14ac:dyDescent="0.2">
      <c r="A871" s="1">
        <v>43302</v>
      </c>
      <c r="B871">
        <v>43949417</v>
      </c>
      <c r="C871">
        <v>842</v>
      </c>
      <c r="D871" t="s">
        <v>26</v>
      </c>
      <c r="E871">
        <v>12</v>
      </c>
      <c r="F871" t="s">
        <v>27</v>
      </c>
      <c r="G871">
        <v>77120</v>
      </c>
      <c r="H871" t="s">
        <v>28</v>
      </c>
      <c r="I871" t="s">
        <v>29</v>
      </c>
      <c r="J871" t="s">
        <v>30</v>
      </c>
      <c r="L871" t="s">
        <v>31</v>
      </c>
      <c r="M871" s="2">
        <v>4549980046388</v>
      </c>
      <c r="N871">
        <v>1</v>
      </c>
      <c r="O871">
        <f>COUNTIFS($A$2:$A$1129,"="&amp;A871,$C$2:$C$1129,"="&amp;C871,$M$2:$M$1129,"="&amp;M871)</f>
        <v>11</v>
      </c>
      <c r="P871">
        <f>COUNTIFS($B$2:$B$1129,"="&amp;B871,$M$2:$M$1129,"="&amp;M871)</f>
        <v>1</v>
      </c>
      <c r="Q871">
        <f>SUMIFS($N$2:$N$1129,$B$2:$B$1129,"="&amp;B871,$M$2:$M$1129,"="&amp;M871)</f>
        <v>1</v>
      </c>
      <c r="R871">
        <f>VLOOKUP(A871&amp;C871&amp;M871,販売数計!$A$2:$E$174,5,FALSE)</f>
        <v>11</v>
      </c>
      <c r="S871">
        <f t="shared" si="28"/>
        <v>0</v>
      </c>
      <c r="T871">
        <f t="shared" si="27"/>
        <v>11</v>
      </c>
    </row>
    <row r="872" spans="1:20" x14ac:dyDescent="0.2">
      <c r="A872" s="1">
        <v>43302</v>
      </c>
      <c r="B872">
        <v>43949786</v>
      </c>
      <c r="C872">
        <v>842</v>
      </c>
      <c r="D872" t="s">
        <v>26</v>
      </c>
      <c r="E872">
        <v>32</v>
      </c>
      <c r="F872" t="s">
        <v>21</v>
      </c>
      <c r="G872">
        <v>253230</v>
      </c>
      <c r="H872" t="s">
        <v>22</v>
      </c>
      <c r="I872" t="s">
        <v>23</v>
      </c>
      <c r="J872" t="s">
        <v>24</v>
      </c>
      <c r="L872" t="s">
        <v>25</v>
      </c>
      <c r="M872" s="2">
        <v>4550084118970</v>
      </c>
      <c r="N872">
        <v>1</v>
      </c>
      <c r="O872">
        <f>COUNTIFS($A$2:$A$1129,"="&amp;A872,$C$2:$C$1129,"="&amp;C872,$M$2:$M$1129,"="&amp;M872)</f>
        <v>10</v>
      </c>
      <c r="P872">
        <f>COUNTIFS($B$2:$B$1129,"="&amp;B872,$M$2:$M$1129,"="&amp;M872)</f>
        <v>1</v>
      </c>
      <c r="Q872">
        <f>SUMIFS($N$2:$N$1129,$B$2:$B$1129,"="&amp;B872,$M$2:$M$1129,"="&amp;M872)</f>
        <v>1</v>
      </c>
      <c r="R872">
        <f>VLOOKUP(A872&amp;C872&amp;M872,販売数計!$A$2:$E$174,5,FALSE)</f>
        <v>10</v>
      </c>
      <c r="S872">
        <f t="shared" si="28"/>
        <v>0</v>
      </c>
      <c r="T872">
        <f t="shared" si="27"/>
        <v>10</v>
      </c>
    </row>
    <row r="873" spans="1:20" x14ac:dyDescent="0.2">
      <c r="A873" s="1">
        <v>43302</v>
      </c>
      <c r="B873">
        <v>43949936</v>
      </c>
      <c r="C873">
        <v>842</v>
      </c>
      <c r="D873" t="s">
        <v>26</v>
      </c>
      <c r="E873">
        <v>21</v>
      </c>
      <c r="F873" t="s">
        <v>15</v>
      </c>
      <c r="G873">
        <v>181010</v>
      </c>
      <c r="H873" t="s">
        <v>16</v>
      </c>
      <c r="I873" t="s">
        <v>17</v>
      </c>
      <c r="J873" t="s">
        <v>18</v>
      </c>
      <c r="K873" t="s">
        <v>19</v>
      </c>
      <c r="L873" t="s">
        <v>20</v>
      </c>
      <c r="M873" s="2">
        <v>842776102461</v>
      </c>
      <c r="N873">
        <v>1</v>
      </c>
      <c r="O873">
        <f>COUNTIFS($A$2:$A$1129,"="&amp;A873,$C$2:$C$1129,"="&amp;C873,$M$2:$M$1129,"="&amp;M873)</f>
        <v>4</v>
      </c>
      <c r="P873">
        <f>COUNTIFS($B$2:$B$1129,"="&amp;B873,$M$2:$M$1129,"="&amp;M873)</f>
        <v>1</v>
      </c>
      <c r="Q873">
        <f>SUMIFS($N$2:$N$1129,$B$2:$B$1129,"="&amp;B873,$M$2:$M$1129,"="&amp;M873)</f>
        <v>1</v>
      </c>
      <c r="R873">
        <f>VLOOKUP(A873&amp;C873&amp;M873,販売数計!$A$2:$E$174,5,FALSE)</f>
        <v>4</v>
      </c>
      <c r="S873">
        <f t="shared" si="28"/>
        <v>0</v>
      </c>
      <c r="T873">
        <f t="shared" si="27"/>
        <v>4</v>
      </c>
    </row>
    <row r="874" spans="1:20" x14ac:dyDescent="0.2">
      <c r="A874" s="1">
        <v>43302</v>
      </c>
      <c r="B874">
        <v>43951173</v>
      </c>
      <c r="C874">
        <v>842</v>
      </c>
      <c r="D874" t="s">
        <v>26</v>
      </c>
      <c r="E874">
        <v>21</v>
      </c>
      <c r="F874" t="s">
        <v>15</v>
      </c>
      <c r="G874">
        <v>181010</v>
      </c>
      <c r="H874" t="s">
        <v>16</v>
      </c>
      <c r="I874" t="s">
        <v>17</v>
      </c>
      <c r="J874" t="s">
        <v>18</v>
      </c>
      <c r="K874" t="s">
        <v>19</v>
      </c>
      <c r="L874" t="s">
        <v>20</v>
      </c>
      <c r="M874" s="2">
        <v>842776102461</v>
      </c>
      <c r="N874">
        <v>1</v>
      </c>
      <c r="O874">
        <f>COUNTIFS($A$2:$A$1129,"="&amp;A874,$C$2:$C$1129,"="&amp;C874,$M$2:$M$1129,"="&amp;M874)</f>
        <v>4</v>
      </c>
      <c r="P874">
        <f>COUNTIFS($B$2:$B$1129,"="&amp;B874,$M$2:$M$1129,"="&amp;M874)</f>
        <v>1</v>
      </c>
      <c r="Q874">
        <f>SUMIFS($N$2:$N$1129,$B$2:$B$1129,"="&amp;B874,$M$2:$M$1129,"="&amp;M874)</f>
        <v>1</v>
      </c>
      <c r="R874">
        <f>VLOOKUP(A874&amp;C874&amp;M874,販売数計!$A$2:$E$174,5,FALSE)</f>
        <v>4</v>
      </c>
      <c r="S874">
        <f t="shared" si="28"/>
        <v>0</v>
      </c>
      <c r="T874">
        <f t="shared" si="27"/>
        <v>4</v>
      </c>
    </row>
    <row r="875" spans="1:20" x14ac:dyDescent="0.2">
      <c r="A875" s="1">
        <v>43302</v>
      </c>
      <c r="B875">
        <v>43951482</v>
      </c>
      <c r="C875">
        <v>842</v>
      </c>
      <c r="D875" t="s">
        <v>26</v>
      </c>
      <c r="E875">
        <v>12</v>
      </c>
      <c r="F875" t="s">
        <v>27</v>
      </c>
      <c r="G875">
        <v>77120</v>
      </c>
      <c r="H875" t="s">
        <v>28</v>
      </c>
      <c r="I875" t="s">
        <v>29</v>
      </c>
      <c r="J875" t="s">
        <v>30</v>
      </c>
      <c r="L875" t="s">
        <v>31</v>
      </c>
      <c r="M875" s="2">
        <v>4549980046388</v>
      </c>
      <c r="N875">
        <v>1</v>
      </c>
      <c r="O875">
        <f>COUNTIFS($A$2:$A$1129,"="&amp;A875,$C$2:$C$1129,"="&amp;C875,$M$2:$M$1129,"="&amp;M875)</f>
        <v>11</v>
      </c>
      <c r="P875">
        <f>COUNTIFS($B$2:$B$1129,"="&amp;B875,$M$2:$M$1129,"="&amp;M875)</f>
        <v>1</v>
      </c>
      <c r="Q875">
        <f>SUMIFS($N$2:$N$1129,$B$2:$B$1129,"="&amp;B875,$M$2:$M$1129,"="&amp;M875)</f>
        <v>1</v>
      </c>
      <c r="R875">
        <f>VLOOKUP(A875&amp;C875&amp;M875,販売数計!$A$2:$E$174,5,FALSE)</f>
        <v>11</v>
      </c>
      <c r="S875">
        <f t="shared" si="28"/>
        <v>0</v>
      </c>
      <c r="T875">
        <f t="shared" si="27"/>
        <v>11</v>
      </c>
    </row>
    <row r="876" spans="1:20" x14ac:dyDescent="0.2">
      <c r="A876" s="1">
        <v>43302</v>
      </c>
      <c r="B876">
        <v>43951710</v>
      </c>
      <c r="C876">
        <v>842</v>
      </c>
      <c r="D876" t="s">
        <v>26</v>
      </c>
      <c r="E876">
        <v>12</v>
      </c>
      <c r="F876" t="s">
        <v>27</v>
      </c>
      <c r="G876">
        <v>77120</v>
      </c>
      <c r="H876" t="s">
        <v>28</v>
      </c>
      <c r="I876" t="s">
        <v>29</v>
      </c>
      <c r="J876" t="s">
        <v>30</v>
      </c>
      <c r="L876" t="s">
        <v>31</v>
      </c>
      <c r="M876" s="2">
        <v>4549980046388</v>
      </c>
      <c r="N876">
        <v>1</v>
      </c>
      <c r="O876">
        <f>COUNTIFS($A$2:$A$1129,"="&amp;A876,$C$2:$C$1129,"="&amp;C876,$M$2:$M$1129,"="&amp;M876)</f>
        <v>11</v>
      </c>
      <c r="P876">
        <f>COUNTIFS($B$2:$B$1129,"="&amp;B876,$M$2:$M$1129,"="&amp;M876)</f>
        <v>1</v>
      </c>
      <c r="Q876">
        <f>SUMIFS($N$2:$N$1129,$B$2:$B$1129,"="&amp;B876,$M$2:$M$1129,"="&amp;M876)</f>
        <v>1</v>
      </c>
      <c r="R876">
        <f>VLOOKUP(A876&amp;C876&amp;M876,販売数計!$A$2:$E$174,5,FALSE)</f>
        <v>11</v>
      </c>
      <c r="S876">
        <f t="shared" si="28"/>
        <v>0</v>
      </c>
      <c r="T876">
        <f t="shared" si="27"/>
        <v>11</v>
      </c>
    </row>
    <row r="877" spans="1:20" x14ac:dyDescent="0.2">
      <c r="A877" s="1">
        <v>43302</v>
      </c>
      <c r="B877">
        <v>43952971</v>
      </c>
      <c r="C877">
        <v>842</v>
      </c>
      <c r="D877" t="s">
        <v>26</v>
      </c>
      <c r="E877">
        <v>21</v>
      </c>
      <c r="F877" t="s">
        <v>15</v>
      </c>
      <c r="G877">
        <v>181010</v>
      </c>
      <c r="H877" t="s">
        <v>16</v>
      </c>
      <c r="I877" t="s">
        <v>17</v>
      </c>
      <c r="J877" t="s">
        <v>18</v>
      </c>
      <c r="K877" t="s">
        <v>19</v>
      </c>
      <c r="L877" t="s">
        <v>20</v>
      </c>
      <c r="M877" s="2">
        <v>842776102461</v>
      </c>
      <c r="N877">
        <v>1</v>
      </c>
      <c r="O877">
        <f>COUNTIFS($A$2:$A$1129,"="&amp;A877,$C$2:$C$1129,"="&amp;C877,$M$2:$M$1129,"="&amp;M877)</f>
        <v>4</v>
      </c>
      <c r="P877">
        <f>COUNTIFS($B$2:$B$1129,"="&amp;B877,$M$2:$M$1129,"="&amp;M877)</f>
        <v>1</v>
      </c>
      <c r="Q877">
        <f>SUMIFS($N$2:$N$1129,$B$2:$B$1129,"="&amp;B877,$M$2:$M$1129,"="&amp;M877)</f>
        <v>1</v>
      </c>
      <c r="R877">
        <f>VLOOKUP(A877&amp;C877&amp;M877,販売数計!$A$2:$E$174,5,FALSE)</f>
        <v>4</v>
      </c>
      <c r="S877">
        <f t="shared" si="28"/>
        <v>0</v>
      </c>
      <c r="T877">
        <f t="shared" si="27"/>
        <v>4</v>
      </c>
    </row>
    <row r="878" spans="1:20" x14ac:dyDescent="0.2">
      <c r="A878" s="1">
        <v>43302</v>
      </c>
      <c r="B878">
        <v>43953632</v>
      </c>
      <c r="C878">
        <v>842</v>
      </c>
      <c r="D878" t="s">
        <v>26</v>
      </c>
      <c r="E878">
        <v>32</v>
      </c>
      <c r="F878" t="s">
        <v>21</v>
      </c>
      <c r="G878">
        <v>253230</v>
      </c>
      <c r="H878" t="s">
        <v>22</v>
      </c>
      <c r="I878" t="s">
        <v>23</v>
      </c>
      <c r="J878" t="s">
        <v>24</v>
      </c>
      <c r="L878" t="s">
        <v>25</v>
      </c>
      <c r="M878" s="2">
        <v>4550084118970</v>
      </c>
      <c r="N878">
        <v>1</v>
      </c>
      <c r="O878">
        <f>COUNTIFS($A$2:$A$1129,"="&amp;A878,$C$2:$C$1129,"="&amp;C878,$M$2:$M$1129,"="&amp;M878)</f>
        <v>10</v>
      </c>
      <c r="P878">
        <f>COUNTIFS($B$2:$B$1129,"="&amp;B878,$M$2:$M$1129,"="&amp;M878)</f>
        <v>1</v>
      </c>
      <c r="Q878">
        <f>SUMIFS($N$2:$N$1129,$B$2:$B$1129,"="&amp;B878,$M$2:$M$1129,"="&amp;M878)</f>
        <v>1</v>
      </c>
      <c r="R878">
        <f>VLOOKUP(A878&amp;C878&amp;M878,販売数計!$A$2:$E$174,5,FALSE)</f>
        <v>10</v>
      </c>
      <c r="S878">
        <f t="shared" si="28"/>
        <v>0</v>
      </c>
      <c r="T878">
        <f t="shared" si="27"/>
        <v>10</v>
      </c>
    </row>
    <row r="879" spans="1:20" x14ac:dyDescent="0.2">
      <c r="A879" s="1">
        <v>43302</v>
      </c>
      <c r="B879">
        <v>43953953</v>
      </c>
      <c r="C879">
        <v>842</v>
      </c>
      <c r="D879" t="s">
        <v>26</v>
      </c>
      <c r="E879">
        <v>32</v>
      </c>
      <c r="F879" t="s">
        <v>21</v>
      </c>
      <c r="G879">
        <v>253230</v>
      </c>
      <c r="H879" t="s">
        <v>22</v>
      </c>
      <c r="I879" t="s">
        <v>23</v>
      </c>
      <c r="J879" t="s">
        <v>24</v>
      </c>
      <c r="L879" t="s">
        <v>25</v>
      </c>
      <c r="M879" s="2">
        <v>4550084118970</v>
      </c>
      <c r="N879">
        <v>1</v>
      </c>
      <c r="O879">
        <f>COUNTIFS($A$2:$A$1129,"="&amp;A879,$C$2:$C$1129,"="&amp;C879,$M$2:$M$1129,"="&amp;M879)</f>
        <v>10</v>
      </c>
      <c r="P879">
        <f>COUNTIFS($B$2:$B$1129,"="&amp;B879,$M$2:$M$1129,"="&amp;M879)</f>
        <v>1</v>
      </c>
      <c r="Q879">
        <f>SUMIFS($N$2:$N$1129,$B$2:$B$1129,"="&amp;B879,$M$2:$M$1129,"="&amp;M879)</f>
        <v>1</v>
      </c>
      <c r="R879">
        <f>VLOOKUP(A879&amp;C879&amp;M879,販売数計!$A$2:$E$174,5,FALSE)</f>
        <v>10</v>
      </c>
      <c r="S879">
        <f t="shared" si="28"/>
        <v>0</v>
      </c>
      <c r="T879">
        <f t="shared" si="27"/>
        <v>10</v>
      </c>
    </row>
    <row r="880" spans="1:20" x14ac:dyDescent="0.2">
      <c r="A880" s="1">
        <v>43302</v>
      </c>
      <c r="B880">
        <v>43954210</v>
      </c>
      <c r="C880">
        <v>842</v>
      </c>
      <c r="D880" t="s">
        <v>26</v>
      </c>
      <c r="E880">
        <v>12</v>
      </c>
      <c r="F880" t="s">
        <v>27</v>
      </c>
      <c r="G880">
        <v>77120</v>
      </c>
      <c r="H880" t="s">
        <v>28</v>
      </c>
      <c r="I880" t="s">
        <v>29</v>
      </c>
      <c r="J880" t="s">
        <v>30</v>
      </c>
      <c r="L880" t="s">
        <v>31</v>
      </c>
      <c r="M880" s="2">
        <v>4549980046388</v>
      </c>
      <c r="N880">
        <v>1</v>
      </c>
      <c r="O880">
        <f>COUNTIFS($A$2:$A$1129,"="&amp;A880,$C$2:$C$1129,"="&amp;C880,$M$2:$M$1129,"="&amp;M880)</f>
        <v>11</v>
      </c>
      <c r="P880">
        <f>COUNTIFS($B$2:$B$1129,"="&amp;B880,$M$2:$M$1129,"="&amp;M880)</f>
        <v>1</v>
      </c>
      <c r="Q880">
        <f>SUMIFS($N$2:$N$1129,$B$2:$B$1129,"="&amp;B880,$M$2:$M$1129,"="&amp;M880)</f>
        <v>1</v>
      </c>
      <c r="R880">
        <f>VLOOKUP(A880&amp;C880&amp;M880,販売数計!$A$2:$E$174,5,FALSE)</f>
        <v>11</v>
      </c>
      <c r="S880">
        <f t="shared" si="28"/>
        <v>0</v>
      </c>
      <c r="T880">
        <f t="shared" si="27"/>
        <v>11</v>
      </c>
    </row>
    <row r="881" spans="1:20" x14ac:dyDescent="0.2">
      <c r="A881" s="1">
        <v>43302</v>
      </c>
      <c r="B881">
        <v>43954254</v>
      </c>
      <c r="C881">
        <v>842</v>
      </c>
      <c r="D881" t="s">
        <v>26</v>
      </c>
      <c r="E881">
        <v>12</v>
      </c>
      <c r="F881" t="s">
        <v>27</v>
      </c>
      <c r="G881">
        <v>77120</v>
      </c>
      <c r="H881" t="s">
        <v>28</v>
      </c>
      <c r="I881" t="s">
        <v>29</v>
      </c>
      <c r="J881" t="s">
        <v>30</v>
      </c>
      <c r="L881" t="s">
        <v>31</v>
      </c>
      <c r="M881" s="2">
        <v>4549980046388</v>
      </c>
      <c r="N881">
        <v>1</v>
      </c>
      <c r="O881">
        <f>COUNTIFS($A$2:$A$1129,"="&amp;A881,$C$2:$C$1129,"="&amp;C881,$M$2:$M$1129,"="&amp;M881)</f>
        <v>11</v>
      </c>
      <c r="P881">
        <f>COUNTIFS($B$2:$B$1129,"="&amp;B881,$M$2:$M$1129,"="&amp;M881)</f>
        <v>1</v>
      </c>
      <c r="Q881">
        <f>SUMIFS($N$2:$N$1129,$B$2:$B$1129,"="&amp;B881,$M$2:$M$1129,"="&amp;M881)</f>
        <v>1</v>
      </c>
      <c r="R881">
        <f>VLOOKUP(A881&amp;C881&amp;M881,販売数計!$A$2:$E$174,5,FALSE)</f>
        <v>11</v>
      </c>
      <c r="S881">
        <f t="shared" si="28"/>
        <v>0</v>
      </c>
      <c r="T881">
        <f t="shared" si="27"/>
        <v>11</v>
      </c>
    </row>
    <row r="882" spans="1:20" x14ac:dyDescent="0.2">
      <c r="A882" s="1">
        <v>43302</v>
      </c>
      <c r="B882">
        <v>43954427</v>
      </c>
      <c r="C882">
        <v>842</v>
      </c>
      <c r="D882" t="s">
        <v>26</v>
      </c>
      <c r="E882">
        <v>12</v>
      </c>
      <c r="F882" t="s">
        <v>27</v>
      </c>
      <c r="G882">
        <v>77120</v>
      </c>
      <c r="H882" t="s">
        <v>28</v>
      </c>
      <c r="I882" t="s">
        <v>29</v>
      </c>
      <c r="J882" t="s">
        <v>30</v>
      </c>
      <c r="L882" t="s">
        <v>31</v>
      </c>
      <c r="M882" s="2">
        <v>4549980046388</v>
      </c>
      <c r="N882">
        <v>1</v>
      </c>
      <c r="O882">
        <f>COUNTIFS($A$2:$A$1129,"="&amp;A882,$C$2:$C$1129,"="&amp;C882,$M$2:$M$1129,"="&amp;M882)</f>
        <v>11</v>
      </c>
      <c r="P882">
        <f>COUNTIFS($B$2:$B$1129,"="&amp;B882,$M$2:$M$1129,"="&amp;M882)</f>
        <v>1</v>
      </c>
      <c r="Q882">
        <f>SUMIFS($N$2:$N$1129,$B$2:$B$1129,"="&amp;B882,$M$2:$M$1129,"="&amp;M882)</f>
        <v>1</v>
      </c>
      <c r="R882">
        <f>VLOOKUP(A882&amp;C882&amp;M882,販売数計!$A$2:$E$174,5,FALSE)</f>
        <v>11</v>
      </c>
      <c r="S882">
        <f t="shared" si="28"/>
        <v>0</v>
      </c>
      <c r="T882">
        <f t="shared" si="27"/>
        <v>11</v>
      </c>
    </row>
    <row r="883" spans="1:20" x14ac:dyDescent="0.2">
      <c r="A883" s="1">
        <v>43302</v>
      </c>
      <c r="B883">
        <v>43954468</v>
      </c>
      <c r="C883">
        <v>842</v>
      </c>
      <c r="D883" t="s">
        <v>26</v>
      </c>
      <c r="E883">
        <v>12</v>
      </c>
      <c r="F883" t="s">
        <v>27</v>
      </c>
      <c r="G883">
        <v>77120</v>
      </c>
      <c r="H883" t="s">
        <v>28</v>
      </c>
      <c r="I883" t="s">
        <v>29</v>
      </c>
      <c r="J883" t="s">
        <v>30</v>
      </c>
      <c r="L883" t="s">
        <v>31</v>
      </c>
      <c r="M883" s="2">
        <v>4549980046388</v>
      </c>
      <c r="N883">
        <v>1</v>
      </c>
      <c r="O883">
        <f>COUNTIFS($A$2:$A$1129,"="&amp;A883,$C$2:$C$1129,"="&amp;C883,$M$2:$M$1129,"="&amp;M883)</f>
        <v>11</v>
      </c>
      <c r="P883">
        <f>COUNTIFS($B$2:$B$1129,"="&amp;B883,$M$2:$M$1129,"="&amp;M883)</f>
        <v>1</v>
      </c>
      <c r="Q883">
        <f>SUMIFS($N$2:$N$1129,$B$2:$B$1129,"="&amp;B883,$M$2:$M$1129,"="&amp;M883)</f>
        <v>1</v>
      </c>
      <c r="R883">
        <f>VLOOKUP(A883&amp;C883&amp;M883,販売数計!$A$2:$E$174,5,FALSE)</f>
        <v>11</v>
      </c>
      <c r="S883">
        <f t="shared" si="28"/>
        <v>0</v>
      </c>
      <c r="T883">
        <f t="shared" si="27"/>
        <v>11</v>
      </c>
    </row>
    <row r="884" spans="1:20" x14ac:dyDescent="0.2">
      <c r="A884" s="1">
        <v>43302</v>
      </c>
      <c r="B884">
        <v>43954519</v>
      </c>
      <c r="C884">
        <v>842</v>
      </c>
      <c r="D884" t="s">
        <v>26</v>
      </c>
      <c r="E884">
        <v>12</v>
      </c>
      <c r="F884" t="s">
        <v>27</v>
      </c>
      <c r="G884">
        <v>77120</v>
      </c>
      <c r="H884" t="s">
        <v>28</v>
      </c>
      <c r="I884" t="s">
        <v>29</v>
      </c>
      <c r="J884" t="s">
        <v>30</v>
      </c>
      <c r="L884" t="s">
        <v>31</v>
      </c>
      <c r="M884" s="2">
        <v>4549980046388</v>
      </c>
      <c r="N884">
        <v>1</v>
      </c>
      <c r="O884">
        <f>COUNTIFS($A$2:$A$1129,"="&amp;A884,$C$2:$C$1129,"="&amp;C884,$M$2:$M$1129,"="&amp;M884)</f>
        <v>11</v>
      </c>
      <c r="P884">
        <f>COUNTIFS($B$2:$B$1129,"="&amp;B884,$M$2:$M$1129,"="&amp;M884)</f>
        <v>1</v>
      </c>
      <c r="Q884">
        <f>SUMIFS($N$2:$N$1129,$B$2:$B$1129,"="&amp;B884,$M$2:$M$1129,"="&amp;M884)</f>
        <v>1</v>
      </c>
      <c r="R884">
        <f>VLOOKUP(A884&amp;C884&amp;M884,販売数計!$A$2:$E$174,5,FALSE)</f>
        <v>11</v>
      </c>
      <c r="S884">
        <f t="shared" si="28"/>
        <v>0</v>
      </c>
      <c r="T884">
        <f t="shared" si="27"/>
        <v>11</v>
      </c>
    </row>
    <row r="885" spans="1:20" x14ac:dyDescent="0.2">
      <c r="A885" s="1">
        <v>43302</v>
      </c>
      <c r="B885">
        <v>43954751</v>
      </c>
      <c r="C885">
        <v>842</v>
      </c>
      <c r="D885" t="s">
        <v>26</v>
      </c>
      <c r="E885">
        <v>32</v>
      </c>
      <c r="F885" t="s">
        <v>21</v>
      </c>
      <c r="G885">
        <v>253230</v>
      </c>
      <c r="H885" t="s">
        <v>22</v>
      </c>
      <c r="I885" t="s">
        <v>23</v>
      </c>
      <c r="J885" t="s">
        <v>24</v>
      </c>
      <c r="L885" t="s">
        <v>25</v>
      </c>
      <c r="M885" s="2">
        <v>4550084118970</v>
      </c>
      <c r="N885">
        <v>1</v>
      </c>
      <c r="O885">
        <f>COUNTIFS($A$2:$A$1129,"="&amp;A885,$C$2:$C$1129,"="&amp;C885,$M$2:$M$1129,"="&amp;M885)</f>
        <v>10</v>
      </c>
      <c r="P885">
        <f>COUNTIFS($B$2:$B$1129,"="&amp;B885,$M$2:$M$1129,"="&amp;M885)</f>
        <v>1</v>
      </c>
      <c r="Q885">
        <f>SUMIFS($N$2:$N$1129,$B$2:$B$1129,"="&amp;B885,$M$2:$M$1129,"="&amp;M885)</f>
        <v>1</v>
      </c>
      <c r="R885">
        <f>VLOOKUP(A885&amp;C885&amp;M885,販売数計!$A$2:$E$174,5,FALSE)</f>
        <v>10</v>
      </c>
      <c r="S885">
        <f t="shared" si="28"/>
        <v>0</v>
      </c>
      <c r="T885">
        <f t="shared" si="27"/>
        <v>10</v>
      </c>
    </row>
    <row r="886" spans="1:20" x14ac:dyDescent="0.2">
      <c r="A886" s="1">
        <v>43302</v>
      </c>
      <c r="B886">
        <v>65668791</v>
      </c>
      <c r="C886">
        <v>842</v>
      </c>
      <c r="D886" t="s">
        <v>26</v>
      </c>
      <c r="E886">
        <v>12</v>
      </c>
      <c r="F886" t="s">
        <v>27</v>
      </c>
      <c r="G886">
        <v>77120</v>
      </c>
      <c r="H886" t="s">
        <v>28</v>
      </c>
      <c r="I886" t="s">
        <v>29</v>
      </c>
      <c r="J886" t="s">
        <v>30</v>
      </c>
      <c r="L886" t="s">
        <v>31</v>
      </c>
      <c r="M886" s="2">
        <v>4549980046388</v>
      </c>
      <c r="N886">
        <v>1</v>
      </c>
      <c r="O886">
        <f>COUNTIFS($A$2:$A$1129,"="&amp;A886,$C$2:$C$1129,"="&amp;C886,$M$2:$M$1129,"="&amp;M886)</f>
        <v>11</v>
      </c>
      <c r="P886">
        <f>COUNTIFS($B$2:$B$1129,"="&amp;B886,$M$2:$M$1129,"="&amp;M886)</f>
        <v>1</v>
      </c>
      <c r="Q886">
        <f>SUMIFS($N$2:$N$1129,$B$2:$B$1129,"="&amp;B886,$M$2:$M$1129,"="&amp;M886)</f>
        <v>1</v>
      </c>
      <c r="R886">
        <f>VLOOKUP(A886&amp;C886&amp;M886,販売数計!$A$2:$E$174,5,FALSE)</f>
        <v>11</v>
      </c>
      <c r="S886">
        <f t="shared" si="28"/>
        <v>0</v>
      </c>
      <c r="T886">
        <f t="shared" si="27"/>
        <v>11</v>
      </c>
    </row>
    <row r="887" spans="1:20" hidden="1" x14ac:dyDescent="0.2">
      <c r="A887" s="1">
        <v>43303</v>
      </c>
      <c r="B887">
        <v>43954787</v>
      </c>
      <c r="C887">
        <v>94</v>
      </c>
      <c r="D887" t="s">
        <v>14</v>
      </c>
      <c r="E887">
        <v>12</v>
      </c>
      <c r="F887" t="s">
        <v>27</v>
      </c>
      <c r="G887">
        <v>77120</v>
      </c>
      <c r="H887" t="s">
        <v>28</v>
      </c>
      <c r="I887" t="s">
        <v>29</v>
      </c>
      <c r="J887" t="s">
        <v>30</v>
      </c>
      <c r="L887" t="s">
        <v>31</v>
      </c>
      <c r="M887" s="2">
        <v>4549980046388</v>
      </c>
      <c r="N887">
        <v>1</v>
      </c>
      <c r="O887">
        <f>COUNTIFS($A$2:$A$1129,"="&amp;A887,$C$2:$C$1129,"="&amp;C887,$M$2:$M$1129,"="&amp;M887)</f>
        <v>6</v>
      </c>
      <c r="P887">
        <f>COUNTIFS($B$2:$B$1129,"="&amp;B887,$M$2:$M$1129,"="&amp;M887)</f>
        <v>1</v>
      </c>
      <c r="Q887">
        <f>SUMIFS($N$2:$N$1129,$B$2:$B$1129,"="&amp;B887,$M$2:$M$1129,"="&amp;M887)</f>
        <v>1</v>
      </c>
      <c r="R887">
        <f>VLOOKUP(A887&amp;C887&amp;M887,販売数計!$A$2:$E$174,5,FALSE)</f>
        <v>6</v>
      </c>
      <c r="S887">
        <f t="shared" si="28"/>
        <v>0</v>
      </c>
      <c r="T887">
        <f t="shared" si="27"/>
        <v>6</v>
      </c>
    </row>
    <row r="888" spans="1:20" hidden="1" x14ac:dyDescent="0.2">
      <c r="A888" s="1">
        <v>43303</v>
      </c>
      <c r="B888">
        <v>43955723</v>
      </c>
      <c r="C888">
        <v>94</v>
      </c>
      <c r="D888" t="s">
        <v>14</v>
      </c>
      <c r="E888">
        <v>21</v>
      </c>
      <c r="F888" t="s">
        <v>15</v>
      </c>
      <c r="G888">
        <v>181010</v>
      </c>
      <c r="H888" t="s">
        <v>16</v>
      </c>
      <c r="I888" t="s">
        <v>17</v>
      </c>
      <c r="J888" t="s">
        <v>18</v>
      </c>
      <c r="K888" t="s">
        <v>19</v>
      </c>
      <c r="L888" t="s">
        <v>20</v>
      </c>
      <c r="M888" s="2">
        <v>842776102461</v>
      </c>
      <c r="N888">
        <v>1</v>
      </c>
      <c r="O888">
        <f>COUNTIFS($A$2:$A$1129,"="&amp;A888,$C$2:$C$1129,"="&amp;C888,$M$2:$M$1129,"="&amp;M888)</f>
        <v>8</v>
      </c>
      <c r="P888">
        <f>COUNTIFS($B$2:$B$1129,"="&amp;B888,$M$2:$M$1129,"="&amp;M888)</f>
        <v>1</v>
      </c>
      <c r="Q888">
        <f>SUMIFS($N$2:$N$1129,$B$2:$B$1129,"="&amp;B888,$M$2:$M$1129,"="&amp;M888)</f>
        <v>1</v>
      </c>
      <c r="R888">
        <f>VLOOKUP(A888&amp;C888&amp;M888,販売数計!$A$2:$E$174,5,FALSE)</f>
        <v>9</v>
      </c>
      <c r="S888">
        <f t="shared" si="28"/>
        <v>0</v>
      </c>
      <c r="T888">
        <f t="shared" si="27"/>
        <v>8</v>
      </c>
    </row>
    <row r="889" spans="1:20" hidden="1" x14ac:dyDescent="0.2">
      <c r="A889" s="1">
        <v>43303</v>
      </c>
      <c r="B889">
        <v>43955893</v>
      </c>
      <c r="C889">
        <v>94</v>
      </c>
      <c r="D889" t="s">
        <v>14</v>
      </c>
      <c r="E889">
        <v>32</v>
      </c>
      <c r="F889" t="s">
        <v>21</v>
      </c>
      <c r="G889">
        <v>253230</v>
      </c>
      <c r="H889" t="s">
        <v>22</v>
      </c>
      <c r="I889" t="s">
        <v>23</v>
      </c>
      <c r="J889" t="s">
        <v>24</v>
      </c>
      <c r="L889" t="s">
        <v>25</v>
      </c>
      <c r="M889" s="2">
        <v>4550084118970</v>
      </c>
      <c r="N889">
        <v>1</v>
      </c>
      <c r="O889">
        <f>COUNTIFS($A$2:$A$1129,"="&amp;A889,$C$2:$C$1129,"="&amp;C889,$M$2:$M$1129,"="&amp;M889)</f>
        <v>5</v>
      </c>
      <c r="P889">
        <f>COUNTIFS($B$2:$B$1129,"="&amp;B889,$M$2:$M$1129,"="&amp;M889)</f>
        <v>1</v>
      </c>
      <c r="Q889">
        <f>SUMIFS($N$2:$N$1129,$B$2:$B$1129,"="&amp;B889,$M$2:$M$1129,"="&amp;M889)</f>
        <v>1</v>
      </c>
      <c r="R889">
        <f>VLOOKUP(A889&amp;C889&amp;M889,販売数計!$A$2:$E$174,5,FALSE)</f>
        <v>5</v>
      </c>
      <c r="S889">
        <f t="shared" si="28"/>
        <v>0</v>
      </c>
      <c r="T889">
        <f t="shared" si="27"/>
        <v>5</v>
      </c>
    </row>
    <row r="890" spans="1:20" hidden="1" x14ac:dyDescent="0.2">
      <c r="A890" s="1">
        <v>43303</v>
      </c>
      <c r="B890">
        <v>43956406</v>
      </c>
      <c r="C890">
        <v>94</v>
      </c>
      <c r="D890" t="s">
        <v>14</v>
      </c>
      <c r="E890">
        <v>32</v>
      </c>
      <c r="F890" t="s">
        <v>21</v>
      </c>
      <c r="G890">
        <v>253230</v>
      </c>
      <c r="H890" t="s">
        <v>22</v>
      </c>
      <c r="I890" t="s">
        <v>23</v>
      </c>
      <c r="J890" t="s">
        <v>24</v>
      </c>
      <c r="L890" t="s">
        <v>25</v>
      </c>
      <c r="M890" s="2">
        <v>4550084118970</v>
      </c>
      <c r="N890">
        <v>1</v>
      </c>
      <c r="O890">
        <f>COUNTIFS($A$2:$A$1129,"="&amp;A890,$C$2:$C$1129,"="&amp;C890,$M$2:$M$1129,"="&amp;M890)</f>
        <v>5</v>
      </c>
      <c r="P890">
        <f>COUNTIFS($B$2:$B$1129,"="&amp;B890,$M$2:$M$1129,"="&amp;M890)</f>
        <v>1</v>
      </c>
      <c r="Q890">
        <f>SUMIFS($N$2:$N$1129,$B$2:$B$1129,"="&amp;B890,$M$2:$M$1129,"="&amp;M890)</f>
        <v>1</v>
      </c>
      <c r="R890">
        <f>VLOOKUP(A890&amp;C890&amp;M890,販売数計!$A$2:$E$174,5,FALSE)</f>
        <v>5</v>
      </c>
      <c r="S890">
        <f t="shared" si="28"/>
        <v>0</v>
      </c>
      <c r="T890">
        <f t="shared" si="27"/>
        <v>5</v>
      </c>
    </row>
    <row r="891" spans="1:20" hidden="1" x14ac:dyDescent="0.2">
      <c r="A891" s="1">
        <v>43303</v>
      </c>
      <c r="B891">
        <v>43956707</v>
      </c>
      <c r="C891">
        <v>94</v>
      </c>
      <c r="D891" t="s">
        <v>14</v>
      </c>
      <c r="E891">
        <v>32</v>
      </c>
      <c r="F891" t="s">
        <v>21</v>
      </c>
      <c r="G891">
        <v>253230</v>
      </c>
      <c r="H891" t="s">
        <v>22</v>
      </c>
      <c r="I891" t="s">
        <v>23</v>
      </c>
      <c r="J891" t="s">
        <v>24</v>
      </c>
      <c r="L891" t="s">
        <v>25</v>
      </c>
      <c r="M891" s="2">
        <v>4550084118970</v>
      </c>
      <c r="N891">
        <v>1</v>
      </c>
      <c r="O891">
        <f>COUNTIFS($A$2:$A$1129,"="&amp;A891,$C$2:$C$1129,"="&amp;C891,$M$2:$M$1129,"="&amp;M891)</f>
        <v>5</v>
      </c>
      <c r="P891">
        <f>COUNTIFS($B$2:$B$1129,"="&amp;B891,$M$2:$M$1129,"="&amp;M891)</f>
        <v>1</v>
      </c>
      <c r="Q891">
        <f>SUMIFS($N$2:$N$1129,$B$2:$B$1129,"="&amp;B891,$M$2:$M$1129,"="&amp;M891)</f>
        <v>1</v>
      </c>
      <c r="R891">
        <f>VLOOKUP(A891&amp;C891&amp;M891,販売数計!$A$2:$E$174,5,FALSE)</f>
        <v>5</v>
      </c>
      <c r="S891">
        <f t="shared" si="28"/>
        <v>0</v>
      </c>
      <c r="T891">
        <f t="shared" si="27"/>
        <v>5</v>
      </c>
    </row>
    <row r="892" spans="1:20" hidden="1" x14ac:dyDescent="0.2">
      <c r="A892" s="1">
        <v>43303</v>
      </c>
      <c r="B892">
        <v>43957935</v>
      </c>
      <c r="C892">
        <v>94</v>
      </c>
      <c r="D892" t="s">
        <v>14</v>
      </c>
      <c r="E892">
        <v>21</v>
      </c>
      <c r="F892" t="s">
        <v>15</v>
      </c>
      <c r="G892">
        <v>181010</v>
      </c>
      <c r="H892" t="s">
        <v>16</v>
      </c>
      <c r="I892" t="s">
        <v>17</v>
      </c>
      <c r="J892" t="s">
        <v>18</v>
      </c>
      <c r="K892" t="s">
        <v>19</v>
      </c>
      <c r="L892" t="s">
        <v>20</v>
      </c>
      <c r="M892" s="2">
        <v>842776102461</v>
      </c>
      <c r="N892">
        <v>1</v>
      </c>
      <c r="O892">
        <f>COUNTIFS($A$2:$A$1129,"="&amp;A892,$C$2:$C$1129,"="&amp;C892,$M$2:$M$1129,"="&amp;M892)</f>
        <v>8</v>
      </c>
      <c r="P892">
        <f>COUNTIFS($B$2:$B$1129,"="&amp;B892,$M$2:$M$1129,"="&amp;M892)</f>
        <v>1</v>
      </c>
      <c r="Q892">
        <f>SUMIFS($N$2:$N$1129,$B$2:$B$1129,"="&amp;B892,$M$2:$M$1129,"="&amp;M892)</f>
        <v>1</v>
      </c>
      <c r="R892">
        <f>VLOOKUP(A892&amp;C892&amp;M892,販売数計!$A$2:$E$174,5,FALSE)</f>
        <v>9</v>
      </c>
      <c r="S892">
        <f t="shared" si="28"/>
        <v>0</v>
      </c>
      <c r="T892">
        <f t="shared" si="27"/>
        <v>8</v>
      </c>
    </row>
    <row r="893" spans="1:20" hidden="1" x14ac:dyDescent="0.2">
      <c r="A893" s="1">
        <v>43303</v>
      </c>
      <c r="B893">
        <v>43957937</v>
      </c>
      <c r="C893">
        <v>94</v>
      </c>
      <c r="D893" t="s">
        <v>14</v>
      </c>
      <c r="E893">
        <v>21</v>
      </c>
      <c r="F893" t="s">
        <v>15</v>
      </c>
      <c r="G893">
        <v>181010</v>
      </c>
      <c r="H893" t="s">
        <v>16</v>
      </c>
      <c r="I893" t="s">
        <v>17</v>
      </c>
      <c r="J893" t="s">
        <v>18</v>
      </c>
      <c r="K893" t="s">
        <v>19</v>
      </c>
      <c r="L893" t="s">
        <v>20</v>
      </c>
      <c r="M893" s="2">
        <v>842776102461</v>
      </c>
      <c r="N893">
        <v>1</v>
      </c>
      <c r="O893">
        <f>COUNTIFS($A$2:$A$1129,"="&amp;A893,$C$2:$C$1129,"="&amp;C893,$M$2:$M$1129,"="&amp;M893)</f>
        <v>8</v>
      </c>
      <c r="P893">
        <f>COUNTIFS($B$2:$B$1129,"="&amp;B893,$M$2:$M$1129,"="&amp;M893)</f>
        <v>1</v>
      </c>
      <c r="Q893">
        <f>SUMIFS($N$2:$N$1129,$B$2:$B$1129,"="&amp;B893,$M$2:$M$1129,"="&amp;M893)</f>
        <v>1</v>
      </c>
      <c r="R893">
        <f>VLOOKUP(A893&amp;C893&amp;M893,販売数計!$A$2:$E$174,5,FALSE)</f>
        <v>9</v>
      </c>
      <c r="S893">
        <f t="shared" si="28"/>
        <v>0</v>
      </c>
      <c r="T893">
        <f t="shared" si="27"/>
        <v>8</v>
      </c>
    </row>
    <row r="894" spans="1:20" hidden="1" x14ac:dyDescent="0.2">
      <c r="A894" s="1">
        <v>43303</v>
      </c>
      <c r="B894">
        <v>43958164</v>
      </c>
      <c r="C894">
        <v>94</v>
      </c>
      <c r="D894" t="s">
        <v>14</v>
      </c>
      <c r="E894">
        <v>21</v>
      </c>
      <c r="F894" t="s">
        <v>15</v>
      </c>
      <c r="G894">
        <v>181010</v>
      </c>
      <c r="H894" t="s">
        <v>16</v>
      </c>
      <c r="I894" t="s">
        <v>17</v>
      </c>
      <c r="J894" t="s">
        <v>18</v>
      </c>
      <c r="K894" t="s">
        <v>19</v>
      </c>
      <c r="L894" t="s">
        <v>20</v>
      </c>
      <c r="M894" s="2">
        <v>842776102461</v>
      </c>
      <c r="N894">
        <v>1</v>
      </c>
      <c r="O894">
        <f>COUNTIFS($A$2:$A$1129,"="&amp;A894,$C$2:$C$1129,"="&amp;C894,$M$2:$M$1129,"="&amp;M894)</f>
        <v>8</v>
      </c>
      <c r="P894">
        <f>COUNTIFS($B$2:$B$1129,"="&amp;B894,$M$2:$M$1129,"="&amp;M894)</f>
        <v>1</v>
      </c>
      <c r="Q894">
        <f>SUMIFS($N$2:$N$1129,$B$2:$B$1129,"="&amp;B894,$M$2:$M$1129,"="&amp;M894)</f>
        <v>1</v>
      </c>
      <c r="R894">
        <f>VLOOKUP(A894&amp;C894&amp;M894,販売数計!$A$2:$E$174,5,FALSE)</f>
        <v>9</v>
      </c>
      <c r="S894">
        <f t="shared" si="28"/>
        <v>0</v>
      </c>
      <c r="T894">
        <f t="shared" si="27"/>
        <v>8</v>
      </c>
    </row>
    <row r="895" spans="1:20" hidden="1" x14ac:dyDescent="0.2">
      <c r="A895" s="1">
        <v>43303</v>
      </c>
      <c r="B895">
        <v>43958460</v>
      </c>
      <c r="C895">
        <v>94</v>
      </c>
      <c r="D895" t="s">
        <v>14</v>
      </c>
      <c r="E895">
        <v>12</v>
      </c>
      <c r="F895" t="s">
        <v>27</v>
      </c>
      <c r="G895">
        <v>77120</v>
      </c>
      <c r="H895" t="s">
        <v>28</v>
      </c>
      <c r="I895" t="s">
        <v>29</v>
      </c>
      <c r="J895" t="s">
        <v>30</v>
      </c>
      <c r="L895" t="s">
        <v>31</v>
      </c>
      <c r="M895" s="2">
        <v>4549980046388</v>
      </c>
      <c r="N895">
        <v>1</v>
      </c>
      <c r="O895">
        <f>COUNTIFS($A$2:$A$1129,"="&amp;A895,$C$2:$C$1129,"="&amp;C895,$M$2:$M$1129,"="&amp;M895)</f>
        <v>6</v>
      </c>
      <c r="P895">
        <f>COUNTIFS($B$2:$B$1129,"="&amp;B895,$M$2:$M$1129,"="&amp;M895)</f>
        <v>1</v>
      </c>
      <c r="Q895">
        <f>SUMIFS($N$2:$N$1129,$B$2:$B$1129,"="&amp;B895,$M$2:$M$1129,"="&amp;M895)</f>
        <v>1</v>
      </c>
      <c r="R895">
        <f>VLOOKUP(A895&amp;C895&amp;M895,販売数計!$A$2:$E$174,5,FALSE)</f>
        <v>6</v>
      </c>
      <c r="S895">
        <f t="shared" si="28"/>
        <v>0</v>
      </c>
      <c r="T895">
        <f t="shared" si="27"/>
        <v>6</v>
      </c>
    </row>
    <row r="896" spans="1:20" hidden="1" x14ac:dyDescent="0.2">
      <c r="A896" s="1">
        <v>43303</v>
      </c>
      <c r="B896">
        <v>43959469</v>
      </c>
      <c r="C896">
        <v>94</v>
      </c>
      <c r="D896" t="s">
        <v>14</v>
      </c>
      <c r="E896">
        <v>12</v>
      </c>
      <c r="F896" t="s">
        <v>27</v>
      </c>
      <c r="G896">
        <v>77120</v>
      </c>
      <c r="H896" t="s">
        <v>28</v>
      </c>
      <c r="I896" t="s">
        <v>29</v>
      </c>
      <c r="J896" t="s">
        <v>30</v>
      </c>
      <c r="L896" t="s">
        <v>31</v>
      </c>
      <c r="M896" s="2">
        <v>4549980046388</v>
      </c>
      <c r="N896">
        <v>1</v>
      </c>
      <c r="O896">
        <f>COUNTIFS($A$2:$A$1129,"="&amp;A896,$C$2:$C$1129,"="&amp;C896,$M$2:$M$1129,"="&amp;M896)</f>
        <v>6</v>
      </c>
      <c r="P896">
        <f>COUNTIFS($B$2:$B$1129,"="&amp;B896,$M$2:$M$1129,"="&amp;M896)</f>
        <v>1</v>
      </c>
      <c r="Q896">
        <f>SUMIFS($N$2:$N$1129,$B$2:$B$1129,"="&amp;B896,$M$2:$M$1129,"="&amp;M896)</f>
        <v>1</v>
      </c>
      <c r="R896">
        <f>VLOOKUP(A896&amp;C896&amp;M896,販売数計!$A$2:$E$174,5,FALSE)</f>
        <v>6</v>
      </c>
      <c r="S896">
        <f t="shared" si="28"/>
        <v>0</v>
      </c>
      <c r="T896">
        <f t="shared" si="27"/>
        <v>6</v>
      </c>
    </row>
    <row r="897" spans="1:20" hidden="1" x14ac:dyDescent="0.2">
      <c r="A897" s="1">
        <v>43303</v>
      </c>
      <c r="B897">
        <v>43960480</v>
      </c>
      <c r="C897">
        <v>94</v>
      </c>
      <c r="D897" t="s">
        <v>14</v>
      </c>
      <c r="E897">
        <v>12</v>
      </c>
      <c r="F897" t="s">
        <v>27</v>
      </c>
      <c r="G897">
        <v>77120</v>
      </c>
      <c r="H897" t="s">
        <v>28</v>
      </c>
      <c r="I897" t="s">
        <v>29</v>
      </c>
      <c r="J897" t="s">
        <v>30</v>
      </c>
      <c r="L897" t="s">
        <v>31</v>
      </c>
      <c r="M897" s="2">
        <v>4549980046388</v>
      </c>
      <c r="N897">
        <v>1</v>
      </c>
      <c r="O897">
        <f>COUNTIFS($A$2:$A$1129,"="&amp;A897,$C$2:$C$1129,"="&amp;C897,$M$2:$M$1129,"="&amp;M897)</f>
        <v>6</v>
      </c>
      <c r="P897">
        <f>COUNTIFS($B$2:$B$1129,"="&amp;B897,$M$2:$M$1129,"="&amp;M897)</f>
        <v>1</v>
      </c>
      <c r="Q897">
        <f>SUMIFS($N$2:$N$1129,$B$2:$B$1129,"="&amp;B897,$M$2:$M$1129,"="&amp;M897)</f>
        <v>1</v>
      </c>
      <c r="R897">
        <f>VLOOKUP(A897&amp;C897&amp;M897,販売数計!$A$2:$E$174,5,FALSE)</f>
        <v>6</v>
      </c>
      <c r="S897">
        <f t="shared" si="28"/>
        <v>0</v>
      </c>
      <c r="T897">
        <f t="shared" si="27"/>
        <v>6</v>
      </c>
    </row>
    <row r="898" spans="1:20" hidden="1" x14ac:dyDescent="0.2">
      <c r="A898" s="1">
        <v>43303</v>
      </c>
      <c r="B898">
        <v>43961040</v>
      </c>
      <c r="C898">
        <v>94</v>
      </c>
      <c r="D898" t="s">
        <v>14</v>
      </c>
      <c r="E898">
        <v>21</v>
      </c>
      <c r="F898" t="s">
        <v>15</v>
      </c>
      <c r="G898">
        <v>181010</v>
      </c>
      <c r="H898" t="s">
        <v>16</v>
      </c>
      <c r="I898" t="s">
        <v>17</v>
      </c>
      <c r="J898" t="s">
        <v>18</v>
      </c>
      <c r="K898" t="s">
        <v>19</v>
      </c>
      <c r="L898" t="s">
        <v>20</v>
      </c>
      <c r="M898" s="2">
        <v>842776102461</v>
      </c>
      <c r="N898">
        <v>1</v>
      </c>
      <c r="O898">
        <f>COUNTIFS($A$2:$A$1129,"="&amp;A898,$C$2:$C$1129,"="&amp;C898,$M$2:$M$1129,"="&amp;M898)</f>
        <v>8</v>
      </c>
      <c r="P898">
        <f>COUNTIFS($B$2:$B$1129,"="&amp;B898,$M$2:$M$1129,"="&amp;M898)</f>
        <v>1</v>
      </c>
      <c r="Q898">
        <f>SUMIFS($N$2:$N$1129,$B$2:$B$1129,"="&amp;B898,$M$2:$M$1129,"="&amp;M898)</f>
        <v>1</v>
      </c>
      <c r="R898">
        <f>VLOOKUP(A898&amp;C898&amp;M898,販売数計!$A$2:$E$174,5,FALSE)</f>
        <v>9</v>
      </c>
      <c r="S898">
        <f t="shared" si="28"/>
        <v>0</v>
      </c>
      <c r="T898">
        <f t="shared" si="27"/>
        <v>8</v>
      </c>
    </row>
    <row r="899" spans="1:20" hidden="1" x14ac:dyDescent="0.2">
      <c r="A899" s="1">
        <v>43303</v>
      </c>
      <c r="B899">
        <v>43961450</v>
      </c>
      <c r="C899">
        <v>94</v>
      </c>
      <c r="D899" t="s">
        <v>14</v>
      </c>
      <c r="E899">
        <v>12</v>
      </c>
      <c r="F899" t="s">
        <v>27</v>
      </c>
      <c r="G899">
        <v>77120</v>
      </c>
      <c r="H899" t="s">
        <v>28</v>
      </c>
      <c r="I899" t="s">
        <v>29</v>
      </c>
      <c r="J899" t="s">
        <v>30</v>
      </c>
      <c r="L899" t="s">
        <v>31</v>
      </c>
      <c r="M899" s="2">
        <v>4549980046388</v>
      </c>
      <c r="N899">
        <v>1</v>
      </c>
      <c r="O899">
        <f>COUNTIFS($A$2:$A$1129,"="&amp;A899,$C$2:$C$1129,"="&amp;C899,$M$2:$M$1129,"="&amp;M899)</f>
        <v>6</v>
      </c>
      <c r="P899">
        <f>COUNTIFS($B$2:$B$1129,"="&amp;B899,$M$2:$M$1129,"="&amp;M899)</f>
        <v>1</v>
      </c>
      <c r="Q899">
        <f>SUMIFS($N$2:$N$1129,$B$2:$B$1129,"="&amp;B899,$M$2:$M$1129,"="&amp;M899)</f>
        <v>1</v>
      </c>
      <c r="R899">
        <f>VLOOKUP(A899&amp;C899&amp;M899,販売数計!$A$2:$E$174,5,FALSE)</f>
        <v>6</v>
      </c>
      <c r="S899">
        <f t="shared" si="28"/>
        <v>0</v>
      </c>
      <c r="T899">
        <f t="shared" ref="T899:T962" si="29">SUMIFS($N$2:$N$1129,$A$2:$A$1129,"="&amp;A899,$C$2:$C$1129,"="&amp;C899,$M$2:$M$1129,"="&amp;M899)</f>
        <v>6</v>
      </c>
    </row>
    <row r="900" spans="1:20" hidden="1" x14ac:dyDescent="0.2">
      <c r="A900" s="1">
        <v>43303</v>
      </c>
      <c r="B900">
        <v>43961615</v>
      </c>
      <c r="C900">
        <v>94</v>
      </c>
      <c r="D900" t="s">
        <v>14</v>
      </c>
      <c r="E900">
        <v>32</v>
      </c>
      <c r="F900" t="s">
        <v>21</v>
      </c>
      <c r="G900">
        <v>253230</v>
      </c>
      <c r="H900" t="s">
        <v>22</v>
      </c>
      <c r="I900" t="s">
        <v>23</v>
      </c>
      <c r="J900" t="s">
        <v>24</v>
      </c>
      <c r="L900" t="s">
        <v>25</v>
      </c>
      <c r="M900" s="2">
        <v>4550084118970</v>
      </c>
      <c r="N900">
        <v>1</v>
      </c>
      <c r="O900">
        <f>COUNTIFS($A$2:$A$1129,"="&amp;A900,$C$2:$C$1129,"="&amp;C900,$M$2:$M$1129,"="&amp;M900)</f>
        <v>5</v>
      </c>
      <c r="P900">
        <f>COUNTIFS($B$2:$B$1129,"="&amp;B900,$M$2:$M$1129,"="&amp;M900)</f>
        <v>1</v>
      </c>
      <c r="Q900">
        <f>SUMIFS($N$2:$N$1129,$B$2:$B$1129,"="&amp;B900,$M$2:$M$1129,"="&amp;M900)</f>
        <v>1</v>
      </c>
      <c r="R900">
        <f>VLOOKUP(A900&amp;C900&amp;M900,販売数計!$A$2:$E$174,5,FALSE)</f>
        <v>5</v>
      </c>
      <c r="S900">
        <f t="shared" si="28"/>
        <v>0</v>
      </c>
      <c r="T900">
        <f t="shared" si="29"/>
        <v>5</v>
      </c>
    </row>
    <row r="901" spans="1:20" hidden="1" x14ac:dyDescent="0.2">
      <c r="A901" s="1">
        <v>43303</v>
      </c>
      <c r="B901">
        <v>43962660</v>
      </c>
      <c r="C901">
        <v>94</v>
      </c>
      <c r="D901" t="s">
        <v>14</v>
      </c>
      <c r="E901">
        <v>12</v>
      </c>
      <c r="F901" t="s">
        <v>27</v>
      </c>
      <c r="G901">
        <v>77120</v>
      </c>
      <c r="H901" t="s">
        <v>28</v>
      </c>
      <c r="I901" t="s">
        <v>29</v>
      </c>
      <c r="J901" t="s">
        <v>30</v>
      </c>
      <c r="L901" t="s">
        <v>31</v>
      </c>
      <c r="M901" s="2">
        <v>4549980046388</v>
      </c>
      <c r="N901">
        <v>1</v>
      </c>
      <c r="O901">
        <f>COUNTIFS($A$2:$A$1129,"="&amp;A901,$C$2:$C$1129,"="&amp;C901,$M$2:$M$1129,"="&amp;M901)</f>
        <v>6</v>
      </c>
      <c r="P901">
        <f>COUNTIFS($B$2:$B$1129,"="&amp;B901,$M$2:$M$1129,"="&amp;M901)</f>
        <v>1</v>
      </c>
      <c r="Q901">
        <f>SUMIFS($N$2:$N$1129,$B$2:$B$1129,"="&amp;B901,$M$2:$M$1129,"="&amp;M901)</f>
        <v>1</v>
      </c>
      <c r="R901">
        <f>VLOOKUP(A901&amp;C901&amp;M901,販売数計!$A$2:$E$174,5,FALSE)</f>
        <v>6</v>
      </c>
      <c r="S901">
        <f t="shared" si="28"/>
        <v>0</v>
      </c>
      <c r="T901">
        <f t="shared" si="29"/>
        <v>6</v>
      </c>
    </row>
    <row r="902" spans="1:20" hidden="1" x14ac:dyDescent="0.2">
      <c r="A902" s="1">
        <v>43303</v>
      </c>
      <c r="B902">
        <v>43963993</v>
      </c>
      <c r="C902">
        <v>94</v>
      </c>
      <c r="D902" t="s">
        <v>14</v>
      </c>
      <c r="E902">
        <v>32</v>
      </c>
      <c r="F902" t="s">
        <v>21</v>
      </c>
      <c r="G902">
        <v>253230</v>
      </c>
      <c r="H902" t="s">
        <v>22</v>
      </c>
      <c r="I902" t="s">
        <v>23</v>
      </c>
      <c r="J902" t="s">
        <v>24</v>
      </c>
      <c r="L902" t="s">
        <v>25</v>
      </c>
      <c r="M902" s="2">
        <v>4550084118970</v>
      </c>
      <c r="N902">
        <v>1</v>
      </c>
      <c r="O902">
        <f>COUNTIFS($A$2:$A$1129,"="&amp;A902,$C$2:$C$1129,"="&amp;C902,$M$2:$M$1129,"="&amp;M902)</f>
        <v>5</v>
      </c>
      <c r="P902">
        <f>COUNTIFS($B$2:$B$1129,"="&amp;B902,$M$2:$M$1129,"="&amp;M902)</f>
        <v>1</v>
      </c>
      <c r="Q902">
        <f>SUMIFS($N$2:$N$1129,$B$2:$B$1129,"="&amp;B902,$M$2:$M$1129,"="&amp;M902)</f>
        <v>1</v>
      </c>
      <c r="R902">
        <f>VLOOKUP(A902&amp;C902&amp;M902,販売数計!$A$2:$E$174,5,FALSE)</f>
        <v>5</v>
      </c>
      <c r="S902">
        <f t="shared" ref="S902:S963" si="30">IF(P902&gt;=2,1,IF(N902&lt;0,1,0))</f>
        <v>0</v>
      </c>
      <c r="T902">
        <f t="shared" si="29"/>
        <v>5</v>
      </c>
    </row>
    <row r="903" spans="1:20" hidden="1" x14ac:dyDescent="0.2">
      <c r="A903" s="1">
        <v>43303</v>
      </c>
      <c r="B903">
        <v>43964218</v>
      </c>
      <c r="C903">
        <v>94</v>
      </c>
      <c r="D903" t="s">
        <v>14</v>
      </c>
      <c r="E903">
        <v>21</v>
      </c>
      <c r="F903" t="s">
        <v>15</v>
      </c>
      <c r="G903">
        <v>181010</v>
      </c>
      <c r="H903" t="s">
        <v>16</v>
      </c>
      <c r="I903" t="s">
        <v>17</v>
      </c>
      <c r="J903" t="s">
        <v>18</v>
      </c>
      <c r="K903" t="s">
        <v>19</v>
      </c>
      <c r="L903" t="s">
        <v>20</v>
      </c>
      <c r="M903" s="2">
        <v>842776102461</v>
      </c>
      <c r="N903">
        <v>1</v>
      </c>
      <c r="O903">
        <f>COUNTIFS($A$2:$A$1129,"="&amp;A903,$C$2:$C$1129,"="&amp;C903,$M$2:$M$1129,"="&amp;M903)</f>
        <v>8</v>
      </c>
      <c r="P903">
        <f>COUNTIFS($B$2:$B$1129,"="&amp;B903,$M$2:$M$1129,"="&amp;M903)</f>
        <v>1</v>
      </c>
      <c r="Q903">
        <f>SUMIFS($N$2:$N$1129,$B$2:$B$1129,"="&amp;B903,$M$2:$M$1129,"="&amp;M903)</f>
        <v>1</v>
      </c>
      <c r="R903">
        <f>VLOOKUP(A903&amp;C903&amp;M903,販売数計!$A$2:$E$174,5,FALSE)</f>
        <v>9</v>
      </c>
      <c r="S903">
        <f t="shared" si="30"/>
        <v>0</v>
      </c>
      <c r="T903">
        <f t="shared" si="29"/>
        <v>8</v>
      </c>
    </row>
    <row r="904" spans="1:20" hidden="1" x14ac:dyDescent="0.2">
      <c r="A904" s="1">
        <v>43303</v>
      </c>
      <c r="B904">
        <v>43966031</v>
      </c>
      <c r="C904">
        <v>94</v>
      </c>
      <c r="D904" t="s">
        <v>14</v>
      </c>
      <c r="E904">
        <v>21</v>
      </c>
      <c r="F904" t="s">
        <v>15</v>
      </c>
      <c r="G904">
        <v>181010</v>
      </c>
      <c r="H904" t="s">
        <v>16</v>
      </c>
      <c r="I904" t="s">
        <v>17</v>
      </c>
      <c r="J904" t="s">
        <v>18</v>
      </c>
      <c r="K904" t="s">
        <v>19</v>
      </c>
      <c r="L904" t="s">
        <v>20</v>
      </c>
      <c r="M904" s="2">
        <v>842776102461</v>
      </c>
      <c r="N904">
        <v>1</v>
      </c>
      <c r="O904">
        <f>COUNTIFS($A$2:$A$1129,"="&amp;A904,$C$2:$C$1129,"="&amp;C904,$M$2:$M$1129,"="&amp;M904)</f>
        <v>8</v>
      </c>
      <c r="P904">
        <f>COUNTIFS($B$2:$B$1129,"="&amp;B904,$M$2:$M$1129,"="&amp;M904)</f>
        <v>1</v>
      </c>
      <c r="Q904">
        <f>SUMIFS($N$2:$N$1129,$B$2:$B$1129,"="&amp;B904,$M$2:$M$1129,"="&amp;M904)</f>
        <v>1</v>
      </c>
      <c r="R904">
        <f>VLOOKUP(A904&amp;C904&amp;M904,販売数計!$A$2:$E$174,5,FALSE)</f>
        <v>9</v>
      </c>
      <c r="S904">
        <f t="shared" si="30"/>
        <v>0</v>
      </c>
      <c r="T904">
        <f t="shared" si="29"/>
        <v>8</v>
      </c>
    </row>
    <row r="905" spans="1:20" hidden="1" x14ac:dyDescent="0.2">
      <c r="A905" s="1">
        <v>43303</v>
      </c>
      <c r="B905">
        <v>43966434</v>
      </c>
      <c r="C905">
        <v>94</v>
      </c>
      <c r="D905" t="s">
        <v>14</v>
      </c>
      <c r="E905">
        <v>21</v>
      </c>
      <c r="F905" t="s">
        <v>15</v>
      </c>
      <c r="G905">
        <v>181010</v>
      </c>
      <c r="H905" t="s">
        <v>16</v>
      </c>
      <c r="I905" t="s">
        <v>17</v>
      </c>
      <c r="J905" t="s">
        <v>18</v>
      </c>
      <c r="K905" t="s">
        <v>19</v>
      </c>
      <c r="L905" t="s">
        <v>20</v>
      </c>
      <c r="M905" s="2">
        <v>842776102461</v>
      </c>
      <c r="N905">
        <v>1</v>
      </c>
      <c r="O905">
        <f>COUNTIFS($A$2:$A$1129,"="&amp;A905,$C$2:$C$1129,"="&amp;C905,$M$2:$M$1129,"="&amp;M905)</f>
        <v>8</v>
      </c>
      <c r="P905">
        <f>COUNTIFS($B$2:$B$1129,"="&amp;B905,$M$2:$M$1129,"="&amp;M905)</f>
        <v>1</v>
      </c>
      <c r="Q905">
        <f>SUMIFS($N$2:$N$1129,$B$2:$B$1129,"="&amp;B905,$M$2:$M$1129,"="&amp;M905)</f>
        <v>1</v>
      </c>
      <c r="R905">
        <f>VLOOKUP(A905&amp;C905&amp;M905,販売数計!$A$2:$E$174,5,FALSE)</f>
        <v>9</v>
      </c>
      <c r="S905">
        <f t="shared" si="30"/>
        <v>0</v>
      </c>
      <c r="T905">
        <f t="shared" si="29"/>
        <v>8</v>
      </c>
    </row>
    <row r="906" spans="1:20" x14ac:dyDescent="0.2">
      <c r="A906" s="1">
        <v>43303</v>
      </c>
      <c r="B906">
        <v>43927176</v>
      </c>
      <c r="C906">
        <v>842</v>
      </c>
      <c r="D906" t="s">
        <v>26</v>
      </c>
      <c r="E906">
        <v>21</v>
      </c>
      <c r="F906" t="s">
        <v>15</v>
      </c>
      <c r="G906">
        <v>181010</v>
      </c>
      <c r="H906" t="s">
        <v>16</v>
      </c>
      <c r="I906" t="s">
        <v>17</v>
      </c>
      <c r="J906" t="s">
        <v>18</v>
      </c>
      <c r="K906" t="s">
        <v>19</v>
      </c>
      <c r="L906" t="s">
        <v>20</v>
      </c>
      <c r="M906" s="2">
        <v>842776102461</v>
      </c>
      <c r="N906">
        <v>1</v>
      </c>
      <c r="O906">
        <f>COUNTIFS($A$2:$A$1129,"="&amp;A906,$C$2:$C$1129,"="&amp;C906,$M$2:$M$1129,"="&amp;M906)</f>
        <v>3</v>
      </c>
      <c r="P906">
        <f>COUNTIFS($B$2:$B$1129,"="&amp;B906,$M$2:$M$1129,"="&amp;M906)</f>
        <v>1</v>
      </c>
      <c r="Q906">
        <f>SUMIFS($N$2:$N$1129,$B$2:$B$1129,"="&amp;B906,$M$2:$M$1129,"="&amp;M906)</f>
        <v>1</v>
      </c>
      <c r="R906">
        <f>VLOOKUP(A906&amp;C906&amp;M906,販売数計!$A$2:$E$174,5,FALSE)</f>
        <v>3</v>
      </c>
      <c r="S906">
        <f t="shared" si="30"/>
        <v>0</v>
      </c>
      <c r="T906">
        <f t="shared" si="29"/>
        <v>3</v>
      </c>
    </row>
    <row r="907" spans="1:20" x14ac:dyDescent="0.2">
      <c r="A907" s="1">
        <v>43303</v>
      </c>
      <c r="B907">
        <v>43954558</v>
      </c>
      <c r="C907">
        <v>842</v>
      </c>
      <c r="D907" t="s">
        <v>26</v>
      </c>
      <c r="E907">
        <v>12</v>
      </c>
      <c r="F907" t="s">
        <v>27</v>
      </c>
      <c r="G907">
        <v>77120</v>
      </c>
      <c r="H907" t="s">
        <v>28</v>
      </c>
      <c r="I907" t="s">
        <v>29</v>
      </c>
      <c r="J907" t="s">
        <v>30</v>
      </c>
      <c r="L907" t="s">
        <v>31</v>
      </c>
      <c r="M907" s="2">
        <v>4549980046388</v>
      </c>
      <c r="N907">
        <v>1</v>
      </c>
      <c r="O907">
        <f>COUNTIFS($A$2:$A$1129,"="&amp;A907,$C$2:$C$1129,"="&amp;C907,$M$2:$M$1129,"="&amp;M907)</f>
        <v>14</v>
      </c>
      <c r="P907">
        <f>COUNTIFS($B$2:$B$1129,"="&amp;B907,$M$2:$M$1129,"="&amp;M907)</f>
        <v>1</v>
      </c>
      <c r="Q907">
        <f>SUMIFS($N$2:$N$1129,$B$2:$B$1129,"="&amp;B907,$M$2:$M$1129,"="&amp;M907)</f>
        <v>1</v>
      </c>
      <c r="R907">
        <f>VLOOKUP(A907&amp;C907&amp;M907,販売数計!$A$2:$E$174,5,FALSE)</f>
        <v>14</v>
      </c>
      <c r="S907">
        <f t="shared" si="30"/>
        <v>0</v>
      </c>
      <c r="T907">
        <f t="shared" si="29"/>
        <v>14</v>
      </c>
    </row>
    <row r="908" spans="1:20" x14ac:dyDescent="0.2">
      <c r="A908" s="1">
        <v>43303</v>
      </c>
      <c r="B908">
        <v>43956097</v>
      </c>
      <c r="C908">
        <v>842</v>
      </c>
      <c r="D908" t="s">
        <v>26</v>
      </c>
      <c r="E908">
        <v>21</v>
      </c>
      <c r="F908" t="s">
        <v>15</v>
      </c>
      <c r="G908">
        <v>181010</v>
      </c>
      <c r="H908" t="s">
        <v>16</v>
      </c>
      <c r="I908" t="s">
        <v>17</v>
      </c>
      <c r="J908" t="s">
        <v>18</v>
      </c>
      <c r="K908" t="s">
        <v>19</v>
      </c>
      <c r="L908" t="s">
        <v>20</v>
      </c>
      <c r="M908" s="2">
        <v>842776102461</v>
      </c>
      <c r="N908">
        <v>1</v>
      </c>
      <c r="O908">
        <f>COUNTIFS($A$2:$A$1129,"="&amp;A908,$C$2:$C$1129,"="&amp;C908,$M$2:$M$1129,"="&amp;M908)</f>
        <v>3</v>
      </c>
      <c r="P908">
        <f>COUNTIFS($B$2:$B$1129,"="&amp;B908,$M$2:$M$1129,"="&amp;M908)</f>
        <v>1</v>
      </c>
      <c r="Q908">
        <f>SUMIFS($N$2:$N$1129,$B$2:$B$1129,"="&amp;B908,$M$2:$M$1129,"="&amp;M908)</f>
        <v>1</v>
      </c>
      <c r="R908">
        <f>VLOOKUP(A908&amp;C908&amp;M908,販売数計!$A$2:$E$174,5,FALSE)</f>
        <v>3</v>
      </c>
      <c r="S908">
        <f t="shared" si="30"/>
        <v>0</v>
      </c>
      <c r="T908">
        <f t="shared" si="29"/>
        <v>3</v>
      </c>
    </row>
    <row r="909" spans="1:20" x14ac:dyDescent="0.2">
      <c r="A909" s="1">
        <v>43303</v>
      </c>
      <c r="B909">
        <v>43956159</v>
      </c>
      <c r="C909">
        <v>842</v>
      </c>
      <c r="D909" t="s">
        <v>26</v>
      </c>
      <c r="E909">
        <v>12</v>
      </c>
      <c r="F909" t="s">
        <v>27</v>
      </c>
      <c r="G909">
        <v>77120</v>
      </c>
      <c r="H909" t="s">
        <v>28</v>
      </c>
      <c r="I909" t="s">
        <v>29</v>
      </c>
      <c r="J909" t="s">
        <v>30</v>
      </c>
      <c r="L909" t="s">
        <v>31</v>
      </c>
      <c r="M909" s="2">
        <v>4549980046388</v>
      </c>
      <c r="N909">
        <v>1</v>
      </c>
      <c r="O909">
        <f>COUNTIFS($A$2:$A$1129,"="&amp;A909,$C$2:$C$1129,"="&amp;C909,$M$2:$M$1129,"="&amp;M909)</f>
        <v>14</v>
      </c>
      <c r="P909">
        <f>COUNTIFS($B$2:$B$1129,"="&amp;B909,$M$2:$M$1129,"="&amp;M909)</f>
        <v>1</v>
      </c>
      <c r="Q909">
        <f>SUMIFS($N$2:$N$1129,$B$2:$B$1129,"="&amp;B909,$M$2:$M$1129,"="&amp;M909)</f>
        <v>1</v>
      </c>
      <c r="R909">
        <f>VLOOKUP(A909&amp;C909&amp;M909,販売数計!$A$2:$E$174,5,FALSE)</f>
        <v>14</v>
      </c>
      <c r="S909">
        <f t="shared" si="30"/>
        <v>0</v>
      </c>
      <c r="T909">
        <f t="shared" si="29"/>
        <v>14</v>
      </c>
    </row>
    <row r="910" spans="1:20" x14ac:dyDescent="0.2">
      <c r="A910" s="1">
        <v>43303</v>
      </c>
      <c r="B910">
        <v>43956161</v>
      </c>
      <c r="C910">
        <v>842</v>
      </c>
      <c r="D910" t="s">
        <v>26</v>
      </c>
      <c r="E910">
        <v>32</v>
      </c>
      <c r="F910" t="s">
        <v>21</v>
      </c>
      <c r="G910">
        <v>253230</v>
      </c>
      <c r="H910" t="s">
        <v>22</v>
      </c>
      <c r="I910" t="s">
        <v>23</v>
      </c>
      <c r="J910" t="s">
        <v>24</v>
      </c>
      <c r="L910" t="s">
        <v>25</v>
      </c>
      <c r="M910" s="2">
        <v>4550084118970</v>
      </c>
      <c r="N910">
        <v>1</v>
      </c>
      <c r="O910">
        <f>COUNTIFS($A$2:$A$1129,"="&amp;A910,$C$2:$C$1129,"="&amp;C910,$M$2:$M$1129,"="&amp;M910)</f>
        <v>5</v>
      </c>
      <c r="P910">
        <f>COUNTIFS($B$2:$B$1129,"="&amp;B910,$M$2:$M$1129,"="&amp;M910)</f>
        <v>1</v>
      </c>
      <c r="Q910">
        <f>SUMIFS($N$2:$N$1129,$B$2:$B$1129,"="&amp;B910,$M$2:$M$1129,"="&amp;M910)</f>
        <v>1</v>
      </c>
      <c r="R910">
        <f>VLOOKUP(A910&amp;C910&amp;M910,販売数計!$A$2:$E$174,5,FALSE)</f>
        <v>5</v>
      </c>
      <c r="S910">
        <f t="shared" si="30"/>
        <v>0</v>
      </c>
      <c r="T910">
        <f t="shared" si="29"/>
        <v>5</v>
      </c>
    </row>
    <row r="911" spans="1:20" x14ac:dyDescent="0.2">
      <c r="A911" s="1">
        <v>43303</v>
      </c>
      <c r="B911">
        <v>43956453</v>
      </c>
      <c r="C911">
        <v>842</v>
      </c>
      <c r="D911" t="s">
        <v>26</v>
      </c>
      <c r="E911">
        <v>12</v>
      </c>
      <c r="F911" t="s">
        <v>27</v>
      </c>
      <c r="G911">
        <v>77120</v>
      </c>
      <c r="H911" t="s">
        <v>28</v>
      </c>
      <c r="I911" t="s">
        <v>29</v>
      </c>
      <c r="J911" t="s">
        <v>30</v>
      </c>
      <c r="L911" t="s">
        <v>31</v>
      </c>
      <c r="M911" s="2">
        <v>4549980046388</v>
      </c>
      <c r="N911">
        <v>1</v>
      </c>
      <c r="O911">
        <f>COUNTIFS($A$2:$A$1129,"="&amp;A911,$C$2:$C$1129,"="&amp;C911,$M$2:$M$1129,"="&amp;M911)</f>
        <v>14</v>
      </c>
      <c r="P911">
        <f>COUNTIFS($B$2:$B$1129,"="&amp;B911,$M$2:$M$1129,"="&amp;M911)</f>
        <v>1</v>
      </c>
      <c r="Q911">
        <f>SUMIFS($N$2:$N$1129,$B$2:$B$1129,"="&amp;B911,$M$2:$M$1129,"="&amp;M911)</f>
        <v>1</v>
      </c>
      <c r="R911">
        <f>VLOOKUP(A911&amp;C911&amp;M911,販売数計!$A$2:$E$174,5,FALSE)</f>
        <v>14</v>
      </c>
      <c r="S911">
        <f t="shared" si="30"/>
        <v>0</v>
      </c>
      <c r="T911">
        <f t="shared" si="29"/>
        <v>14</v>
      </c>
    </row>
    <row r="912" spans="1:20" x14ac:dyDescent="0.2">
      <c r="A912" s="1">
        <v>43303</v>
      </c>
      <c r="B912">
        <v>43956899</v>
      </c>
      <c r="C912">
        <v>842</v>
      </c>
      <c r="D912" t="s">
        <v>26</v>
      </c>
      <c r="E912">
        <v>12</v>
      </c>
      <c r="F912" t="s">
        <v>27</v>
      </c>
      <c r="G912">
        <v>77120</v>
      </c>
      <c r="H912" t="s">
        <v>28</v>
      </c>
      <c r="I912" t="s">
        <v>29</v>
      </c>
      <c r="J912" t="s">
        <v>30</v>
      </c>
      <c r="L912" t="s">
        <v>31</v>
      </c>
      <c r="M912" s="2">
        <v>4549980046388</v>
      </c>
      <c r="N912">
        <v>1</v>
      </c>
      <c r="O912">
        <f>COUNTIFS($A$2:$A$1129,"="&amp;A912,$C$2:$C$1129,"="&amp;C912,$M$2:$M$1129,"="&amp;M912)</f>
        <v>14</v>
      </c>
      <c r="P912">
        <f>COUNTIFS($B$2:$B$1129,"="&amp;B912,$M$2:$M$1129,"="&amp;M912)</f>
        <v>1</v>
      </c>
      <c r="Q912">
        <f>SUMIFS($N$2:$N$1129,$B$2:$B$1129,"="&amp;B912,$M$2:$M$1129,"="&amp;M912)</f>
        <v>1</v>
      </c>
      <c r="R912">
        <f>VLOOKUP(A912&amp;C912&amp;M912,販売数計!$A$2:$E$174,5,FALSE)</f>
        <v>14</v>
      </c>
      <c r="S912">
        <f t="shared" si="30"/>
        <v>0</v>
      </c>
      <c r="T912">
        <f t="shared" si="29"/>
        <v>14</v>
      </c>
    </row>
    <row r="913" spans="1:20" x14ac:dyDescent="0.2">
      <c r="A913" s="1">
        <v>43303</v>
      </c>
      <c r="B913">
        <v>43957168</v>
      </c>
      <c r="C913">
        <v>842</v>
      </c>
      <c r="D913" t="s">
        <v>26</v>
      </c>
      <c r="E913">
        <v>12</v>
      </c>
      <c r="F913" t="s">
        <v>27</v>
      </c>
      <c r="G913">
        <v>77120</v>
      </c>
      <c r="H913" t="s">
        <v>28</v>
      </c>
      <c r="I913" t="s">
        <v>29</v>
      </c>
      <c r="J913" t="s">
        <v>30</v>
      </c>
      <c r="L913" t="s">
        <v>31</v>
      </c>
      <c r="M913" s="2">
        <v>4549980046388</v>
      </c>
      <c r="N913">
        <v>1</v>
      </c>
      <c r="O913">
        <f>COUNTIFS($A$2:$A$1129,"="&amp;A913,$C$2:$C$1129,"="&amp;C913,$M$2:$M$1129,"="&amp;M913)</f>
        <v>14</v>
      </c>
      <c r="P913">
        <f>COUNTIFS($B$2:$B$1129,"="&amp;B913,$M$2:$M$1129,"="&amp;M913)</f>
        <v>1</v>
      </c>
      <c r="Q913">
        <f>SUMIFS($N$2:$N$1129,$B$2:$B$1129,"="&amp;B913,$M$2:$M$1129,"="&amp;M913)</f>
        <v>1</v>
      </c>
      <c r="R913">
        <f>VLOOKUP(A913&amp;C913&amp;M913,販売数計!$A$2:$E$174,5,FALSE)</f>
        <v>14</v>
      </c>
      <c r="S913">
        <f t="shared" si="30"/>
        <v>0</v>
      </c>
      <c r="T913">
        <f t="shared" si="29"/>
        <v>14</v>
      </c>
    </row>
    <row r="914" spans="1:20" x14ac:dyDescent="0.2">
      <c r="A914" s="1">
        <v>43303</v>
      </c>
      <c r="B914">
        <v>43958228</v>
      </c>
      <c r="C914">
        <v>842</v>
      </c>
      <c r="D914" t="s">
        <v>26</v>
      </c>
      <c r="E914">
        <v>12</v>
      </c>
      <c r="F914" t="s">
        <v>27</v>
      </c>
      <c r="G914">
        <v>77120</v>
      </c>
      <c r="H914" t="s">
        <v>28</v>
      </c>
      <c r="I914" t="s">
        <v>29</v>
      </c>
      <c r="J914" t="s">
        <v>30</v>
      </c>
      <c r="L914" t="s">
        <v>31</v>
      </c>
      <c r="M914" s="2">
        <v>4549980046388</v>
      </c>
      <c r="N914">
        <v>1</v>
      </c>
      <c r="O914">
        <f>COUNTIFS($A$2:$A$1129,"="&amp;A914,$C$2:$C$1129,"="&amp;C914,$M$2:$M$1129,"="&amp;M914)</f>
        <v>14</v>
      </c>
      <c r="P914">
        <f>COUNTIFS($B$2:$B$1129,"="&amp;B914,$M$2:$M$1129,"="&amp;M914)</f>
        <v>1</v>
      </c>
      <c r="Q914">
        <f>SUMIFS($N$2:$N$1129,$B$2:$B$1129,"="&amp;B914,$M$2:$M$1129,"="&amp;M914)</f>
        <v>1</v>
      </c>
      <c r="R914">
        <f>VLOOKUP(A914&amp;C914&amp;M914,販売数計!$A$2:$E$174,5,FALSE)</f>
        <v>14</v>
      </c>
      <c r="S914">
        <f t="shared" si="30"/>
        <v>0</v>
      </c>
      <c r="T914">
        <f t="shared" si="29"/>
        <v>14</v>
      </c>
    </row>
    <row r="915" spans="1:20" x14ac:dyDescent="0.2">
      <c r="A915" s="1">
        <v>43303</v>
      </c>
      <c r="B915">
        <v>43958580</v>
      </c>
      <c r="C915">
        <v>842</v>
      </c>
      <c r="D915" t="s">
        <v>26</v>
      </c>
      <c r="E915">
        <v>12</v>
      </c>
      <c r="F915" t="s">
        <v>27</v>
      </c>
      <c r="G915">
        <v>77120</v>
      </c>
      <c r="H915" t="s">
        <v>28</v>
      </c>
      <c r="I915" t="s">
        <v>29</v>
      </c>
      <c r="J915" t="s">
        <v>30</v>
      </c>
      <c r="L915" t="s">
        <v>31</v>
      </c>
      <c r="M915" s="2">
        <v>4549980046388</v>
      </c>
      <c r="N915">
        <v>1</v>
      </c>
      <c r="O915">
        <f>COUNTIFS($A$2:$A$1129,"="&amp;A915,$C$2:$C$1129,"="&amp;C915,$M$2:$M$1129,"="&amp;M915)</f>
        <v>14</v>
      </c>
      <c r="P915">
        <f>COUNTIFS($B$2:$B$1129,"="&amp;B915,$M$2:$M$1129,"="&amp;M915)</f>
        <v>1</v>
      </c>
      <c r="Q915">
        <f>SUMIFS($N$2:$N$1129,$B$2:$B$1129,"="&amp;B915,$M$2:$M$1129,"="&amp;M915)</f>
        <v>1</v>
      </c>
      <c r="R915">
        <f>VLOOKUP(A915&amp;C915&amp;M915,販売数計!$A$2:$E$174,5,FALSE)</f>
        <v>14</v>
      </c>
      <c r="S915">
        <f t="shared" si="30"/>
        <v>0</v>
      </c>
      <c r="T915">
        <f t="shared" si="29"/>
        <v>14</v>
      </c>
    </row>
    <row r="916" spans="1:20" x14ac:dyDescent="0.2">
      <c r="A916" s="1">
        <v>43303</v>
      </c>
      <c r="B916">
        <v>43959041</v>
      </c>
      <c r="C916">
        <v>842</v>
      </c>
      <c r="D916" t="s">
        <v>26</v>
      </c>
      <c r="E916">
        <v>12</v>
      </c>
      <c r="F916" t="s">
        <v>27</v>
      </c>
      <c r="G916">
        <v>77120</v>
      </c>
      <c r="H916" t="s">
        <v>28</v>
      </c>
      <c r="I916" t="s">
        <v>29</v>
      </c>
      <c r="J916" t="s">
        <v>30</v>
      </c>
      <c r="L916" t="s">
        <v>31</v>
      </c>
      <c r="M916" s="2">
        <v>4549980046388</v>
      </c>
      <c r="N916">
        <v>1</v>
      </c>
      <c r="O916">
        <f>COUNTIFS($A$2:$A$1129,"="&amp;A916,$C$2:$C$1129,"="&amp;C916,$M$2:$M$1129,"="&amp;M916)</f>
        <v>14</v>
      </c>
      <c r="P916">
        <f>COUNTIFS($B$2:$B$1129,"="&amp;B916,$M$2:$M$1129,"="&amp;M916)</f>
        <v>1</v>
      </c>
      <c r="Q916">
        <f>SUMIFS($N$2:$N$1129,$B$2:$B$1129,"="&amp;B916,$M$2:$M$1129,"="&amp;M916)</f>
        <v>1</v>
      </c>
      <c r="R916">
        <f>VLOOKUP(A916&amp;C916&amp;M916,販売数計!$A$2:$E$174,5,FALSE)</f>
        <v>14</v>
      </c>
      <c r="S916">
        <f t="shared" si="30"/>
        <v>0</v>
      </c>
      <c r="T916">
        <f t="shared" si="29"/>
        <v>14</v>
      </c>
    </row>
    <row r="917" spans="1:20" x14ac:dyDescent="0.2">
      <c r="A917" s="1">
        <v>43303</v>
      </c>
      <c r="B917">
        <v>43960344</v>
      </c>
      <c r="C917">
        <v>842</v>
      </c>
      <c r="D917" t="s">
        <v>26</v>
      </c>
      <c r="E917">
        <v>21</v>
      </c>
      <c r="F917" t="s">
        <v>15</v>
      </c>
      <c r="G917">
        <v>181010</v>
      </c>
      <c r="H917" t="s">
        <v>16</v>
      </c>
      <c r="I917" t="s">
        <v>17</v>
      </c>
      <c r="J917" t="s">
        <v>18</v>
      </c>
      <c r="K917" t="s">
        <v>19</v>
      </c>
      <c r="L917" t="s">
        <v>20</v>
      </c>
      <c r="M917" s="2">
        <v>842776102461</v>
      </c>
      <c r="N917">
        <v>1</v>
      </c>
      <c r="O917">
        <f>COUNTIFS($A$2:$A$1129,"="&amp;A917,$C$2:$C$1129,"="&amp;C917,$M$2:$M$1129,"="&amp;M917)</f>
        <v>3</v>
      </c>
      <c r="P917">
        <f>COUNTIFS($B$2:$B$1129,"="&amp;B917,$M$2:$M$1129,"="&amp;M917)</f>
        <v>1</v>
      </c>
      <c r="Q917">
        <f>SUMIFS($N$2:$N$1129,$B$2:$B$1129,"="&amp;B917,$M$2:$M$1129,"="&amp;M917)</f>
        <v>1</v>
      </c>
      <c r="R917">
        <f>VLOOKUP(A917&amp;C917&amp;M917,販売数計!$A$2:$E$174,5,FALSE)</f>
        <v>3</v>
      </c>
      <c r="S917">
        <f t="shared" si="30"/>
        <v>0</v>
      </c>
      <c r="T917">
        <f t="shared" si="29"/>
        <v>3</v>
      </c>
    </row>
    <row r="918" spans="1:20" x14ac:dyDescent="0.2">
      <c r="A918" s="1">
        <v>43303</v>
      </c>
      <c r="B918">
        <v>43961698</v>
      </c>
      <c r="C918">
        <v>842</v>
      </c>
      <c r="D918" t="s">
        <v>26</v>
      </c>
      <c r="E918">
        <v>12</v>
      </c>
      <c r="F918" t="s">
        <v>27</v>
      </c>
      <c r="G918">
        <v>77120</v>
      </c>
      <c r="H918" t="s">
        <v>28</v>
      </c>
      <c r="I918" t="s">
        <v>29</v>
      </c>
      <c r="J918" t="s">
        <v>30</v>
      </c>
      <c r="L918" t="s">
        <v>31</v>
      </c>
      <c r="M918" s="2">
        <v>4549980046388</v>
      </c>
      <c r="N918">
        <v>1</v>
      </c>
      <c r="O918">
        <f>COUNTIFS($A$2:$A$1129,"="&amp;A918,$C$2:$C$1129,"="&amp;C918,$M$2:$M$1129,"="&amp;M918)</f>
        <v>14</v>
      </c>
      <c r="P918">
        <f>COUNTIFS($B$2:$B$1129,"="&amp;B918,$M$2:$M$1129,"="&amp;M918)</f>
        <v>1</v>
      </c>
      <c r="Q918">
        <f>SUMIFS($N$2:$N$1129,$B$2:$B$1129,"="&amp;B918,$M$2:$M$1129,"="&amp;M918)</f>
        <v>1</v>
      </c>
      <c r="R918">
        <f>VLOOKUP(A918&amp;C918&amp;M918,販売数計!$A$2:$E$174,5,FALSE)</f>
        <v>14</v>
      </c>
      <c r="S918">
        <f t="shared" si="30"/>
        <v>0</v>
      </c>
      <c r="T918">
        <f t="shared" si="29"/>
        <v>14</v>
      </c>
    </row>
    <row r="919" spans="1:20" x14ac:dyDescent="0.2">
      <c r="A919" s="1">
        <v>43303</v>
      </c>
      <c r="B919">
        <v>43962060</v>
      </c>
      <c r="C919">
        <v>842</v>
      </c>
      <c r="D919" t="s">
        <v>26</v>
      </c>
      <c r="E919">
        <v>12</v>
      </c>
      <c r="F919" t="s">
        <v>27</v>
      </c>
      <c r="G919">
        <v>77120</v>
      </c>
      <c r="H919" t="s">
        <v>28</v>
      </c>
      <c r="I919" t="s">
        <v>29</v>
      </c>
      <c r="J919" t="s">
        <v>30</v>
      </c>
      <c r="L919" t="s">
        <v>31</v>
      </c>
      <c r="M919" s="2">
        <v>4549980046388</v>
      </c>
      <c r="N919">
        <v>1</v>
      </c>
      <c r="O919">
        <f>COUNTIFS($A$2:$A$1129,"="&amp;A919,$C$2:$C$1129,"="&amp;C919,$M$2:$M$1129,"="&amp;M919)</f>
        <v>14</v>
      </c>
      <c r="P919">
        <f>COUNTIFS($B$2:$B$1129,"="&amp;B919,$M$2:$M$1129,"="&amp;M919)</f>
        <v>1</v>
      </c>
      <c r="Q919">
        <f>SUMIFS($N$2:$N$1129,$B$2:$B$1129,"="&amp;B919,$M$2:$M$1129,"="&amp;M919)</f>
        <v>1</v>
      </c>
      <c r="R919">
        <f>VLOOKUP(A919&amp;C919&amp;M919,販売数計!$A$2:$E$174,5,FALSE)</f>
        <v>14</v>
      </c>
      <c r="S919">
        <f t="shared" si="30"/>
        <v>0</v>
      </c>
      <c r="T919">
        <f t="shared" si="29"/>
        <v>14</v>
      </c>
    </row>
    <row r="920" spans="1:20" x14ac:dyDescent="0.2">
      <c r="A920" s="1">
        <v>43303</v>
      </c>
      <c r="B920">
        <v>43964009</v>
      </c>
      <c r="C920">
        <v>842</v>
      </c>
      <c r="D920" t="s">
        <v>26</v>
      </c>
      <c r="E920">
        <v>12</v>
      </c>
      <c r="F920" t="s">
        <v>27</v>
      </c>
      <c r="G920">
        <v>77120</v>
      </c>
      <c r="H920" t="s">
        <v>28</v>
      </c>
      <c r="I920" t="s">
        <v>29</v>
      </c>
      <c r="J920" t="s">
        <v>30</v>
      </c>
      <c r="L920" t="s">
        <v>31</v>
      </c>
      <c r="M920" s="2">
        <v>4549980046388</v>
      </c>
      <c r="N920">
        <v>1</v>
      </c>
      <c r="O920">
        <f>COUNTIFS($A$2:$A$1129,"="&amp;A920,$C$2:$C$1129,"="&amp;C920,$M$2:$M$1129,"="&amp;M920)</f>
        <v>14</v>
      </c>
      <c r="P920">
        <f>COUNTIFS($B$2:$B$1129,"="&amp;B920,$M$2:$M$1129,"="&amp;M920)</f>
        <v>1</v>
      </c>
      <c r="Q920">
        <f>SUMIFS($N$2:$N$1129,$B$2:$B$1129,"="&amp;B920,$M$2:$M$1129,"="&amp;M920)</f>
        <v>1</v>
      </c>
      <c r="R920">
        <f>VLOOKUP(A920&amp;C920&amp;M920,販売数計!$A$2:$E$174,5,FALSE)</f>
        <v>14</v>
      </c>
      <c r="S920">
        <f t="shared" si="30"/>
        <v>0</v>
      </c>
      <c r="T920">
        <f t="shared" si="29"/>
        <v>14</v>
      </c>
    </row>
    <row r="921" spans="1:20" x14ac:dyDescent="0.2">
      <c r="A921" s="1">
        <v>43303</v>
      </c>
      <c r="B921">
        <v>43964410</v>
      </c>
      <c r="C921">
        <v>842</v>
      </c>
      <c r="D921" t="s">
        <v>26</v>
      </c>
      <c r="E921">
        <v>32</v>
      </c>
      <c r="F921" t="s">
        <v>21</v>
      </c>
      <c r="G921">
        <v>253230</v>
      </c>
      <c r="H921" t="s">
        <v>22</v>
      </c>
      <c r="I921" t="s">
        <v>23</v>
      </c>
      <c r="J921" t="s">
        <v>24</v>
      </c>
      <c r="L921" t="s">
        <v>25</v>
      </c>
      <c r="M921" s="2">
        <v>4550084118970</v>
      </c>
      <c r="N921">
        <v>1</v>
      </c>
      <c r="O921">
        <f>COUNTIFS($A$2:$A$1129,"="&amp;A921,$C$2:$C$1129,"="&amp;C921,$M$2:$M$1129,"="&amp;M921)</f>
        <v>5</v>
      </c>
      <c r="P921">
        <f>COUNTIFS($B$2:$B$1129,"="&amp;B921,$M$2:$M$1129,"="&amp;M921)</f>
        <v>1</v>
      </c>
      <c r="Q921">
        <f>SUMIFS($N$2:$N$1129,$B$2:$B$1129,"="&amp;B921,$M$2:$M$1129,"="&amp;M921)</f>
        <v>1</v>
      </c>
      <c r="R921">
        <f>VLOOKUP(A921&amp;C921&amp;M921,販売数計!$A$2:$E$174,5,FALSE)</f>
        <v>5</v>
      </c>
      <c r="S921">
        <f t="shared" si="30"/>
        <v>0</v>
      </c>
      <c r="T921">
        <f t="shared" si="29"/>
        <v>5</v>
      </c>
    </row>
    <row r="922" spans="1:20" x14ac:dyDescent="0.2">
      <c r="A922" s="1">
        <v>43303</v>
      </c>
      <c r="B922">
        <v>43964988</v>
      </c>
      <c r="C922">
        <v>842</v>
      </c>
      <c r="D922" t="s">
        <v>26</v>
      </c>
      <c r="E922">
        <v>32</v>
      </c>
      <c r="F922" t="s">
        <v>21</v>
      </c>
      <c r="G922">
        <v>253230</v>
      </c>
      <c r="H922" t="s">
        <v>22</v>
      </c>
      <c r="I922" t="s">
        <v>23</v>
      </c>
      <c r="J922" t="s">
        <v>24</v>
      </c>
      <c r="L922" t="s">
        <v>25</v>
      </c>
      <c r="M922" s="2">
        <v>4550084118970</v>
      </c>
      <c r="N922">
        <v>1</v>
      </c>
      <c r="O922">
        <f>COUNTIFS($A$2:$A$1129,"="&amp;A922,$C$2:$C$1129,"="&amp;C922,$M$2:$M$1129,"="&amp;M922)</f>
        <v>5</v>
      </c>
      <c r="P922">
        <f>COUNTIFS($B$2:$B$1129,"="&amp;B922,$M$2:$M$1129,"="&amp;M922)</f>
        <v>1</v>
      </c>
      <c r="Q922">
        <f>SUMIFS($N$2:$N$1129,$B$2:$B$1129,"="&amp;B922,$M$2:$M$1129,"="&amp;M922)</f>
        <v>1</v>
      </c>
      <c r="R922">
        <f>VLOOKUP(A922&amp;C922&amp;M922,販売数計!$A$2:$E$174,5,FALSE)</f>
        <v>5</v>
      </c>
      <c r="S922">
        <f t="shared" si="30"/>
        <v>0</v>
      </c>
      <c r="T922">
        <f t="shared" si="29"/>
        <v>5</v>
      </c>
    </row>
    <row r="923" spans="1:20" x14ac:dyDescent="0.2">
      <c r="A923" s="1">
        <v>43303</v>
      </c>
      <c r="B923">
        <v>43965089</v>
      </c>
      <c r="C923">
        <v>842</v>
      </c>
      <c r="D923" t="s">
        <v>26</v>
      </c>
      <c r="E923">
        <v>12</v>
      </c>
      <c r="F923" t="s">
        <v>27</v>
      </c>
      <c r="G923">
        <v>77120</v>
      </c>
      <c r="H923" t="s">
        <v>28</v>
      </c>
      <c r="I923" t="s">
        <v>29</v>
      </c>
      <c r="J923" t="s">
        <v>30</v>
      </c>
      <c r="L923" t="s">
        <v>31</v>
      </c>
      <c r="M923" s="2">
        <v>4549980046388</v>
      </c>
      <c r="N923">
        <v>1</v>
      </c>
      <c r="O923">
        <f>COUNTIFS($A$2:$A$1129,"="&amp;A923,$C$2:$C$1129,"="&amp;C923,$M$2:$M$1129,"="&amp;M923)</f>
        <v>14</v>
      </c>
      <c r="P923">
        <f>COUNTIFS($B$2:$B$1129,"="&amp;B923,$M$2:$M$1129,"="&amp;M923)</f>
        <v>1</v>
      </c>
      <c r="Q923">
        <f>SUMIFS($N$2:$N$1129,$B$2:$B$1129,"="&amp;B923,$M$2:$M$1129,"="&amp;M923)</f>
        <v>1</v>
      </c>
      <c r="R923">
        <f>VLOOKUP(A923&amp;C923&amp;M923,販売数計!$A$2:$E$174,5,FALSE)</f>
        <v>14</v>
      </c>
      <c r="S923">
        <f t="shared" si="30"/>
        <v>0</v>
      </c>
      <c r="T923">
        <f t="shared" si="29"/>
        <v>14</v>
      </c>
    </row>
    <row r="924" spans="1:20" x14ac:dyDescent="0.2">
      <c r="A924" s="1">
        <v>43303</v>
      </c>
      <c r="B924">
        <v>43965093</v>
      </c>
      <c r="C924">
        <v>842</v>
      </c>
      <c r="D924" t="s">
        <v>26</v>
      </c>
      <c r="E924">
        <v>12</v>
      </c>
      <c r="F924" t="s">
        <v>27</v>
      </c>
      <c r="G924">
        <v>77120</v>
      </c>
      <c r="H924" t="s">
        <v>28</v>
      </c>
      <c r="I924" t="s">
        <v>29</v>
      </c>
      <c r="J924" t="s">
        <v>30</v>
      </c>
      <c r="L924" t="s">
        <v>31</v>
      </c>
      <c r="M924" s="2">
        <v>4549980046388</v>
      </c>
      <c r="N924">
        <v>1</v>
      </c>
      <c r="O924">
        <f>COUNTIFS($A$2:$A$1129,"="&amp;A924,$C$2:$C$1129,"="&amp;C924,$M$2:$M$1129,"="&amp;M924)</f>
        <v>14</v>
      </c>
      <c r="P924">
        <f>COUNTIFS($B$2:$B$1129,"="&amp;B924,$M$2:$M$1129,"="&amp;M924)</f>
        <v>1</v>
      </c>
      <c r="Q924">
        <f>SUMIFS($N$2:$N$1129,$B$2:$B$1129,"="&amp;B924,$M$2:$M$1129,"="&amp;M924)</f>
        <v>1</v>
      </c>
      <c r="R924">
        <f>VLOOKUP(A924&amp;C924&amp;M924,販売数計!$A$2:$E$174,5,FALSE)</f>
        <v>14</v>
      </c>
      <c r="S924">
        <f t="shared" si="30"/>
        <v>0</v>
      </c>
      <c r="T924">
        <f t="shared" si="29"/>
        <v>14</v>
      </c>
    </row>
    <row r="925" spans="1:20" x14ac:dyDescent="0.2">
      <c r="A925" s="1">
        <v>43303</v>
      </c>
      <c r="B925">
        <v>43965412</v>
      </c>
      <c r="C925">
        <v>842</v>
      </c>
      <c r="D925" t="s">
        <v>26</v>
      </c>
      <c r="E925">
        <v>32</v>
      </c>
      <c r="F925" t="s">
        <v>21</v>
      </c>
      <c r="G925">
        <v>253230</v>
      </c>
      <c r="H925" t="s">
        <v>22</v>
      </c>
      <c r="I925" t="s">
        <v>23</v>
      </c>
      <c r="J925" t="s">
        <v>24</v>
      </c>
      <c r="L925" t="s">
        <v>25</v>
      </c>
      <c r="M925" s="2">
        <v>4550084118970</v>
      </c>
      <c r="N925">
        <v>1</v>
      </c>
      <c r="O925">
        <f>COUNTIFS($A$2:$A$1129,"="&amp;A925,$C$2:$C$1129,"="&amp;C925,$M$2:$M$1129,"="&amp;M925)</f>
        <v>5</v>
      </c>
      <c r="P925">
        <f>COUNTIFS($B$2:$B$1129,"="&amp;B925,$M$2:$M$1129,"="&amp;M925)</f>
        <v>1</v>
      </c>
      <c r="Q925">
        <f>SUMIFS($N$2:$N$1129,$B$2:$B$1129,"="&amp;B925,$M$2:$M$1129,"="&amp;M925)</f>
        <v>1</v>
      </c>
      <c r="R925">
        <f>VLOOKUP(A925&amp;C925&amp;M925,販売数計!$A$2:$E$174,5,FALSE)</f>
        <v>5</v>
      </c>
      <c r="S925">
        <f t="shared" si="30"/>
        <v>0</v>
      </c>
      <c r="T925">
        <f t="shared" si="29"/>
        <v>5</v>
      </c>
    </row>
    <row r="926" spans="1:20" x14ac:dyDescent="0.2">
      <c r="A926" s="1">
        <v>43303</v>
      </c>
      <c r="B926">
        <v>43965597</v>
      </c>
      <c r="C926">
        <v>842</v>
      </c>
      <c r="D926" t="s">
        <v>26</v>
      </c>
      <c r="E926">
        <v>12</v>
      </c>
      <c r="F926" t="s">
        <v>27</v>
      </c>
      <c r="G926">
        <v>77120</v>
      </c>
      <c r="H926" t="s">
        <v>28</v>
      </c>
      <c r="I926" t="s">
        <v>29</v>
      </c>
      <c r="J926" t="s">
        <v>30</v>
      </c>
      <c r="L926" t="s">
        <v>31</v>
      </c>
      <c r="M926" s="2">
        <v>4549980046388</v>
      </c>
      <c r="N926">
        <v>1</v>
      </c>
      <c r="O926">
        <f>COUNTIFS($A$2:$A$1129,"="&amp;A926,$C$2:$C$1129,"="&amp;C926,$M$2:$M$1129,"="&amp;M926)</f>
        <v>14</v>
      </c>
      <c r="P926">
        <f>COUNTIFS($B$2:$B$1129,"="&amp;B926,$M$2:$M$1129,"="&amp;M926)</f>
        <v>1</v>
      </c>
      <c r="Q926">
        <f>SUMIFS($N$2:$N$1129,$B$2:$B$1129,"="&amp;B926,$M$2:$M$1129,"="&amp;M926)</f>
        <v>1</v>
      </c>
      <c r="R926">
        <f>VLOOKUP(A926&amp;C926&amp;M926,販売数計!$A$2:$E$174,5,FALSE)</f>
        <v>14</v>
      </c>
      <c r="S926">
        <f t="shared" si="30"/>
        <v>0</v>
      </c>
      <c r="T926">
        <f t="shared" si="29"/>
        <v>14</v>
      </c>
    </row>
    <row r="927" spans="1:20" x14ac:dyDescent="0.2">
      <c r="A927" s="1">
        <v>43303</v>
      </c>
      <c r="B927">
        <v>43966193</v>
      </c>
      <c r="C927">
        <v>842</v>
      </c>
      <c r="D927" t="s">
        <v>26</v>
      </c>
      <c r="E927">
        <v>32</v>
      </c>
      <c r="F927" t="s">
        <v>21</v>
      </c>
      <c r="G927">
        <v>253230</v>
      </c>
      <c r="H927" t="s">
        <v>22</v>
      </c>
      <c r="I927" t="s">
        <v>23</v>
      </c>
      <c r="J927" t="s">
        <v>24</v>
      </c>
      <c r="L927" t="s">
        <v>25</v>
      </c>
      <c r="M927" s="2">
        <v>4550084118970</v>
      </c>
      <c r="N927">
        <v>1</v>
      </c>
      <c r="O927">
        <f>COUNTIFS($A$2:$A$1129,"="&amp;A927,$C$2:$C$1129,"="&amp;C927,$M$2:$M$1129,"="&amp;M927)</f>
        <v>5</v>
      </c>
      <c r="P927">
        <f>COUNTIFS($B$2:$B$1129,"="&amp;B927,$M$2:$M$1129,"="&amp;M927)</f>
        <v>1</v>
      </c>
      <c r="Q927">
        <f>SUMIFS($N$2:$N$1129,$B$2:$B$1129,"="&amp;B927,$M$2:$M$1129,"="&amp;M927)</f>
        <v>1</v>
      </c>
      <c r="R927">
        <f>VLOOKUP(A927&amp;C927&amp;M927,販売数計!$A$2:$E$174,5,FALSE)</f>
        <v>5</v>
      </c>
      <c r="S927">
        <f t="shared" si="30"/>
        <v>0</v>
      </c>
      <c r="T927">
        <f t="shared" si="29"/>
        <v>5</v>
      </c>
    </row>
    <row r="928" spans="1:20" hidden="1" x14ac:dyDescent="0.2">
      <c r="A928" s="1">
        <v>43304</v>
      </c>
      <c r="B928">
        <v>43967415</v>
      </c>
      <c r="C928">
        <v>94</v>
      </c>
      <c r="D928" t="s">
        <v>14</v>
      </c>
      <c r="E928">
        <v>32</v>
      </c>
      <c r="F928" t="s">
        <v>21</v>
      </c>
      <c r="G928">
        <v>253230</v>
      </c>
      <c r="H928" t="s">
        <v>22</v>
      </c>
      <c r="I928" t="s">
        <v>23</v>
      </c>
      <c r="J928" t="s">
        <v>24</v>
      </c>
      <c r="L928" t="s">
        <v>25</v>
      </c>
      <c r="M928" s="2">
        <v>4550084118970</v>
      </c>
      <c r="N928">
        <v>1</v>
      </c>
      <c r="O928">
        <f>COUNTIFS($A$2:$A$1129,"="&amp;A928,$C$2:$C$1129,"="&amp;C928,$M$2:$M$1129,"="&amp;M928)</f>
        <v>4</v>
      </c>
      <c r="P928">
        <f>COUNTIFS($B$2:$B$1129,"="&amp;B928,$M$2:$M$1129,"="&amp;M928)</f>
        <v>1</v>
      </c>
      <c r="Q928">
        <f>SUMIFS($N$2:$N$1129,$B$2:$B$1129,"="&amp;B928,$M$2:$M$1129,"="&amp;M928)</f>
        <v>1</v>
      </c>
      <c r="R928">
        <f>VLOOKUP(A928&amp;C928&amp;M928,販売数計!$A$2:$E$174,5,FALSE)</f>
        <v>4</v>
      </c>
      <c r="S928">
        <f t="shared" si="30"/>
        <v>0</v>
      </c>
      <c r="T928">
        <f t="shared" si="29"/>
        <v>4</v>
      </c>
    </row>
    <row r="929" spans="1:20" hidden="1" x14ac:dyDescent="0.2">
      <c r="A929" s="1">
        <v>43304</v>
      </c>
      <c r="B929">
        <v>43968042</v>
      </c>
      <c r="C929">
        <v>94</v>
      </c>
      <c r="D929" t="s">
        <v>14</v>
      </c>
      <c r="E929">
        <v>21</v>
      </c>
      <c r="F929" t="s">
        <v>15</v>
      </c>
      <c r="G929">
        <v>181010</v>
      </c>
      <c r="H929" t="s">
        <v>16</v>
      </c>
      <c r="I929" t="s">
        <v>17</v>
      </c>
      <c r="J929" t="s">
        <v>18</v>
      </c>
      <c r="K929" t="s">
        <v>19</v>
      </c>
      <c r="L929" t="s">
        <v>20</v>
      </c>
      <c r="M929" s="2">
        <v>842776102461</v>
      </c>
      <c r="N929">
        <v>1</v>
      </c>
      <c r="O929">
        <f>COUNTIFS($A$2:$A$1129,"="&amp;A929,$C$2:$C$1129,"="&amp;C929,$M$2:$M$1129,"="&amp;M929)</f>
        <v>2</v>
      </c>
      <c r="P929">
        <f>COUNTIFS($B$2:$B$1129,"="&amp;B929,$M$2:$M$1129,"="&amp;M929)</f>
        <v>1</v>
      </c>
      <c r="Q929">
        <f>SUMIFS($N$2:$N$1129,$B$2:$B$1129,"="&amp;B929,$M$2:$M$1129,"="&amp;M929)</f>
        <v>1</v>
      </c>
      <c r="R929">
        <f>VLOOKUP(A929&amp;C929&amp;M929,販売数計!$A$2:$E$174,5,FALSE)</f>
        <v>2</v>
      </c>
      <c r="S929">
        <f t="shared" si="30"/>
        <v>0</v>
      </c>
      <c r="T929">
        <f t="shared" si="29"/>
        <v>2</v>
      </c>
    </row>
    <row r="930" spans="1:20" hidden="1" x14ac:dyDescent="0.2">
      <c r="A930" s="1">
        <v>43304</v>
      </c>
      <c r="B930">
        <v>43968054</v>
      </c>
      <c r="C930">
        <v>94</v>
      </c>
      <c r="D930" t="s">
        <v>14</v>
      </c>
      <c r="E930">
        <v>12</v>
      </c>
      <c r="F930" t="s">
        <v>27</v>
      </c>
      <c r="G930">
        <v>77120</v>
      </c>
      <c r="H930" t="s">
        <v>28</v>
      </c>
      <c r="I930" t="s">
        <v>29</v>
      </c>
      <c r="J930" t="s">
        <v>30</v>
      </c>
      <c r="L930" t="s">
        <v>31</v>
      </c>
      <c r="M930" s="2">
        <v>4549980046388</v>
      </c>
      <c r="N930">
        <v>1</v>
      </c>
      <c r="O930">
        <f>COUNTIFS($A$2:$A$1129,"="&amp;A930,$C$2:$C$1129,"="&amp;C930,$M$2:$M$1129,"="&amp;M930)</f>
        <v>1</v>
      </c>
      <c r="P930">
        <f>COUNTIFS($B$2:$B$1129,"="&amp;B930,$M$2:$M$1129,"="&amp;M930)</f>
        <v>1</v>
      </c>
      <c r="Q930">
        <f>SUMIFS($N$2:$N$1129,$B$2:$B$1129,"="&amp;B930,$M$2:$M$1129,"="&amp;M930)</f>
        <v>1</v>
      </c>
      <c r="R930">
        <f>VLOOKUP(A930&amp;C930&amp;M930,販売数計!$A$2:$E$174,5,FALSE)</f>
        <v>2</v>
      </c>
      <c r="S930">
        <f t="shared" si="30"/>
        <v>0</v>
      </c>
      <c r="T930">
        <f t="shared" si="29"/>
        <v>1</v>
      </c>
    </row>
    <row r="931" spans="1:20" hidden="1" x14ac:dyDescent="0.2">
      <c r="A931" s="1">
        <v>43304</v>
      </c>
      <c r="B931">
        <v>43970826</v>
      </c>
      <c r="C931">
        <v>94</v>
      </c>
      <c r="D931" t="s">
        <v>14</v>
      </c>
      <c r="E931">
        <v>32</v>
      </c>
      <c r="F931" t="s">
        <v>21</v>
      </c>
      <c r="G931">
        <v>253230</v>
      </c>
      <c r="H931" t="s">
        <v>22</v>
      </c>
      <c r="I931" t="s">
        <v>23</v>
      </c>
      <c r="J931" t="s">
        <v>24</v>
      </c>
      <c r="L931" t="s">
        <v>25</v>
      </c>
      <c r="M931" s="2">
        <v>4550084118970</v>
      </c>
      <c r="N931">
        <v>1</v>
      </c>
      <c r="O931">
        <f>COUNTIFS($A$2:$A$1129,"="&amp;A931,$C$2:$C$1129,"="&amp;C931,$M$2:$M$1129,"="&amp;M931)</f>
        <v>4</v>
      </c>
      <c r="P931">
        <f>COUNTIFS($B$2:$B$1129,"="&amp;B931,$M$2:$M$1129,"="&amp;M931)</f>
        <v>1</v>
      </c>
      <c r="Q931">
        <f>SUMIFS($N$2:$N$1129,$B$2:$B$1129,"="&amp;B931,$M$2:$M$1129,"="&amp;M931)</f>
        <v>1</v>
      </c>
      <c r="R931">
        <f>VLOOKUP(A931&amp;C931&amp;M931,販売数計!$A$2:$E$174,5,FALSE)</f>
        <v>4</v>
      </c>
      <c r="S931">
        <f t="shared" si="30"/>
        <v>0</v>
      </c>
      <c r="T931">
        <f t="shared" si="29"/>
        <v>4</v>
      </c>
    </row>
    <row r="932" spans="1:20" hidden="1" x14ac:dyDescent="0.2">
      <c r="A932" s="1">
        <v>43304</v>
      </c>
      <c r="B932">
        <v>43974742</v>
      </c>
      <c r="C932">
        <v>94</v>
      </c>
      <c r="D932" t="s">
        <v>14</v>
      </c>
      <c r="E932">
        <v>32</v>
      </c>
      <c r="F932" t="s">
        <v>21</v>
      </c>
      <c r="G932">
        <v>253230</v>
      </c>
      <c r="H932" t="s">
        <v>22</v>
      </c>
      <c r="I932" t="s">
        <v>23</v>
      </c>
      <c r="J932" t="s">
        <v>24</v>
      </c>
      <c r="L932" t="s">
        <v>25</v>
      </c>
      <c r="M932" s="2">
        <v>4550084118970</v>
      </c>
      <c r="N932">
        <v>1</v>
      </c>
      <c r="O932">
        <f>COUNTIFS($A$2:$A$1129,"="&amp;A932,$C$2:$C$1129,"="&amp;C932,$M$2:$M$1129,"="&amp;M932)</f>
        <v>4</v>
      </c>
      <c r="P932">
        <f>COUNTIFS($B$2:$B$1129,"="&amp;B932,$M$2:$M$1129,"="&amp;M932)</f>
        <v>1</v>
      </c>
      <c r="Q932">
        <f>SUMIFS($N$2:$N$1129,$B$2:$B$1129,"="&amp;B932,$M$2:$M$1129,"="&amp;M932)</f>
        <v>1</v>
      </c>
      <c r="R932">
        <f>VLOOKUP(A932&amp;C932&amp;M932,販売数計!$A$2:$E$174,5,FALSE)</f>
        <v>4</v>
      </c>
      <c r="S932">
        <f t="shared" si="30"/>
        <v>0</v>
      </c>
      <c r="T932">
        <f t="shared" si="29"/>
        <v>4</v>
      </c>
    </row>
    <row r="933" spans="1:20" hidden="1" x14ac:dyDescent="0.2">
      <c r="A933" s="1">
        <v>43304</v>
      </c>
      <c r="B933">
        <v>43976677</v>
      </c>
      <c r="C933">
        <v>94</v>
      </c>
      <c r="D933" t="s">
        <v>14</v>
      </c>
      <c r="E933">
        <v>32</v>
      </c>
      <c r="F933" t="s">
        <v>21</v>
      </c>
      <c r="G933">
        <v>253230</v>
      </c>
      <c r="H933" t="s">
        <v>22</v>
      </c>
      <c r="I933" t="s">
        <v>23</v>
      </c>
      <c r="J933" t="s">
        <v>24</v>
      </c>
      <c r="L933" t="s">
        <v>25</v>
      </c>
      <c r="M933" s="2">
        <v>4550084118970</v>
      </c>
      <c r="N933">
        <v>1</v>
      </c>
      <c r="O933">
        <f>COUNTIFS($A$2:$A$1129,"="&amp;A933,$C$2:$C$1129,"="&amp;C933,$M$2:$M$1129,"="&amp;M933)</f>
        <v>4</v>
      </c>
      <c r="P933">
        <f>COUNTIFS($B$2:$B$1129,"="&amp;B933,$M$2:$M$1129,"="&amp;M933)</f>
        <v>1</v>
      </c>
      <c r="Q933">
        <f>SUMIFS($N$2:$N$1129,$B$2:$B$1129,"="&amp;B933,$M$2:$M$1129,"="&amp;M933)</f>
        <v>1</v>
      </c>
      <c r="R933">
        <f>VLOOKUP(A933&amp;C933&amp;M933,販売数計!$A$2:$E$174,5,FALSE)</f>
        <v>4</v>
      </c>
      <c r="S933">
        <f t="shared" si="30"/>
        <v>0</v>
      </c>
      <c r="T933">
        <f t="shared" si="29"/>
        <v>4</v>
      </c>
    </row>
    <row r="934" spans="1:20" hidden="1" x14ac:dyDescent="0.2">
      <c r="A934" s="1">
        <v>43304</v>
      </c>
      <c r="B934">
        <v>43977307</v>
      </c>
      <c r="C934">
        <v>94</v>
      </c>
      <c r="D934" t="s">
        <v>14</v>
      </c>
      <c r="E934">
        <v>21</v>
      </c>
      <c r="F934" t="s">
        <v>15</v>
      </c>
      <c r="G934">
        <v>181010</v>
      </c>
      <c r="H934" t="s">
        <v>16</v>
      </c>
      <c r="I934" t="s">
        <v>17</v>
      </c>
      <c r="J934" t="s">
        <v>18</v>
      </c>
      <c r="K934" t="s">
        <v>19</v>
      </c>
      <c r="L934" t="s">
        <v>20</v>
      </c>
      <c r="M934" s="2">
        <v>842776102461</v>
      </c>
      <c r="N934">
        <v>1</v>
      </c>
      <c r="O934">
        <f>COUNTIFS($A$2:$A$1129,"="&amp;A934,$C$2:$C$1129,"="&amp;C934,$M$2:$M$1129,"="&amp;M934)</f>
        <v>2</v>
      </c>
      <c r="P934">
        <f>COUNTIFS($B$2:$B$1129,"="&amp;B934,$M$2:$M$1129,"="&amp;M934)</f>
        <v>1</v>
      </c>
      <c r="Q934">
        <f>SUMIFS($N$2:$N$1129,$B$2:$B$1129,"="&amp;B934,$M$2:$M$1129,"="&amp;M934)</f>
        <v>1</v>
      </c>
      <c r="R934">
        <f>VLOOKUP(A934&amp;C934&amp;M934,販売数計!$A$2:$E$174,5,FALSE)</f>
        <v>2</v>
      </c>
      <c r="S934">
        <f t="shared" si="30"/>
        <v>0</v>
      </c>
      <c r="T934">
        <f t="shared" si="29"/>
        <v>2</v>
      </c>
    </row>
    <row r="935" spans="1:20" x14ac:dyDescent="0.2">
      <c r="A935" s="1">
        <v>43304</v>
      </c>
      <c r="B935">
        <v>43880388</v>
      </c>
      <c r="C935">
        <v>842</v>
      </c>
      <c r="D935" t="s">
        <v>26</v>
      </c>
      <c r="E935">
        <v>21</v>
      </c>
      <c r="F935" t="s">
        <v>15</v>
      </c>
      <c r="G935">
        <v>181010</v>
      </c>
      <c r="H935" t="s">
        <v>16</v>
      </c>
      <c r="I935" t="s">
        <v>17</v>
      </c>
      <c r="J935" t="s">
        <v>18</v>
      </c>
      <c r="K935" t="s">
        <v>19</v>
      </c>
      <c r="L935" t="s">
        <v>20</v>
      </c>
      <c r="M935" s="2">
        <v>842776102461</v>
      </c>
      <c r="N935">
        <v>1</v>
      </c>
      <c r="O935">
        <f>COUNTIFS($A$2:$A$1129,"="&amp;A935,$C$2:$C$1129,"="&amp;C935,$M$2:$M$1129,"="&amp;M935)</f>
        <v>3</v>
      </c>
      <c r="P935">
        <f>COUNTIFS($B$2:$B$1129,"="&amp;B935,$M$2:$M$1129,"="&amp;M935)</f>
        <v>1</v>
      </c>
      <c r="Q935">
        <f>SUMIFS($N$2:$N$1129,$B$2:$B$1129,"="&amp;B935,$M$2:$M$1129,"="&amp;M935)</f>
        <v>1</v>
      </c>
      <c r="R935">
        <f>VLOOKUP(A935&amp;C935&amp;M935,販売数計!$A$2:$E$174,5,FALSE)</f>
        <v>3</v>
      </c>
      <c r="S935">
        <f t="shared" si="30"/>
        <v>0</v>
      </c>
      <c r="T935">
        <f t="shared" si="29"/>
        <v>3</v>
      </c>
    </row>
    <row r="936" spans="1:20" x14ac:dyDescent="0.2">
      <c r="A936" s="1">
        <v>43304</v>
      </c>
      <c r="B936">
        <v>43963435</v>
      </c>
      <c r="C936">
        <v>842</v>
      </c>
      <c r="D936" t="s">
        <v>26</v>
      </c>
      <c r="E936">
        <v>12</v>
      </c>
      <c r="F936" t="s">
        <v>27</v>
      </c>
      <c r="G936">
        <v>77120</v>
      </c>
      <c r="H936" t="s">
        <v>28</v>
      </c>
      <c r="I936" t="s">
        <v>29</v>
      </c>
      <c r="J936" t="s">
        <v>30</v>
      </c>
      <c r="L936" t="s">
        <v>31</v>
      </c>
      <c r="M936" s="2">
        <v>4549980046388</v>
      </c>
      <c r="N936">
        <v>1</v>
      </c>
      <c r="O936">
        <f>COUNTIFS($A$2:$A$1129,"="&amp;A936,$C$2:$C$1129,"="&amp;C936,$M$2:$M$1129,"="&amp;M936)</f>
        <v>7</v>
      </c>
      <c r="P936">
        <f>COUNTIFS($B$2:$B$1129,"="&amp;B936,$M$2:$M$1129,"="&amp;M936)</f>
        <v>1</v>
      </c>
      <c r="Q936">
        <f>SUMIFS($N$2:$N$1129,$B$2:$B$1129,"="&amp;B936,$M$2:$M$1129,"="&amp;M936)</f>
        <v>1</v>
      </c>
      <c r="R936">
        <f>VLOOKUP(A936&amp;C936&amp;M936,販売数計!$A$2:$E$174,5,FALSE)</f>
        <v>7</v>
      </c>
      <c r="S936">
        <f t="shared" si="30"/>
        <v>0</v>
      </c>
      <c r="T936">
        <f t="shared" si="29"/>
        <v>7</v>
      </c>
    </row>
    <row r="937" spans="1:20" x14ac:dyDescent="0.2">
      <c r="A937" s="1">
        <v>43304</v>
      </c>
      <c r="B937">
        <v>43967079</v>
      </c>
      <c r="C937">
        <v>842</v>
      </c>
      <c r="D937" t="s">
        <v>26</v>
      </c>
      <c r="E937">
        <v>32</v>
      </c>
      <c r="F937" t="s">
        <v>21</v>
      </c>
      <c r="G937">
        <v>253230</v>
      </c>
      <c r="H937" t="s">
        <v>22</v>
      </c>
      <c r="I937" t="s">
        <v>23</v>
      </c>
      <c r="J937" t="s">
        <v>24</v>
      </c>
      <c r="L937" t="s">
        <v>25</v>
      </c>
      <c r="M937" s="2">
        <v>4550084118970</v>
      </c>
      <c r="N937">
        <v>1</v>
      </c>
      <c r="O937">
        <f>COUNTIFS($A$2:$A$1129,"="&amp;A937,$C$2:$C$1129,"="&amp;C937,$M$2:$M$1129,"="&amp;M937)</f>
        <v>5</v>
      </c>
      <c r="P937">
        <f>COUNTIFS($B$2:$B$1129,"="&amp;B937,$M$2:$M$1129,"="&amp;M937)</f>
        <v>1</v>
      </c>
      <c r="Q937">
        <f>SUMIFS($N$2:$N$1129,$B$2:$B$1129,"="&amp;B937,$M$2:$M$1129,"="&amp;M937)</f>
        <v>1</v>
      </c>
      <c r="R937">
        <f>VLOOKUP(A937&amp;C937&amp;M937,販売数計!$A$2:$E$174,5,FALSE)</f>
        <v>5</v>
      </c>
      <c r="S937">
        <f t="shared" si="30"/>
        <v>0</v>
      </c>
      <c r="T937">
        <f t="shared" si="29"/>
        <v>5</v>
      </c>
    </row>
    <row r="938" spans="1:20" x14ac:dyDescent="0.2">
      <c r="A938" s="1">
        <v>43304</v>
      </c>
      <c r="B938">
        <v>43967228</v>
      </c>
      <c r="C938">
        <v>842</v>
      </c>
      <c r="D938" t="s">
        <v>26</v>
      </c>
      <c r="E938">
        <v>12</v>
      </c>
      <c r="F938" t="s">
        <v>27</v>
      </c>
      <c r="G938">
        <v>77120</v>
      </c>
      <c r="H938" t="s">
        <v>28</v>
      </c>
      <c r="I938" t="s">
        <v>29</v>
      </c>
      <c r="J938" t="s">
        <v>30</v>
      </c>
      <c r="L938" t="s">
        <v>31</v>
      </c>
      <c r="M938" s="2">
        <v>4549980046388</v>
      </c>
      <c r="N938">
        <v>1</v>
      </c>
      <c r="O938">
        <f>COUNTIFS($A$2:$A$1129,"="&amp;A938,$C$2:$C$1129,"="&amp;C938,$M$2:$M$1129,"="&amp;M938)</f>
        <v>7</v>
      </c>
      <c r="P938">
        <f>COUNTIFS($B$2:$B$1129,"="&amp;B938,$M$2:$M$1129,"="&amp;M938)</f>
        <v>1</v>
      </c>
      <c r="Q938">
        <f>SUMIFS($N$2:$N$1129,$B$2:$B$1129,"="&amp;B938,$M$2:$M$1129,"="&amp;M938)</f>
        <v>1</v>
      </c>
      <c r="R938">
        <f>VLOOKUP(A938&amp;C938&amp;M938,販売数計!$A$2:$E$174,5,FALSE)</f>
        <v>7</v>
      </c>
      <c r="S938">
        <f t="shared" si="30"/>
        <v>0</v>
      </c>
      <c r="T938">
        <f t="shared" si="29"/>
        <v>7</v>
      </c>
    </row>
    <row r="939" spans="1:20" x14ac:dyDescent="0.2">
      <c r="A939" s="1">
        <v>43304</v>
      </c>
      <c r="B939">
        <v>43967417</v>
      </c>
      <c r="C939">
        <v>842</v>
      </c>
      <c r="D939" t="s">
        <v>26</v>
      </c>
      <c r="E939">
        <v>32</v>
      </c>
      <c r="F939" t="s">
        <v>21</v>
      </c>
      <c r="G939">
        <v>253230</v>
      </c>
      <c r="H939" t="s">
        <v>22</v>
      </c>
      <c r="I939" t="s">
        <v>23</v>
      </c>
      <c r="J939" t="s">
        <v>24</v>
      </c>
      <c r="L939" t="s">
        <v>25</v>
      </c>
      <c r="M939" s="2">
        <v>4550084118970</v>
      </c>
      <c r="N939">
        <v>1</v>
      </c>
      <c r="O939">
        <f>COUNTIFS($A$2:$A$1129,"="&amp;A939,$C$2:$C$1129,"="&amp;C939,$M$2:$M$1129,"="&amp;M939)</f>
        <v>5</v>
      </c>
      <c r="P939">
        <f>COUNTIFS($B$2:$B$1129,"="&amp;B939,$M$2:$M$1129,"="&amp;M939)</f>
        <v>1</v>
      </c>
      <c r="Q939">
        <f>SUMIFS($N$2:$N$1129,$B$2:$B$1129,"="&amp;B939,$M$2:$M$1129,"="&amp;M939)</f>
        <v>1</v>
      </c>
      <c r="R939">
        <f>VLOOKUP(A939&amp;C939&amp;M939,販売数計!$A$2:$E$174,5,FALSE)</f>
        <v>5</v>
      </c>
      <c r="S939">
        <f t="shared" si="30"/>
        <v>0</v>
      </c>
      <c r="T939">
        <f t="shared" si="29"/>
        <v>5</v>
      </c>
    </row>
    <row r="940" spans="1:20" x14ac:dyDescent="0.2">
      <c r="A940" s="1">
        <v>43304</v>
      </c>
      <c r="B940">
        <v>43967854</v>
      </c>
      <c r="C940">
        <v>842</v>
      </c>
      <c r="D940" t="s">
        <v>26</v>
      </c>
      <c r="E940">
        <v>12</v>
      </c>
      <c r="F940" t="s">
        <v>27</v>
      </c>
      <c r="G940">
        <v>77120</v>
      </c>
      <c r="H940" t="s">
        <v>28</v>
      </c>
      <c r="I940" t="s">
        <v>29</v>
      </c>
      <c r="J940" t="s">
        <v>30</v>
      </c>
      <c r="L940" t="s">
        <v>31</v>
      </c>
      <c r="M940" s="2">
        <v>4549980046388</v>
      </c>
      <c r="N940">
        <v>1</v>
      </c>
      <c r="O940">
        <f>COUNTIFS($A$2:$A$1129,"="&amp;A940,$C$2:$C$1129,"="&amp;C940,$M$2:$M$1129,"="&amp;M940)</f>
        <v>7</v>
      </c>
      <c r="P940">
        <f>COUNTIFS($B$2:$B$1129,"="&amp;B940,$M$2:$M$1129,"="&amp;M940)</f>
        <v>1</v>
      </c>
      <c r="Q940">
        <f>SUMIFS($N$2:$N$1129,$B$2:$B$1129,"="&amp;B940,$M$2:$M$1129,"="&amp;M940)</f>
        <v>1</v>
      </c>
      <c r="R940">
        <f>VLOOKUP(A940&amp;C940&amp;M940,販売数計!$A$2:$E$174,5,FALSE)</f>
        <v>7</v>
      </c>
      <c r="S940">
        <f t="shared" si="30"/>
        <v>0</v>
      </c>
      <c r="T940">
        <f t="shared" si="29"/>
        <v>7</v>
      </c>
    </row>
    <row r="941" spans="1:20" x14ac:dyDescent="0.2">
      <c r="A941" s="1">
        <v>43304</v>
      </c>
      <c r="B941">
        <v>43967956</v>
      </c>
      <c r="C941">
        <v>842</v>
      </c>
      <c r="D941" t="s">
        <v>26</v>
      </c>
      <c r="E941">
        <v>21</v>
      </c>
      <c r="F941" t="s">
        <v>15</v>
      </c>
      <c r="G941">
        <v>181010</v>
      </c>
      <c r="H941" t="s">
        <v>16</v>
      </c>
      <c r="I941" t="s">
        <v>17</v>
      </c>
      <c r="J941" t="s">
        <v>18</v>
      </c>
      <c r="K941" t="s">
        <v>19</v>
      </c>
      <c r="L941" t="s">
        <v>20</v>
      </c>
      <c r="M941" s="2">
        <v>842776102461</v>
      </c>
      <c r="N941">
        <v>1</v>
      </c>
      <c r="O941">
        <f>COUNTIFS($A$2:$A$1129,"="&amp;A941,$C$2:$C$1129,"="&amp;C941,$M$2:$M$1129,"="&amp;M941)</f>
        <v>3</v>
      </c>
      <c r="P941">
        <f>COUNTIFS($B$2:$B$1129,"="&amp;B941,$M$2:$M$1129,"="&amp;M941)</f>
        <v>1</v>
      </c>
      <c r="Q941">
        <f>SUMIFS($N$2:$N$1129,$B$2:$B$1129,"="&amp;B941,$M$2:$M$1129,"="&amp;M941)</f>
        <v>1</v>
      </c>
      <c r="R941">
        <f>VLOOKUP(A941&amp;C941&amp;M941,販売数計!$A$2:$E$174,5,FALSE)</f>
        <v>3</v>
      </c>
      <c r="S941">
        <f t="shared" si="30"/>
        <v>0</v>
      </c>
      <c r="T941">
        <f t="shared" si="29"/>
        <v>3</v>
      </c>
    </row>
    <row r="942" spans="1:20" x14ac:dyDescent="0.2">
      <c r="A942" s="1">
        <v>43304</v>
      </c>
      <c r="B942">
        <v>43968214</v>
      </c>
      <c r="C942">
        <v>842</v>
      </c>
      <c r="D942" t="s">
        <v>26</v>
      </c>
      <c r="E942">
        <v>32</v>
      </c>
      <c r="F942" t="s">
        <v>21</v>
      </c>
      <c r="G942">
        <v>253230</v>
      </c>
      <c r="H942" t="s">
        <v>22</v>
      </c>
      <c r="I942" t="s">
        <v>23</v>
      </c>
      <c r="J942" t="s">
        <v>24</v>
      </c>
      <c r="L942" t="s">
        <v>25</v>
      </c>
      <c r="M942" s="2">
        <v>4550084118970</v>
      </c>
      <c r="N942">
        <v>1</v>
      </c>
      <c r="O942">
        <f>COUNTIFS($A$2:$A$1129,"="&amp;A942,$C$2:$C$1129,"="&amp;C942,$M$2:$M$1129,"="&amp;M942)</f>
        <v>5</v>
      </c>
      <c r="P942">
        <f>COUNTIFS($B$2:$B$1129,"="&amp;B942,$M$2:$M$1129,"="&amp;M942)</f>
        <v>1</v>
      </c>
      <c r="Q942">
        <f>SUMIFS($N$2:$N$1129,$B$2:$B$1129,"="&amp;B942,$M$2:$M$1129,"="&amp;M942)</f>
        <v>1</v>
      </c>
      <c r="R942">
        <f>VLOOKUP(A942&amp;C942&amp;M942,販売数計!$A$2:$E$174,5,FALSE)</f>
        <v>5</v>
      </c>
      <c r="S942">
        <f t="shared" si="30"/>
        <v>0</v>
      </c>
      <c r="T942">
        <f t="shared" si="29"/>
        <v>5</v>
      </c>
    </row>
    <row r="943" spans="1:20" x14ac:dyDescent="0.2">
      <c r="A943" s="1">
        <v>43304</v>
      </c>
      <c r="B943">
        <v>43968377</v>
      </c>
      <c r="C943">
        <v>842</v>
      </c>
      <c r="D943" t="s">
        <v>26</v>
      </c>
      <c r="E943">
        <v>21</v>
      </c>
      <c r="F943" t="s">
        <v>15</v>
      </c>
      <c r="G943">
        <v>181010</v>
      </c>
      <c r="H943" t="s">
        <v>16</v>
      </c>
      <c r="I943" t="s">
        <v>17</v>
      </c>
      <c r="J943" t="s">
        <v>18</v>
      </c>
      <c r="K943" t="s">
        <v>19</v>
      </c>
      <c r="L943" t="s">
        <v>20</v>
      </c>
      <c r="M943" s="2">
        <v>842776102461</v>
      </c>
      <c r="N943">
        <v>1</v>
      </c>
      <c r="O943">
        <f>COUNTIFS($A$2:$A$1129,"="&amp;A943,$C$2:$C$1129,"="&amp;C943,$M$2:$M$1129,"="&amp;M943)</f>
        <v>3</v>
      </c>
      <c r="P943">
        <f>COUNTIFS($B$2:$B$1129,"="&amp;B943,$M$2:$M$1129,"="&amp;M943)</f>
        <v>1</v>
      </c>
      <c r="Q943">
        <f>SUMIFS($N$2:$N$1129,$B$2:$B$1129,"="&amp;B943,$M$2:$M$1129,"="&amp;M943)</f>
        <v>1</v>
      </c>
      <c r="R943">
        <f>VLOOKUP(A943&amp;C943&amp;M943,販売数計!$A$2:$E$174,5,FALSE)</f>
        <v>3</v>
      </c>
      <c r="S943">
        <f t="shared" si="30"/>
        <v>0</v>
      </c>
      <c r="T943">
        <f t="shared" si="29"/>
        <v>3</v>
      </c>
    </row>
    <row r="944" spans="1:20" x14ac:dyDescent="0.2">
      <c r="A944" s="1">
        <v>43304</v>
      </c>
      <c r="B944">
        <v>43969855</v>
      </c>
      <c r="C944">
        <v>842</v>
      </c>
      <c r="D944" t="s">
        <v>26</v>
      </c>
      <c r="E944">
        <v>12</v>
      </c>
      <c r="F944" t="s">
        <v>27</v>
      </c>
      <c r="G944">
        <v>77120</v>
      </c>
      <c r="H944" t="s">
        <v>28</v>
      </c>
      <c r="I944" t="s">
        <v>29</v>
      </c>
      <c r="J944" t="s">
        <v>30</v>
      </c>
      <c r="L944" t="s">
        <v>31</v>
      </c>
      <c r="M944" s="2">
        <v>4549980046388</v>
      </c>
      <c r="N944">
        <v>1</v>
      </c>
      <c r="O944">
        <f>COUNTIFS($A$2:$A$1129,"="&amp;A944,$C$2:$C$1129,"="&amp;C944,$M$2:$M$1129,"="&amp;M944)</f>
        <v>7</v>
      </c>
      <c r="P944">
        <f>COUNTIFS($B$2:$B$1129,"="&amp;B944,$M$2:$M$1129,"="&amp;M944)</f>
        <v>1</v>
      </c>
      <c r="Q944">
        <f>SUMIFS($N$2:$N$1129,$B$2:$B$1129,"="&amp;B944,$M$2:$M$1129,"="&amp;M944)</f>
        <v>1</v>
      </c>
      <c r="R944">
        <f>VLOOKUP(A944&amp;C944&amp;M944,販売数計!$A$2:$E$174,5,FALSE)</f>
        <v>7</v>
      </c>
      <c r="S944">
        <f t="shared" si="30"/>
        <v>0</v>
      </c>
      <c r="T944">
        <f t="shared" si="29"/>
        <v>7</v>
      </c>
    </row>
    <row r="945" spans="1:20" x14ac:dyDescent="0.2">
      <c r="A945" s="1">
        <v>43304</v>
      </c>
      <c r="B945">
        <v>43971633</v>
      </c>
      <c r="C945">
        <v>842</v>
      </c>
      <c r="D945" t="s">
        <v>26</v>
      </c>
      <c r="E945">
        <v>12</v>
      </c>
      <c r="F945" t="s">
        <v>27</v>
      </c>
      <c r="G945">
        <v>77120</v>
      </c>
      <c r="H945" t="s">
        <v>28</v>
      </c>
      <c r="I945" t="s">
        <v>29</v>
      </c>
      <c r="J945" t="s">
        <v>30</v>
      </c>
      <c r="L945" t="s">
        <v>31</v>
      </c>
      <c r="M945" s="2">
        <v>4549980046388</v>
      </c>
      <c r="N945">
        <v>1</v>
      </c>
      <c r="O945">
        <f>COUNTIFS($A$2:$A$1129,"="&amp;A945,$C$2:$C$1129,"="&amp;C945,$M$2:$M$1129,"="&amp;M945)</f>
        <v>7</v>
      </c>
      <c r="P945">
        <f>COUNTIFS($B$2:$B$1129,"="&amp;B945,$M$2:$M$1129,"="&amp;M945)</f>
        <v>1</v>
      </c>
      <c r="Q945">
        <f>SUMIFS($N$2:$N$1129,$B$2:$B$1129,"="&amp;B945,$M$2:$M$1129,"="&amp;M945)</f>
        <v>1</v>
      </c>
      <c r="R945">
        <f>VLOOKUP(A945&amp;C945&amp;M945,販売数計!$A$2:$E$174,5,FALSE)</f>
        <v>7</v>
      </c>
      <c r="S945">
        <f t="shared" si="30"/>
        <v>0</v>
      </c>
      <c r="T945">
        <f t="shared" si="29"/>
        <v>7</v>
      </c>
    </row>
    <row r="946" spans="1:20" x14ac:dyDescent="0.2">
      <c r="A946" s="1">
        <v>43304</v>
      </c>
      <c r="B946">
        <v>43972264</v>
      </c>
      <c r="C946">
        <v>842</v>
      </c>
      <c r="D946" t="s">
        <v>26</v>
      </c>
      <c r="E946">
        <v>32</v>
      </c>
      <c r="F946" t="s">
        <v>21</v>
      </c>
      <c r="G946">
        <v>253230</v>
      </c>
      <c r="H946" t="s">
        <v>22</v>
      </c>
      <c r="I946" t="s">
        <v>23</v>
      </c>
      <c r="J946" t="s">
        <v>24</v>
      </c>
      <c r="L946" t="s">
        <v>25</v>
      </c>
      <c r="M946" s="2">
        <v>4550084118970</v>
      </c>
      <c r="N946">
        <v>1</v>
      </c>
      <c r="O946">
        <f>COUNTIFS($A$2:$A$1129,"="&amp;A946,$C$2:$C$1129,"="&amp;C946,$M$2:$M$1129,"="&amp;M946)</f>
        <v>5</v>
      </c>
      <c r="P946">
        <f>COUNTIFS($B$2:$B$1129,"="&amp;B946,$M$2:$M$1129,"="&amp;M946)</f>
        <v>1</v>
      </c>
      <c r="Q946">
        <f>SUMIFS($N$2:$N$1129,$B$2:$B$1129,"="&amp;B946,$M$2:$M$1129,"="&amp;M946)</f>
        <v>1</v>
      </c>
      <c r="R946">
        <f>VLOOKUP(A946&amp;C946&amp;M946,販売数計!$A$2:$E$174,5,FALSE)</f>
        <v>5</v>
      </c>
      <c r="S946">
        <f t="shared" si="30"/>
        <v>0</v>
      </c>
      <c r="T946">
        <f t="shared" si="29"/>
        <v>5</v>
      </c>
    </row>
    <row r="947" spans="1:20" x14ac:dyDescent="0.2">
      <c r="A947" s="1">
        <v>43304</v>
      </c>
      <c r="B947">
        <v>43974892</v>
      </c>
      <c r="C947">
        <v>842</v>
      </c>
      <c r="D947" t="s">
        <v>26</v>
      </c>
      <c r="E947">
        <v>12</v>
      </c>
      <c r="F947" t="s">
        <v>27</v>
      </c>
      <c r="G947">
        <v>77120</v>
      </c>
      <c r="H947" t="s">
        <v>28</v>
      </c>
      <c r="I947" t="s">
        <v>29</v>
      </c>
      <c r="J947" t="s">
        <v>30</v>
      </c>
      <c r="L947" t="s">
        <v>31</v>
      </c>
      <c r="M947" s="2">
        <v>4549980046388</v>
      </c>
      <c r="N947">
        <v>1</v>
      </c>
      <c r="O947">
        <f>COUNTIFS($A$2:$A$1129,"="&amp;A947,$C$2:$C$1129,"="&amp;C947,$M$2:$M$1129,"="&amp;M947)</f>
        <v>7</v>
      </c>
      <c r="P947">
        <f>COUNTIFS($B$2:$B$1129,"="&amp;B947,$M$2:$M$1129,"="&amp;M947)</f>
        <v>1</v>
      </c>
      <c r="Q947">
        <f>SUMIFS($N$2:$N$1129,$B$2:$B$1129,"="&amp;B947,$M$2:$M$1129,"="&amp;M947)</f>
        <v>1</v>
      </c>
      <c r="R947">
        <f>VLOOKUP(A947&amp;C947&amp;M947,販売数計!$A$2:$E$174,5,FALSE)</f>
        <v>7</v>
      </c>
      <c r="S947">
        <f t="shared" si="30"/>
        <v>0</v>
      </c>
      <c r="T947">
        <f t="shared" si="29"/>
        <v>7</v>
      </c>
    </row>
    <row r="948" spans="1:20" x14ac:dyDescent="0.2">
      <c r="A948" s="1">
        <v>43304</v>
      </c>
      <c r="B948">
        <v>43975095</v>
      </c>
      <c r="C948">
        <v>842</v>
      </c>
      <c r="D948" t="s">
        <v>26</v>
      </c>
      <c r="E948">
        <v>32</v>
      </c>
      <c r="F948" t="s">
        <v>21</v>
      </c>
      <c r="G948">
        <v>253230</v>
      </c>
      <c r="H948" t="s">
        <v>22</v>
      </c>
      <c r="I948" t="s">
        <v>23</v>
      </c>
      <c r="J948" t="s">
        <v>24</v>
      </c>
      <c r="L948" t="s">
        <v>25</v>
      </c>
      <c r="M948" s="2">
        <v>4550084118970</v>
      </c>
      <c r="N948">
        <v>1</v>
      </c>
      <c r="O948">
        <f>COUNTIFS($A$2:$A$1129,"="&amp;A948,$C$2:$C$1129,"="&amp;C948,$M$2:$M$1129,"="&amp;M948)</f>
        <v>5</v>
      </c>
      <c r="P948">
        <f>COUNTIFS($B$2:$B$1129,"="&amp;B948,$M$2:$M$1129,"="&amp;M948)</f>
        <v>1</v>
      </c>
      <c r="Q948">
        <f>SUMIFS($N$2:$N$1129,$B$2:$B$1129,"="&amp;B948,$M$2:$M$1129,"="&amp;M948)</f>
        <v>1</v>
      </c>
      <c r="R948">
        <f>VLOOKUP(A948&amp;C948&amp;M948,販売数計!$A$2:$E$174,5,FALSE)</f>
        <v>5</v>
      </c>
      <c r="S948">
        <f t="shared" si="30"/>
        <v>0</v>
      </c>
      <c r="T948">
        <f t="shared" si="29"/>
        <v>5</v>
      </c>
    </row>
    <row r="949" spans="1:20" x14ac:dyDescent="0.2">
      <c r="A949" s="1">
        <v>43304</v>
      </c>
      <c r="B949">
        <v>43976913</v>
      </c>
      <c r="C949">
        <v>842</v>
      </c>
      <c r="D949" t="s">
        <v>26</v>
      </c>
      <c r="E949">
        <v>12</v>
      </c>
      <c r="F949" t="s">
        <v>27</v>
      </c>
      <c r="G949">
        <v>77120</v>
      </c>
      <c r="H949" t="s">
        <v>28</v>
      </c>
      <c r="I949" t="s">
        <v>29</v>
      </c>
      <c r="J949" t="s">
        <v>30</v>
      </c>
      <c r="L949" t="s">
        <v>31</v>
      </c>
      <c r="M949" s="2">
        <v>4549980046388</v>
      </c>
      <c r="N949">
        <v>1</v>
      </c>
      <c r="O949">
        <f>COUNTIFS($A$2:$A$1129,"="&amp;A949,$C$2:$C$1129,"="&amp;C949,$M$2:$M$1129,"="&amp;M949)</f>
        <v>7</v>
      </c>
      <c r="P949">
        <f>COUNTIFS($B$2:$B$1129,"="&amp;B949,$M$2:$M$1129,"="&amp;M949)</f>
        <v>1</v>
      </c>
      <c r="Q949">
        <f>SUMIFS($N$2:$N$1129,$B$2:$B$1129,"="&amp;B949,$M$2:$M$1129,"="&amp;M949)</f>
        <v>1</v>
      </c>
      <c r="R949">
        <f>VLOOKUP(A949&amp;C949&amp;M949,販売数計!$A$2:$E$174,5,FALSE)</f>
        <v>7</v>
      </c>
      <c r="S949">
        <f t="shared" si="30"/>
        <v>0</v>
      </c>
      <c r="T949">
        <f t="shared" si="29"/>
        <v>7</v>
      </c>
    </row>
    <row r="950" spans="1:20" x14ac:dyDescent="0.2">
      <c r="A950" s="1">
        <v>43304</v>
      </c>
      <c r="B950">
        <v>43977639</v>
      </c>
      <c r="C950">
        <v>842</v>
      </c>
      <c r="D950" t="s">
        <v>26</v>
      </c>
      <c r="E950">
        <v>1</v>
      </c>
      <c r="F950" t="s">
        <v>32</v>
      </c>
      <c r="G950">
        <v>32010</v>
      </c>
      <c r="H950" t="s">
        <v>33</v>
      </c>
      <c r="I950" t="s">
        <v>34</v>
      </c>
      <c r="J950" t="s">
        <v>35</v>
      </c>
      <c r="L950" t="s">
        <v>36</v>
      </c>
      <c r="M950" s="2">
        <v>4549292037708</v>
      </c>
      <c r="N950">
        <v>1</v>
      </c>
      <c r="O950">
        <f>COUNTIFS($A$2:$A$1129,"="&amp;A950,$C$2:$C$1129,"="&amp;C950,$M$2:$M$1129,"="&amp;M950)</f>
        <v>1</v>
      </c>
      <c r="P950">
        <f>COUNTIFS($B$2:$B$1129,"="&amp;B950,$M$2:$M$1129,"="&amp;M950)</f>
        <v>1</v>
      </c>
      <c r="Q950">
        <f>SUMIFS($N$2:$N$1129,$B$2:$B$1129,"="&amp;B950,$M$2:$M$1129,"="&amp;M950)</f>
        <v>1</v>
      </c>
      <c r="R950">
        <f>VLOOKUP(A950&amp;C950&amp;M950,販売数計!$A$2:$E$174,5,FALSE)</f>
        <v>1</v>
      </c>
      <c r="S950">
        <f t="shared" si="30"/>
        <v>0</v>
      </c>
      <c r="T950">
        <f t="shared" si="29"/>
        <v>1</v>
      </c>
    </row>
    <row r="951" spans="1:20" hidden="1" x14ac:dyDescent="0.2">
      <c r="A951" s="1">
        <v>43305</v>
      </c>
      <c r="B951">
        <v>43978004</v>
      </c>
      <c r="C951">
        <v>94</v>
      </c>
      <c r="D951" t="s">
        <v>14</v>
      </c>
      <c r="E951">
        <v>21</v>
      </c>
      <c r="F951" t="s">
        <v>15</v>
      </c>
      <c r="G951">
        <v>181010</v>
      </c>
      <c r="H951" t="s">
        <v>16</v>
      </c>
      <c r="I951" t="s">
        <v>17</v>
      </c>
      <c r="J951" t="s">
        <v>18</v>
      </c>
      <c r="K951" t="s">
        <v>19</v>
      </c>
      <c r="L951" t="s">
        <v>20</v>
      </c>
      <c r="M951" s="2">
        <v>842776102461</v>
      </c>
      <c r="N951">
        <v>1</v>
      </c>
      <c r="O951">
        <f>COUNTIFS($A$2:$A$1129,"="&amp;A951,$C$2:$C$1129,"="&amp;C951,$M$2:$M$1129,"="&amp;M951)</f>
        <v>3</v>
      </c>
      <c r="P951">
        <f>COUNTIFS($B$2:$B$1129,"="&amp;B951,$M$2:$M$1129,"="&amp;M951)</f>
        <v>1</v>
      </c>
      <c r="Q951">
        <f>SUMIFS($N$2:$N$1129,$B$2:$B$1129,"="&amp;B951,$M$2:$M$1129,"="&amp;M951)</f>
        <v>1</v>
      </c>
      <c r="R951">
        <f>VLOOKUP(A951&amp;C951&amp;M951,販売数計!$A$2:$E$174,5,FALSE)</f>
        <v>3</v>
      </c>
      <c r="S951">
        <f t="shared" si="30"/>
        <v>0</v>
      </c>
      <c r="T951">
        <f t="shared" si="29"/>
        <v>3</v>
      </c>
    </row>
    <row r="952" spans="1:20" hidden="1" x14ac:dyDescent="0.2">
      <c r="A952" s="1">
        <v>43305</v>
      </c>
      <c r="B952">
        <v>43978716</v>
      </c>
      <c r="C952">
        <v>94</v>
      </c>
      <c r="D952" t="s">
        <v>14</v>
      </c>
      <c r="E952">
        <v>12</v>
      </c>
      <c r="F952" t="s">
        <v>27</v>
      </c>
      <c r="G952">
        <v>77120</v>
      </c>
      <c r="H952" t="s">
        <v>28</v>
      </c>
      <c r="I952" t="s">
        <v>29</v>
      </c>
      <c r="J952" t="s">
        <v>30</v>
      </c>
      <c r="L952" t="s">
        <v>31</v>
      </c>
      <c r="M952" s="2">
        <v>4549980046388</v>
      </c>
      <c r="N952">
        <v>1</v>
      </c>
      <c r="O952">
        <f>COUNTIFS($A$2:$A$1129,"="&amp;A952,$C$2:$C$1129,"="&amp;C952,$M$2:$M$1129,"="&amp;M952)</f>
        <v>8</v>
      </c>
      <c r="P952">
        <f>COUNTIFS($B$2:$B$1129,"="&amp;B952,$M$2:$M$1129,"="&amp;M952)</f>
        <v>1</v>
      </c>
      <c r="Q952">
        <f>SUMIFS($N$2:$N$1129,$B$2:$B$1129,"="&amp;B952,$M$2:$M$1129,"="&amp;M952)</f>
        <v>1</v>
      </c>
      <c r="R952">
        <f>VLOOKUP(A952&amp;C952&amp;M952,販売数計!$A$2:$E$174,5,FALSE)</f>
        <v>7</v>
      </c>
      <c r="S952">
        <f t="shared" si="30"/>
        <v>0</v>
      </c>
      <c r="T952">
        <f t="shared" si="29"/>
        <v>8</v>
      </c>
    </row>
    <row r="953" spans="1:20" hidden="1" x14ac:dyDescent="0.2">
      <c r="A953" s="1">
        <v>43305</v>
      </c>
      <c r="B953">
        <v>43979020</v>
      </c>
      <c r="C953">
        <v>94</v>
      </c>
      <c r="D953" t="s">
        <v>14</v>
      </c>
      <c r="E953">
        <v>32</v>
      </c>
      <c r="F953" t="s">
        <v>21</v>
      </c>
      <c r="G953">
        <v>253230</v>
      </c>
      <c r="H953" t="s">
        <v>22</v>
      </c>
      <c r="I953" t="s">
        <v>23</v>
      </c>
      <c r="J953" t="s">
        <v>24</v>
      </c>
      <c r="L953" t="s">
        <v>25</v>
      </c>
      <c r="M953" s="2">
        <v>4550084118970</v>
      </c>
      <c r="N953">
        <v>1</v>
      </c>
      <c r="O953">
        <f>COUNTIFS($A$2:$A$1129,"="&amp;A953,$C$2:$C$1129,"="&amp;C953,$M$2:$M$1129,"="&amp;M953)</f>
        <v>4</v>
      </c>
      <c r="P953">
        <f>COUNTIFS($B$2:$B$1129,"="&amp;B953,$M$2:$M$1129,"="&amp;M953)</f>
        <v>1</v>
      </c>
      <c r="Q953">
        <f>SUMIFS($N$2:$N$1129,$B$2:$B$1129,"="&amp;B953,$M$2:$M$1129,"="&amp;M953)</f>
        <v>1</v>
      </c>
      <c r="R953">
        <f>VLOOKUP(A953&amp;C953&amp;M953,販売数計!$A$2:$E$174,5,FALSE)</f>
        <v>4</v>
      </c>
      <c r="S953">
        <f t="shared" si="30"/>
        <v>0</v>
      </c>
      <c r="T953">
        <f t="shared" si="29"/>
        <v>4</v>
      </c>
    </row>
    <row r="954" spans="1:20" hidden="1" x14ac:dyDescent="0.2">
      <c r="A954" s="1">
        <v>43305</v>
      </c>
      <c r="B954">
        <v>43979022</v>
      </c>
      <c r="C954">
        <v>94</v>
      </c>
      <c r="D954" t="s">
        <v>14</v>
      </c>
      <c r="E954">
        <v>32</v>
      </c>
      <c r="F954" t="s">
        <v>21</v>
      </c>
      <c r="G954">
        <v>253230</v>
      </c>
      <c r="H954" t="s">
        <v>22</v>
      </c>
      <c r="I954" t="s">
        <v>23</v>
      </c>
      <c r="J954" t="s">
        <v>24</v>
      </c>
      <c r="L954" t="s">
        <v>25</v>
      </c>
      <c r="M954" s="2">
        <v>4550084118970</v>
      </c>
      <c r="N954">
        <v>1</v>
      </c>
      <c r="O954">
        <f>COUNTIFS($A$2:$A$1129,"="&amp;A954,$C$2:$C$1129,"="&amp;C954,$M$2:$M$1129,"="&amp;M954)</f>
        <v>4</v>
      </c>
      <c r="P954">
        <f>COUNTIFS($B$2:$B$1129,"="&amp;B954,$M$2:$M$1129,"="&amp;M954)</f>
        <v>1</v>
      </c>
      <c r="Q954">
        <f>SUMIFS($N$2:$N$1129,$B$2:$B$1129,"="&amp;B954,$M$2:$M$1129,"="&amp;M954)</f>
        <v>1</v>
      </c>
      <c r="R954">
        <f>VLOOKUP(A954&amp;C954&amp;M954,販売数計!$A$2:$E$174,5,FALSE)</f>
        <v>4</v>
      </c>
      <c r="S954">
        <f t="shared" si="30"/>
        <v>0</v>
      </c>
      <c r="T954">
        <f t="shared" si="29"/>
        <v>4</v>
      </c>
    </row>
    <row r="955" spans="1:20" hidden="1" x14ac:dyDescent="0.2">
      <c r="A955" s="1">
        <v>43305</v>
      </c>
      <c r="B955">
        <v>43979118</v>
      </c>
      <c r="C955">
        <v>94</v>
      </c>
      <c r="D955" t="s">
        <v>14</v>
      </c>
      <c r="E955">
        <v>21</v>
      </c>
      <c r="F955" t="s">
        <v>15</v>
      </c>
      <c r="G955">
        <v>181010</v>
      </c>
      <c r="H955" t="s">
        <v>16</v>
      </c>
      <c r="I955" t="s">
        <v>17</v>
      </c>
      <c r="J955" t="s">
        <v>18</v>
      </c>
      <c r="K955" t="s">
        <v>19</v>
      </c>
      <c r="L955" t="s">
        <v>20</v>
      </c>
      <c r="M955" s="2">
        <v>842776102461</v>
      </c>
      <c r="N955">
        <v>1</v>
      </c>
      <c r="O955">
        <f>COUNTIFS($A$2:$A$1129,"="&amp;A955,$C$2:$C$1129,"="&amp;C955,$M$2:$M$1129,"="&amp;M955)</f>
        <v>3</v>
      </c>
      <c r="P955">
        <f>COUNTIFS($B$2:$B$1129,"="&amp;B955,$M$2:$M$1129,"="&amp;M955)</f>
        <v>1</v>
      </c>
      <c r="Q955">
        <f>SUMIFS($N$2:$N$1129,$B$2:$B$1129,"="&amp;B955,$M$2:$M$1129,"="&amp;M955)</f>
        <v>1</v>
      </c>
      <c r="R955">
        <f>VLOOKUP(A955&amp;C955&amp;M955,販売数計!$A$2:$E$174,5,FALSE)</f>
        <v>3</v>
      </c>
      <c r="S955">
        <f t="shared" si="30"/>
        <v>0</v>
      </c>
      <c r="T955">
        <f t="shared" si="29"/>
        <v>3</v>
      </c>
    </row>
    <row r="956" spans="1:20" hidden="1" x14ac:dyDescent="0.2">
      <c r="A956" s="1">
        <v>43305</v>
      </c>
      <c r="B956">
        <v>43979509</v>
      </c>
      <c r="C956">
        <v>94</v>
      </c>
      <c r="D956" t="s">
        <v>14</v>
      </c>
      <c r="E956">
        <v>1</v>
      </c>
      <c r="F956" t="s">
        <v>32</v>
      </c>
      <c r="G956">
        <v>32010</v>
      </c>
      <c r="H956" t="s">
        <v>33</v>
      </c>
      <c r="I956" t="s">
        <v>34</v>
      </c>
      <c r="J956" t="s">
        <v>35</v>
      </c>
      <c r="L956" t="s">
        <v>36</v>
      </c>
      <c r="M956" s="2">
        <v>4549292037708</v>
      </c>
      <c r="N956">
        <v>1</v>
      </c>
      <c r="O956">
        <f>COUNTIFS($A$2:$A$1129,"="&amp;A956,$C$2:$C$1129,"="&amp;C956,$M$2:$M$1129,"="&amp;M956)</f>
        <v>1</v>
      </c>
      <c r="P956">
        <f>COUNTIFS($B$2:$B$1129,"="&amp;B956,$M$2:$M$1129,"="&amp;M956)</f>
        <v>1</v>
      </c>
      <c r="Q956">
        <f>SUMIFS($N$2:$N$1129,$B$2:$B$1129,"="&amp;B956,$M$2:$M$1129,"="&amp;M956)</f>
        <v>1</v>
      </c>
      <c r="R956">
        <f>VLOOKUP(A956&amp;C956&amp;M956,販売数計!$A$2:$E$174,5,FALSE)</f>
        <v>1</v>
      </c>
      <c r="S956">
        <f t="shared" si="30"/>
        <v>0</v>
      </c>
      <c r="T956">
        <f t="shared" si="29"/>
        <v>1</v>
      </c>
    </row>
    <row r="957" spans="1:20" hidden="1" x14ac:dyDescent="0.2">
      <c r="A957" s="1">
        <v>43305</v>
      </c>
      <c r="B957">
        <v>43979569</v>
      </c>
      <c r="C957">
        <v>94</v>
      </c>
      <c r="D957" t="s">
        <v>14</v>
      </c>
      <c r="E957">
        <v>12</v>
      </c>
      <c r="F957" t="s">
        <v>27</v>
      </c>
      <c r="G957">
        <v>77120</v>
      </c>
      <c r="H957" t="s">
        <v>28</v>
      </c>
      <c r="I957" t="s">
        <v>29</v>
      </c>
      <c r="J957" t="s">
        <v>30</v>
      </c>
      <c r="L957" t="s">
        <v>31</v>
      </c>
      <c r="M957" s="2">
        <v>4549980046388</v>
      </c>
      <c r="N957">
        <v>1</v>
      </c>
      <c r="O957">
        <f>COUNTIFS($A$2:$A$1129,"="&amp;A957,$C$2:$C$1129,"="&amp;C957,$M$2:$M$1129,"="&amp;M957)</f>
        <v>8</v>
      </c>
      <c r="P957">
        <f>COUNTIFS($B$2:$B$1129,"="&amp;B957,$M$2:$M$1129,"="&amp;M957)</f>
        <v>1</v>
      </c>
      <c r="Q957">
        <f>SUMIFS($N$2:$N$1129,$B$2:$B$1129,"="&amp;B957,$M$2:$M$1129,"="&amp;M957)</f>
        <v>1</v>
      </c>
      <c r="R957">
        <f>VLOOKUP(A957&amp;C957&amp;M957,販売数計!$A$2:$E$174,5,FALSE)</f>
        <v>7</v>
      </c>
      <c r="S957">
        <f t="shared" si="30"/>
        <v>0</v>
      </c>
      <c r="T957">
        <f t="shared" si="29"/>
        <v>8</v>
      </c>
    </row>
    <row r="958" spans="1:20" hidden="1" x14ac:dyDescent="0.2">
      <c r="A958" s="1">
        <v>43305</v>
      </c>
      <c r="B958">
        <v>43982924</v>
      </c>
      <c r="C958">
        <v>94</v>
      </c>
      <c r="D958" t="s">
        <v>14</v>
      </c>
      <c r="E958">
        <v>12</v>
      </c>
      <c r="F958" t="s">
        <v>27</v>
      </c>
      <c r="G958">
        <v>77120</v>
      </c>
      <c r="H958" t="s">
        <v>28</v>
      </c>
      <c r="I958" t="s">
        <v>29</v>
      </c>
      <c r="J958" t="s">
        <v>30</v>
      </c>
      <c r="L958" t="s">
        <v>31</v>
      </c>
      <c r="M958" s="2">
        <v>4549980046388</v>
      </c>
      <c r="N958">
        <v>1</v>
      </c>
      <c r="O958">
        <f>COUNTIFS($A$2:$A$1129,"="&amp;A958,$C$2:$C$1129,"="&amp;C958,$M$2:$M$1129,"="&amp;M958)</f>
        <v>8</v>
      </c>
      <c r="P958">
        <f>COUNTIFS($B$2:$B$1129,"="&amp;B958,$M$2:$M$1129,"="&amp;M958)</f>
        <v>1</v>
      </c>
      <c r="Q958">
        <f>SUMIFS($N$2:$N$1129,$B$2:$B$1129,"="&amp;B958,$M$2:$M$1129,"="&amp;M958)</f>
        <v>1</v>
      </c>
      <c r="R958">
        <f>VLOOKUP(A958&amp;C958&amp;M958,販売数計!$A$2:$E$174,5,FALSE)</f>
        <v>7</v>
      </c>
      <c r="S958">
        <f t="shared" si="30"/>
        <v>0</v>
      </c>
      <c r="T958">
        <f t="shared" si="29"/>
        <v>8</v>
      </c>
    </row>
    <row r="959" spans="1:20" hidden="1" x14ac:dyDescent="0.2">
      <c r="A959" s="1">
        <v>43305</v>
      </c>
      <c r="B959">
        <v>43983600</v>
      </c>
      <c r="C959">
        <v>94</v>
      </c>
      <c r="D959" t="s">
        <v>14</v>
      </c>
      <c r="E959">
        <v>12</v>
      </c>
      <c r="F959" t="s">
        <v>27</v>
      </c>
      <c r="G959">
        <v>77120</v>
      </c>
      <c r="H959" t="s">
        <v>28</v>
      </c>
      <c r="I959" t="s">
        <v>29</v>
      </c>
      <c r="J959" t="s">
        <v>30</v>
      </c>
      <c r="L959" t="s">
        <v>31</v>
      </c>
      <c r="M959" s="2">
        <v>4549980046388</v>
      </c>
      <c r="N959">
        <v>1</v>
      </c>
      <c r="O959">
        <f>COUNTIFS($A$2:$A$1129,"="&amp;A959,$C$2:$C$1129,"="&amp;C959,$M$2:$M$1129,"="&amp;M959)</f>
        <v>8</v>
      </c>
      <c r="P959">
        <f>COUNTIFS($B$2:$B$1129,"="&amp;B959,$M$2:$M$1129,"="&amp;M959)</f>
        <v>1</v>
      </c>
      <c r="Q959">
        <f>SUMIFS($N$2:$N$1129,$B$2:$B$1129,"="&amp;B959,$M$2:$M$1129,"="&amp;M959)</f>
        <v>1</v>
      </c>
      <c r="R959">
        <f>VLOOKUP(A959&amp;C959&amp;M959,販売数計!$A$2:$E$174,5,FALSE)</f>
        <v>7</v>
      </c>
      <c r="S959">
        <f t="shared" si="30"/>
        <v>0</v>
      </c>
      <c r="T959">
        <f t="shared" si="29"/>
        <v>8</v>
      </c>
    </row>
    <row r="960" spans="1:20" hidden="1" x14ac:dyDescent="0.2">
      <c r="A960" s="1">
        <v>43305</v>
      </c>
      <c r="B960">
        <v>43983708</v>
      </c>
      <c r="C960">
        <v>94</v>
      </c>
      <c r="D960" t="s">
        <v>14</v>
      </c>
      <c r="E960">
        <v>32</v>
      </c>
      <c r="F960" t="s">
        <v>21</v>
      </c>
      <c r="G960">
        <v>253230</v>
      </c>
      <c r="H960" t="s">
        <v>22</v>
      </c>
      <c r="I960" t="s">
        <v>23</v>
      </c>
      <c r="J960" t="s">
        <v>24</v>
      </c>
      <c r="L960" t="s">
        <v>25</v>
      </c>
      <c r="M960" s="2">
        <v>4550084118970</v>
      </c>
      <c r="N960">
        <v>1</v>
      </c>
      <c r="O960">
        <f>COUNTIFS($A$2:$A$1129,"="&amp;A960,$C$2:$C$1129,"="&amp;C960,$M$2:$M$1129,"="&amp;M960)</f>
        <v>4</v>
      </c>
      <c r="P960">
        <f>COUNTIFS($B$2:$B$1129,"="&amp;B960,$M$2:$M$1129,"="&amp;M960)</f>
        <v>1</v>
      </c>
      <c r="Q960">
        <f>SUMIFS($N$2:$N$1129,$B$2:$B$1129,"="&amp;B960,$M$2:$M$1129,"="&amp;M960)</f>
        <v>1</v>
      </c>
      <c r="R960">
        <f>VLOOKUP(A960&amp;C960&amp;M960,販売数計!$A$2:$E$174,5,FALSE)</f>
        <v>4</v>
      </c>
      <c r="S960">
        <f t="shared" si="30"/>
        <v>0</v>
      </c>
      <c r="T960">
        <f t="shared" si="29"/>
        <v>4</v>
      </c>
    </row>
    <row r="961" spans="1:20" hidden="1" x14ac:dyDescent="0.2">
      <c r="A961" s="1">
        <v>43305</v>
      </c>
      <c r="B961">
        <v>43984410</v>
      </c>
      <c r="C961">
        <v>94</v>
      </c>
      <c r="D961" t="s">
        <v>14</v>
      </c>
      <c r="E961">
        <v>12</v>
      </c>
      <c r="F961" t="s">
        <v>27</v>
      </c>
      <c r="G961">
        <v>77120</v>
      </c>
      <c r="H961" t="s">
        <v>28</v>
      </c>
      <c r="I961" t="s">
        <v>29</v>
      </c>
      <c r="J961" t="s">
        <v>30</v>
      </c>
      <c r="L961" t="s">
        <v>31</v>
      </c>
      <c r="M961" s="2">
        <v>4549980046388</v>
      </c>
      <c r="N961">
        <v>1</v>
      </c>
      <c r="O961">
        <f>COUNTIFS($A$2:$A$1129,"="&amp;A961,$C$2:$C$1129,"="&amp;C961,$M$2:$M$1129,"="&amp;M961)</f>
        <v>8</v>
      </c>
      <c r="P961">
        <f>COUNTIFS($B$2:$B$1129,"="&amp;B961,$M$2:$M$1129,"="&amp;M961)</f>
        <v>1</v>
      </c>
      <c r="Q961">
        <f>SUMIFS($N$2:$N$1129,$B$2:$B$1129,"="&amp;B961,$M$2:$M$1129,"="&amp;M961)</f>
        <v>1</v>
      </c>
      <c r="R961">
        <f>VLOOKUP(A961&amp;C961&amp;M961,販売数計!$A$2:$E$174,5,FALSE)</f>
        <v>7</v>
      </c>
      <c r="S961">
        <f t="shared" si="30"/>
        <v>0</v>
      </c>
      <c r="T961">
        <f t="shared" si="29"/>
        <v>8</v>
      </c>
    </row>
    <row r="962" spans="1:20" hidden="1" x14ac:dyDescent="0.2">
      <c r="A962" s="1">
        <v>43305</v>
      </c>
      <c r="B962">
        <v>43984626</v>
      </c>
      <c r="C962">
        <v>94</v>
      </c>
      <c r="D962" t="s">
        <v>14</v>
      </c>
      <c r="E962">
        <v>21</v>
      </c>
      <c r="F962" t="s">
        <v>15</v>
      </c>
      <c r="G962">
        <v>181010</v>
      </c>
      <c r="H962" t="s">
        <v>16</v>
      </c>
      <c r="I962" t="s">
        <v>17</v>
      </c>
      <c r="J962" t="s">
        <v>18</v>
      </c>
      <c r="K962" t="s">
        <v>19</v>
      </c>
      <c r="L962" t="s">
        <v>20</v>
      </c>
      <c r="M962" s="2">
        <v>842776102461</v>
      </c>
      <c r="N962">
        <v>1</v>
      </c>
      <c r="O962">
        <f>COUNTIFS($A$2:$A$1129,"="&amp;A962,$C$2:$C$1129,"="&amp;C962,$M$2:$M$1129,"="&amp;M962)</f>
        <v>3</v>
      </c>
      <c r="P962">
        <f>COUNTIFS($B$2:$B$1129,"="&amp;B962,$M$2:$M$1129,"="&amp;M962)</f>
        <v>1</v>
      </c>
      <c r="Q962">
        <f>SUMIFS($N$2:$N$1129,$B$2:$B$1129,"="&amp;B962,$M$2:$M$1129,"="&amp;M962)</f>
        <v>1</v>
      </c>
      <c r="R962">
        <f>VLOOKUP(A962&amp;C962&amp;M962,販売数計!$A$2:$E$174,5,FALSE)</f>
        <v>3</v>
      </c>
      <c r="S962">
        <f t="shared" si="30"/>
        <v>0</v>
      </c>
      <c r="T962">
        <f t="shared" si="29"/>
        <v>3</v>
      </c>
    </row>
    <row r="963" spans="1:20" hidden="1" x14ac:dyDescent="0.2">
      <c r="A963" s="1">
        <v>43305</v>
      </c>
      <c r="B963">
        <v>43984762</v>
      </c>
      <c r="C963">
        <v>94</v>
      </c>
      <c r="D963" t="s">
        <v>14</v>
      </c>
      <c r="E963">
        <v>12</v>
      </c>
      <c r="F963" t="s">
        <v>27</v>
      </c>
      <c r="G963">
        <v>77120</v>
      </c>
      <c r="H963" t="s">
        <v>28</v>
      </c>
      <c r="I963" t="s">
        <v>29</v>
      </c>
      <c r="J963" t="s">
        <v>30</v>
      </c>
      <c r="L963" t="s">
        <v>31</v>
      </c>
      <c r="M963" s="2">
        <v>4549980046388</v>
      </c>
      <c r="N963">
        <v>1</v>
      </c>
      <c r="O963">
        <f>COUNTIFS($A$2:$A$1129,"="&amp;A963,$C$2:$C$1129,"="&amp;C963,$M$2:$M$1129,"="&amp;M963)</f>
        <v>8</v>
      </c>
      <c r="P963">
        <f>COUNTIFS($B$2:$B$1129,"="&amp;B963,$M$2:$M$1129,"="&amp;M963)</f>
        <v>1</v>
      </c>
      <c r="Q963">
        <f>SUMIFS($N$2:$N$1129,$B$2:$B$1129,"="&amp;B963,$M$2:$M$1129,"="&amp;M963)</f>
        <v>1</v>
      </c>
      <c r="R963">
        <f>VLOOKUP(A963&amp;C963&amp;M963,販売数計!$A$2:$E$174,5,FALSE)</f>
        <v>7</v>
      </c>
      <c r="S963">
        <f t="shared" si="30"/>
        <v>0</v>
      </c>
      <c r="T963">
        <f t="shared" ref="T963:T1026" si="31">SUMIFS($N$2:$N$1129,$A$2:$A$1129,"="&amp;A963,$C$2:$C$1129,"="&amp;C963,$M$2:$M$1129,"="&amp;M963)</f>
        <v>8</v>
      </c>
    </row>
    <row r="964" spans="1:20" hidden="1" x14ac:dyDescent="0.2">
      <c r="A964" s="1">
        <v>43305</v>
      </c>
      <c r="B964">
        <v>43984932</v>
      </c>
      <c r="C964">
        <v>94</v>
      </c>
      <c r="D964" t="s">
        <v>14</v>
      </c>
      <c r="E964">
        <v>32</v>
      </c>
      <c r="F964" t="s">
        <v>21</v>
      </c>
      <c r="G964">
        <v>253230</v>
      </c>
      <c r="H964" t="s">
        <v>22</v>
      </c>
      <c r="I964" t="s">
        <v>23</v>
      </c>
      <c r="J964" t="s">
        <v>24</v>
      </c>
      <c r="L964" t="s">
        <v>25</v>
      </c>
      <c r="M964" s="2">
        <v>4550084118970</v>
      </c>
      <c r="N964">
        <v>1</v>
      </c>
      <c r="O964">
        <f>COUNTIFS($A$2:$A$1129,"="&amp;A964,$C$2:$C$1129,"="&amp;C964,$M$2:$M$1129,"="&amp;M964)</f>
        <v>4</v>
      </c>
      <c r="P964">
        <f>COUNTIFS($B$2:$B$1129,"="&amp;B964,$M$2:$M$1129,"="&amp;M964)</f>
        <v>1</v>
      </c>
      <c r="Q964">
        <f>SUMIFS($N$2:$N$1129,$B$2:$B$1129,"="&amp;B964,$M$2:$M$1129,"="&amp;M964)</f>
        <v>1</v>
      </c>
      <c r="R964">
        <f>VLOOKUP(A964&amp;C964&amp;M964,販売数計!$A$2:$E$174,5,FALSE)</f>
        <v>4</v>
      </c>
      <c r="S964">
        <f t="shared" ref="S964:S1022" si="32">IF(P964&gt;=2,1,IF(N964&lt;0,1,0))</f>
        <v>0</v>
      </c>
      <c r="T964">
        <f t="shared" si="31"/>
        <v>4</v>
      </c>
    </row>
    <row r="965" spans="1:20" hidden="1" x14ac:dyDescent="0.2">
      <c r="A965" s="1">
        <v>43305</v>
      </c>
      <c r="B965">
        <v>43985234</v>
      </c>
      <c r="C965">
        <v>94</v>
      </c>
      <c r="D965" t="s">
        <v>14</v>
      </c>
      <c r="E965">
        <v>12</v>
      </c>
      <c r="F965" t="s">
        <v>27</v>
      </c>
      <c r="G965">
        <v>77120</v>
      </c>
      <c r="H965" t="s">
        <v>28</v>
      </c>
      <c r="I965" t="s">
        <v>29</v>
      </c>
      <c r="J965" t="s">
        <v>30</v>
      </c>
      <c r="L965" t="s">
        <v>31</v>
      </c>
      <c r="M965" s="2">
        <v>4549980046388</v>
      </c>
      <c r="N965">
        <v>1</v>
      </c>
      <c r="O965">
        <f>COUNTIFS($A$2:$A$1129,"="&amp;A965,$C$2:$C$1129,"="&amp;C965,$M$2:$M$1129,"="&amp;M965)</f>
        <v>8</v>
      </c>
      <c r="P965">
        <f>COUNTIFS($B$2:$B$1129,"="&amp;B965,$M$2:$M$1129,"="&amp;M965)</f>
        <v>1</v>
      </c>
      <c r="Q965">
        <f>SUMIFS($N$2:$N$1129,$B$2:$B$1129,"="&amp;B965,$M$2:$M$1129,"="&amp;M965)</f>
        <v>1</v>
      </c>
      <c r="R965">
        <f>VLOOKUP(A965&amp;C965&amp;M965,販売数計!$A$2:$E$174,5,FALSE)</f>
        <v>7</v>
      </c>
      <c r="S965">
        <f t="shared" si="32"/>
        <v>0</v>
      </c>
      <c r="T965">
        <f t="shared" si="31"/>
        <v>8</v>
      </c>
    </row>
    <row r="966" spans="1:20" hidden="1" x14ac:dyDescent="0.2">
      <c r="A966" s="1">
        <v>43305</v>
      </c>
      <c r="B966">
        <v>43987021</v>
      </c>
      <c r="C966">
        <v>94</v>
      </c>
      <c r="D966" t="s">
        <v>14</v>
      </c>
      <c r="E966">
        <v>12</v>
      </c>
      <c r="F966" t="s">
        <v>27</v>
      </c>
      <c r="G966">
        <v>77120</v>
      </c>
      <c r="H966" t="s">
        <v>28</v>
      </c>
      <c r="I966" t="s">
        <v>29</v>
      </c>
      <c r="J966" t="s">
        <v>30</v>
      </c>
      <c r="L966" t="s">
        <v>31</v>
      </c>
      <c r="M966" s="2">
        <v>4549980046388</v>
      </c>
      <c r="N966">
        <v>1</v>
      </c>
      <c r="O966">
        <f>COUNTIFS($A$2:$A$1129,"="&amp;A966,$C$2:$C$1129,"="&amp;C966,$M$2:$M$1129,"="&amp;M966)</f>
        <v>8</v>
      </c>
      <c r="P966">
        <f>COUNTIFS($B$2:$B$1129,"="&amp;B966,$M$2:$M$1129,"="&amp;M966)</f>
        <v>1</v>
      </c>
      <c r="Q966">
        <f>SUMIFS($N$2:$N$1129,$B$2:$B$1129,"="&amp;B966,$M$2:$M$1129,"="&amp;M966)</f>
        <v>1</v>
      </c>
      <c r="R966">
        <f>VLOOKUP(A966&amp;C966&amp;M966,販売数計!$A$2:$E$174,5,FALSE)</f>
        <v>7</v>
      </c>
      <c r="S966">
        <f t="shared" si="32"/>
        <v>0</v>
      </c>
      <c r="T966">
        <f t="shared" si="31"/>
        <v>8</v>
      </c>
    </row>
    <row r="967" spans="1:20" x14ac:dyDescent="0.2">
      <c r="A967" s="1">
        <v>43305</v>
      </c>
      <c r="B967">
        <v>43958116</v>
      </c>
      <c r="C967">
        <v>842</v>
      </c>
      <c r="D967" t="s">
        <v>26</v>
      </c>
      <c r="E967">
        <v>12</v>
      </c>
      <c r="F967" t="s">
        <v>27</v>
      </c>
      <c r="G967">
        <v>77120</v>
      </c>
      <c r="H967" t="s">
        <v>28</v>
      </c>
      <c r="I967" t="s">
        <v>29</v>
      </c>
      <c r="J967" t="s">
        <v>30</v>
      </c>
      <c r="L967" t="s">
        <v>31</v>
      </c>
      <c r="M967" s="2">
        <v>4549980046388</v>
      </c>
      <c r="N967">
        <v>1</v>
      </c>
      <c r="O967">
        <f>COUNTIFS($A$2:$A$1129,"="&amp;A967,$C$2:$C$1129,"="&amp;C967,$M$2:$M$1129,"="&amp;M967)</f>
        <v>7</v>
      </c>
      <c r="P967">
        <f>COUNTIFS($B$2:$B$1129,"="&amp;B967,$M$2:$M$1129,"="&amp;M967)</f>
        <v>1</v>
      </c>
      <c r="Q967">
        <f>SUMIFS($N$2:$N$1129,$B$2:$B$1129,"="&amp;B967,$M$2:$M$1129,"="&amp;M967)</f>
        <v>1</v>
      </c>
      <c r="R967">
        <f>VLOOKUP(A967&amp;C967&amp;M967,販売数計!$A$2:$E$174,5,FALSE)</f>
        <v>7</v>
      </c>
      <c r="S967">
        <f t="shared" si="32"/>
        <v>0</v>
      </c>
      <c r="T967">
        <f t="shared" si="31"/>
        <v>7</v>
      </c>
    </row>
    <row r="968" spans="1:20" x14ac:dyDescent="0.2">
      <c r="A968" s="1">
        <v>43305</v>
      </c>
      <c r="B968">
        <v>43976281</v>
      </c>
      <c r="C968">
        <v>842</v>
      </c>
      <c r="D968" t="s">
        <v>26</v>
      </c>
      <c r="E968">
        <v>32</v>
      </c>
      <c r="F968" t="s">
        <v>21</v>
      </c>
      <c r="G968">
        <v>253230</v>
      </c>
      <c r="H968" t="s">
        <v>22</v>
      </c>
      <c r="I968" t="s">
        <v>23</v>
      </c>
      <c r="J968" t="s">
        <v>24</v>
      </c>
      <c r="L968" t="s">
        <v>25</v>
      </c>
      <c r="M968" s="2">
        <v>4550084118970</v>
      </c>
      <c r="N968">
        <v>1</v>
      </c>
      <c r="O968">
        <f>COUNTIFS($A$2:$A$1129,"="&amp;A968,$C$2:$C$1129,"="&amp;C968,$M$2:$M$1129,"="&amp;M968)</f>
        <v>5</v>
      </c>
      <c r="P968">
        <f>COUNTIFS($B$2:$B$1129,"="&amp;B968,$M$2:$M$1129,"="&amp;M968)</f>
        <v>1</v>
      </c>
      <c r="Q968">
        <f>SUMIFS($N$2:$N$1129,$B$2:$B$1129,"="&amp;B968,$M$2:$M$1129,"="&amp;M968)</f>
        <v>1</v>
      </c>
      <c r="R968">
        <f>VLOOKUP(A968&amp;C968&amp;M968,販売数計!$A$2:$E$174,5,FALSE)</f>
        <v>5</v>
      </c>
      <c r="S968">
        <f t="shared" si="32"/>
        <v>0</v>
      </c>
      <c r="T968">
        <f t="shared" si="31"/>
        <v>5</v>
      </c>
    </row>
    <row r="969" spans="1:20" x14ac:dyDescent="0.2">
      <c r="A969" s="1">
        <v>43305</v>
      </c>
      <c r="B969">
        <v>43978364</v>
      </c>
      <c r="C969">
        <v>842</v>
      </c>
      <c r="D969" t="s">
        <v>26</v>
      </c>
      <c r="E969">
        <v>32</v>
      </c>
      <c r="F969" t="s">
        <v>21</v>
      </c>
      <c r="G969">
        <v>253230</v>
      </c>
      <c r="H969" t="s">
        <v>22</v>
      </c>
      <c r="I969" t="s">
        <v>23</v>
      </c>
      <c r="J969" t="s">
        <v>24</v>
      </c>
      <c r="L969" t="s">
        <v>25</v>
      </c>
      <c r="M969" s="2">
        <v>4550084118970</v>
      </c>
      <c r="N969">
        <v>1</v>
      </c>
      <c r="O969">
        <f>COUNTIFS($A$2:$A$1129,"="&amp;A969,$C$2:$C$1129,"="&amp;C969,$M$2:$M$1129,"="&amp;M969)</f>
        <v>5</v>
      </c>
      <c r="P969">
        <f>COUNTIFS($B$2:$B$1129,"="&amp;B969,$M$2:$M$1129,"="&amp;M969)</f>
        <v>1</v>
      </c>
      <c r="Q969">
        <f>SUMIFS($N$2:$N$1129,$B$2:$B$1129,"="&amp;B969,$M$2:$M$1129,"="&amp;M969)</f>
        <v>1</v>
      </c>
      <c r="R969">
        <f>VLOOKUP(A969&amp;C969&amp;M969,販売数計!$A$2:$E$174,5,FALSE)</f>
        <v>5</v>
      </c>
      <c r="S969">
        <f t="shared" si="32"/>
        <v>0</v>
      </c>
      <c r="T969">
        <f t="shared" si="31"/>
        <v>5</v>
      </c>
    </row>
    <row r="970" spans="1:20" x14ac:dyDescent="0.2">
      <c r="A970" s="1">
        <v>43305</v>
      </c>
      <c r="B970">
        <v>43978613</v>
      </c>
      <c r="C970">
        <v>842</v>
      </c>
      <c r="D970" t="s">
        <v>26</v>
      </c>
      <c r="E970">
        <v>12</v>
      </c>
      <c r="F970" t="s">
        <v>27</v>
      </c>
      <c r="G970">
        <v>77120</v>
      </c>
      <c r="H970" t="s">
        <v>28</v>
      </c>
      <c r="I970" t="s">
        <v>29</v>
      </c>
      <c r="J970" t="s">
        <v>30</v>
      </c>
      <c r="L970" t="s">
        <v>31</v>
      </c>
      <c r="M970" s="2">
        <v>4549980046388</v>
      </c>
      <c r="N970">
        <v>1</v>
      </c>
      <c r="O970">
        <f>COUNTIFS($A$2:$A$1129,"="&amp;A970,$C$2:$C$1129,"="&amp;C970,$M$2:$M$1129,"="&amp;M970)</f>
        <v>7</v>
      </c>
      <c r="P970">
        <f>COUNTIFS($B$2:$B$1129,"="&amp;B970,$M$2:$M$1129,"="&amp;M970)</f>
        <v>1</v>
      </c>
      <c r="Q970">
        <f>SUMIFS($N$2:$N$1129,$B$2:$B$1129,"="&amp;B970,$M$2:$M$1129,"="&amp;M970)</f>
        <v>1</v>
      </c>
      <c r="R970">
        <f>VLOOKUP(A970&amp;C970&amp;M970,販売数計!$A$2:$E$174,5,FALSE)</f>
        <v>7</v>
      </c>
      <c r="S970">
        <f t="shared" si="32"/>
        <v>0</v>
      </c>
      <c r="T970">
        <f t="shared" si="31"/>
        <v>7</v>
      </c>
    </row>
    <row r="971" spans="1:20" x14ac:dyDescent="0.2">
      <c r="A971" s="1">
        <v>43305</v>
      </c>
      <c r="B971">
        <v>43980856</v>
      </c>
      <c r="C971">
        <v>842</v>
      </c>
      <c r="D971" t="s">
        <v>26</v>
      </c>
      <c r="E971">
        <v>32</v>
      </c>
      <c r="F971" t="s">
        <v>21</v>
      </c>
      <c r="G971">
        <v>253230</v>
      </c>
      <c r="H971" t="s">
        <v>22</v>
      </c>
      <c r="I971" t="s">
        <v>23</v>
      </c>
      <c r="J971" t="s">
        <v>24</v>
      </c>
      <c r="L971" t="s">
        <v>25</v>
      </c>
      <c r="M971" s="2">
        <v>4550084118970</v>
      </c>
      <c r="N971">
        <v>1</v>
      </c>
      <c r="O971">
        <f>COUNTIFS($A$2:$A$1129,"="&amp;A971,$C$2:$C$1129,"="&amp;C971,$M$2:$M$1129,"="&amp;M971)</f>
        <v>5</v>
      </c>
      <c r="P971">
        <f>COUNTIFS($B$2:$B$1129,"="&amp;B971,$M$2:$M$1129,"="&amp;M971)</f>
        <v>1</v>
      </c>
      <c r="Q971">
        <f>SUMIFS($N$2:$N$1129,$B$2:$B$1129,"="&amp;B971,$M$2:$M$1129,"="&amp;M971)</f>
        <v>1</v>
      </c>
      <c r="R971">
        <f>VLOOKUP(A971&amp;C971&amp;M971,販売数計!$A$2:$E$174,5,FALSE)</f>
        <v>5</v>
      </c>
      <c r="S971">
        <f t="shared" si="32"/>
        <v>0</v>
      </c>
      <c r="T971">
        <f t="shared" si="31"/>
        <v>5</v>
      </c>
    </row>
    <row r="972" spans="1:20" x14ac:dyDescent="0.2">
      <c r="A972" s="1">
        <v>43305</v>
      </c>
      <c r="B972">
        <v>43984329</v>
      </c>
      <c r="C972">
        <v>842</v>
      </c>
      <c r="D972" t="s">
        <v>26</v>
      </c>
      <c r="E972">
        <v>21</v>
      </c>
      <c r="F972" t="s">
        <v>15</v>
      </c>
      <c r="G972">
        <v>181010</v>
      </c>
      <c r="H972" t="s">
        <v>16</v>
      </c>
      <c r="I972" t="s">
        <v>17</v>
      </c>
      <c r="J972" t="s">
        <v>18</v>
      </c>
      <c r="K972" t="s">
        <v>19</v>
      </c>
      <c r="L972" t="s">
        <v>20</v>
      </c>
      <c r="M972" s="2">
        <v>842776102461</v>
      </c>
      <c r="N972">
        <v>1</v>
      </c>
      <c r="O972">
        <f>COUNTIFS($A$2:$A$1129,"="&amp;A972,$C$2:$C$1129,"="&amp;C972,$M$2:$M$1129,"="&amp;M972)</f>
        <v>3</v>
      </c>
      <c r="P972">
        <f>COUNTIFS($B$2:$B$1129,"="&amp;B972,$M$2:$M$1129,"="&amp;M972)</f>
        <v>1</v>
      </c>
      <c r="Q972">
        <f>SUMIFS($N$2:$N$1129,$B$2:$B$1129,"="&amp;B972,$M$2:$M$1129,"="&amp;M972)</f>
        <v>1</v>
      </c>
      <c r="R972">
        <f>VLOOKUP(A972&amp;C972&amp;M972,販売数計!$A$2:$E$174,5,FALSE)</f>
        <v>2</v>
      </c>
      <c r="S972">
        <f t="shared" si="32"/>
        <v>0</v>
      </c>
      <c r="T972">
        <f t="shared" si="31"/>
        <v>3</v>
      </c>
    </row>
    <row r="973" spans="1:20" x14ac:dyDescent="0.2">
      <c r="A973" s="1">
        <v>43305</v>
      </c>
      <c r="B973">
        <v>43984683</v>
      </c>
      <c r="C973">
        <v>842</v>
      </c>
      <c r="D973" t="s">
        <v>26</v>
      </c>
      <c r="E973">
        <v>32</v>
      </c>
      <c r="F973" t="s">
        <v>21</v>
      </c>
      <c r="G973">
        <v>253230</v>
      </c>
      <c r="H973" t="s">
        <v>22</v>
      </c>
      <c r="I973" t="s">
        <v>23</v>
      </c>
      <c r="J973" t="s">
        <v>24</v>
      </c>
      <c r="L973" t="s">
        <v>25</v>
      </c>
      <c r="M973" s="2">
        <v>4550084118970</v>
      </c>
      <c r="N973">
        <v>1</v>
      </c>
      <c r="O973">
        <f>COUNTIFS($A$2:$A$1129,"="&amp;A973,$C$2:$C$1129,"="&amp;C973,$M$2:$M$1129,"="&amp;M973)</f>
        <v>5</v>
      </c>
      <c r="P973">
        <f>COUNTIFS($B$2:$B$1129,"="&amp;B973,$M$2:$M$1129,"="&amp;M973)</f>
        <v>1</v>
      </c>
      <c r="Q973">
        <f>SUMIFS($N$2:$N$1129,$B$2:$B$1129,"="&amp;B973,$M$2:$M$1129,"="&amp;M973)</f>
        <v>1</v>
      </c>
      <c r="R973">
        <f>VLOOKUP(A973&amp;C973&amp;M973,販売数計!$A$2:$E$174,5,FALSE)</f>
        <v>5</v>
      </c>
      <c r="S973">
        <f t="shared" si="32"/>
        <v>0</v>
      </c>
      <c r="T973">
        <f t="shared" si="31"/>
        <v>5</v>
      </c>
    </row>
    <row r="974" spans="1:20" x14ac:dyDescent="0.2">
      <c r="A974" s="1">
        <v>43305</v>
      </c>
      <c r="B974">
        <v>43985004</v>
      </c>
      <c r="C974">
        <v>842</v>
      </c>
      <c r="D974" t="s">
        <v>26</v>
      </c>
      <c r="E974">
        <v>21</v>
      </c>
      <c r="F974" t="s">
        <v>15</v>
      </c>
      <c r="G974">
        <v>181010</v>
      </c>
      <c r="H974" t="s">
        <v>16</v>
      </c>
      <c r="I974" t="s">
        <v>17</v>
      </c>
      <c r="J974" t="s">
        <v>18</v>
      </c>
      <c r="K974" t="s">
        <v>19</v>
      </c>
      <c r="L974" t="s">
        <v>20</v>
      </c>
      <c r="M974" s="2">
        <v>842776102461</v>
      </c>
      <c r="N974">
        <v>1</v>
      </c>
      <c r="O974">
        <f>COUNTIFS($A$2:$A$1129,"="&amp;A974,$C$2:$C$1129,"="&amp;C974,$M$2:$M$1129,"="&amp;M974)</f>
        <v>3</v>
      </c>
      <c r="P974">
        <f>COUNTIFS($B$2:$B$1129,"="&amp;B974,$M$2:$M$1129,"="&amp;M974)</f>
        <v>1</v>
      </c>
      <c r="Q974">
        <f>SUMIFS($N$2:$N$1129,$B$2:$B$1129,"="&amp;B974,$M$2:$M$1129,"="&amp;M974)</f>
        <v>1</v>
      </c>
      <c r="R974">
        <f>VLOOKUP(A974&amp;C974&amp;M974,販売数計!$A$2:$E$174,5,FALSE)</f>
        <v>2</v>
      </c>
      <c r="S974">
        <f t="shared" si="32"/>
        <v>0</v>
      </c>
      <c r="T974">
        <f t="shared" si="31"/>
        <v>3</v>
      </c>
    </row>
    <row r="975" spans="1:20" x14ac:dyDescent="0.2">
      <c r="A975" s="1">
        <v>43305</v>
      </c>
      <c r="B975">
        <v>43985594</v>
      </c>
      <c r="C975">
        <v>842</v>
      </c>
      <c r="D975" t="s">
        <v>26</v>
      </c>
      <c r="E975">
        <v>12</v>
      </c>
      <c r="F975" t="s">
        <v>27</v>
      </c>
      <c r="G975">
        <v>77120</v>
      </c>
      <c r="H975" t="s">
        <v>28</v>
      </c>
      <c r="I975" t="s">
        <v>29</v>
      </c>
      <c r="J975" t="s">
        <v>30</v>
      </c>
      <c r="L975" t="s">
        <v>31</v>
      </c>
      <c r="M975" s="2">
        <v>4549980046388</v>
      </c>
      <c r="N975">
        <v>1</v>
      </c>
      <c r="O975">
        <f>COUNTIFS($A$2:$A$1129,"="&amp;A975,$C$2:$C$1129,"="&amp;C975,$M$2:$M$1129,"="&amp;M975)</f>
        <v>7</v>
      </c>
      <c r="P975">
        <f>COUNTIFS($B$2:$B$1129,"="&amp;B975,$M$2:$M$1129,"="&amp;M975)</f>
        <v>1</v>
      </c>
      <c r="Q975">
        <f>SUMIFS($N$2:$N$1129,$B$2:$B$1129,"="&amp;B975,$M$2:$M$1129,"="&amp;M975)</f>
        <v>1</v>
      </c>
      <c r="R975">
        <f>VLOOKUP(A975&amp;C975&amp;M975,販売数計!$A$2:$E$174,5,FALSE)</f>
        <v>7</v>
      </c>
      <c r="S975">
        <f t="shared" si="32"/>
        <v>0</v>
      </c>
      <c r="T975">
        <f t="shared" si="31"/>
        <v>7</v>
      </c>
    </row>
    <row r="976" spans="1:20" x14ac:dyDescent="0.2">
      <c r="A976" s="1">
        <v>43305</v>
      </c>
      <c r="B976">
        <v>43986075</v>
      </c>
      <c r="C976">
        <v>842</v>
      </c>
      <c r="D976" t="s">
        <v>26</v>
      </c>
      <c r="E976">
        <v>12</v>
      </c>
      <c r="F976" t="s">
        <v>27</v>
      </c>
      <c r="G976">
        <v>77120</v>
      </c>
      <c r="H976" t="s">
        <v>28</v>
      </c>
      <c r="I976" t="s">
        <v>29</v>
      </c>
      <c r="J976" t="s">
        <v>30</v>
      </c>
      <c r="L976" t="s">
        <v>31</v>
      </c>
      <c r="M976" s="2">
        <v>4549980046388</v>
      </c>
      <c r="N976">
        <v>1</v>
      </c>
      <c r="O976">
        <f>COUNTIFS($A$2:$A$1129,"="&amp;A976,$C$2:$C$1129,"="&amp;C976,$M$2:$M$1129,"="&amp;M976)</f>
        <v>7</v>
      </c>
      <c r="P976">
        <f>COUNTIFS($B$2:$B$1129,"="&amp;B976,$M$2:$M$1129,"="&amp;M976)</f>
        <v>1</v>
      </c>
      <c r="Q976">
        <f>SUMIFS($N$2:$N$1129,$B$2:$B$1129,"="&amp;B976,$M$2:$M$1129,"="&amp;M976)</f>
        <v>1</v>
      </c>
      <c r="R976">
        <f>VLOOKUP(A976&amp;C976&amp;M976,販売数計!$A$2:$E$174,5,FALSE)</f>
        <v>7</v>
      </c>
      <c r="S976">
        <f t="shared" si="32"/>
        <v>0</v>
      </c>
      <c r="T976">
        <f t="shared" si="31"/>
        <v>7</v>
      </c>
    </row>
    <row r="977" spans="1:20" x14ac:dyDescent="0.2">
      <c r="A977" s="1">
        <v>43305</v>
      </c>
      <c r="B977">
        <v>43986185</v>
      </c>
      <c r="C977">
        <v>842</v>
      </c>
      <c r="D977" t="s">
        <v>26</v>
      </c>
      <c r="E977">
        <v>21</v>
      </c>
      <c r="F977" t="s">
        <v>15</v>
      </c>
      <c r="G977">
        <v>181010</v>
      </c>
      <c r="H977" t="s">
        <v>16</v>
      </c>
      <c r="I977" t="s">
        <v>17</v>
      </c>
      <c r="J977" t="s">
        <v>18</v>
      </c>
      <c r="K977" t="s">
        <v>19</v>
      </c>
      <c r="L977" t="s">
        <v>20</v>
      </c>
      <c r="M977" s="2">
        <v>842776102461</v>
      </c>
      <c r="N977">
        <v>1</v>
      </c>
      <c r="O977">
        <f>COUNTIFS($A$2:$A$1129,"="&amp;A977,$C$2:$C$1129,"="&amp;C977,$M$2:$M$1129,"="&amp;M977)</f>
        <v>3</v>
      </c>
      <c r="P977">
        <f>COUNTIFS($B$2:$B$1129,"="&amp;B977,$M$2:$M$1129,"="&amp;M977)</f>
        <v>1</v>
      </c>
      <c r="Q977">
        <f>SUMIFS($N$2:$N$1129,$B$2:$B$1129,"="&amp;B977,$M$2:$M$1129,"="&amp;M977)</f>
        <v>1</v>
      </c>
      <c r="R977">
        <f>VLOOKUP(A977&amp;C977&amp;M977,販売数計!$A$2:$E$174,5,FALSE)</f>
        <v>2</v>
      </c>
      <c r="S977">
        <f t="shared" si="32"/>
        <v>0</v>
      </c>
      <c r="T977">
        <f t="shared" si="31"/>
        <v>3</v>
      </c>
    </row>
    <row r="978" spans="1:20" x14ac:dyDescent="0.2">
      <c r="A978" s="1">
        <v>43305</v>
      </c>
      <c r="B978">
        <v>43987012</v>
      </c>
      <c r="C978">
        <v>842</v>
      </c>
      <c r="D978" t="s">
        <v>26</v>
      </c>
      <c r="E978">
        <v>12</v>
      </c>
      <c r="F978" t="s">
        <v>27</v>
      </c>
      <c r="G978">
        <v>77120</v>
      </c>
      <c r="H978" t="s">
        <v>28</v>
      </c>
      <c r="I978" t="s">
        <v>29</v>
      </c>
      <c r="J978" t="s">
        <v>30</v>
      </c>
      <c r="L978" t="s">
        <v>31</v>
      </c>
      <c r="M978" s="2">
        <v>4549980046388</v>
      </c>
      <c r="N978">
        <v>1</v>
      </c>
      <c r="O978">
        <f>COUNTIFS($A$2:$A$1129,"="&amp;A978,$C$2:$C$1129,"="&amp;C978,$M$2:$M$1129,"="&amp;M978)</f>
        <v>7</v>
      </c>
      <c r="P978">
        <f>COUNTIFS($B$2:$B$1129,"="&amp;B978,$M$2:$M$1129,"="&amp;M978)</f>
        <v>1</v>
      </c>
      <c r="Q978">
        <f>SUMIFS($N$2:$N$1129,$B$2:$B$1129,"="&amp;B978,$M$2:$M$1129,"="&amp;M978)</f>
        <v>1</v>
      </c>
      <c r="R978">
        <f>VLOOKUP(A978&amp;C978&amp;M978,販売数計!$A$2:$E$174,5,FALSE)</f>
        <v>7</v>
      </c>
      <c r="S978">
        <f t="shared" si="32"/>
        <v>0</v>
      </c>
      <c r="T978">
        <f t="shared" si="31"/>
        <v>7</v>
      </c>
    </row>
    <row r="979" spans="1:20" x14ac:dyDescent="0.2">
      <c r="A979" s="1">
        <v>43305</v>
      </c>
      <c r="B979">
        <v>43987293</v>
      </c>
      <c r="C979">
        <v>842</v>
      </c>
      <c r="D979" t="s">
        <v>26</v>
      </c>
      <c r="E979">
        <v>32</v>
      </c>
      <c r="F979" t="s">
        <v>21</v>
      </c>
      <c r="G979">
        <v>253230</v>
      </c>
      <c r="H979" t="s">
        <v>22</v>
      </c>
      <c r="I979" t="s">
        <v>23</v>
      </c>
      <c r="J979" t="s">
        <v>24</v>
      </c>
      <c r="L979" t="s">
        <v>25</v>
      </c>
      <c r="M979" s="2">
        <v>4550084118970</v>
      </c>
      <c r="N979">
        <v>1</v>
      </c>
      <c r="O979">
        <f>COUNTIFS($A$2:$A$1129,"="&amp;A979,$C$2:$C$1129,"="&amp;C979,$M$2:$M$1129,"="&amp;M979)</f>
        <v>5</v>
      </c>
      <c r="P979">
        <f>COUNTIFS($B$2:$B$1129,"="&amp;B979,$M$2:$M$1129,"="&amp;M979)</f>
        <v>1</v>
      </c>
      <c r="Q979">
        <f>SUMIFS($N$2:$N$1129,$B$2:$B$1129,"="&amp;B979,$M$2:$M$1129,"="&amp;M979)</f>
        <v>1</v>
      </c>
      <c r="R979">
        <f>VLOOKUP(A979&amp;C979&amp;M979,販売数計!$A$2:$E$174,5,FALSE)</f>
        <v>5</v>
      </c>
      <c r="S979">
        <f t="shared" si="32"/>
        <v>0</v>
      </c>
      <c r="T979">
        <f t="shared" si="31"/>
        <v>5</v>
      </c>
    </row>
    <row r="980" spans="1:20" x14ac:dyDescent="0.2">
      <c r="A980" s="1">
        <v>43305</v>
      </c>
      <c r="B980">
        <v>65669952</v>
      </c>
      <c r="C980">
        <v>842</v>
      </c>
      <c r="D980" t="s">
        <v>26</v>
      </c>
      <c r="E980">
        <v>12</v>
      </c>
      <c r="F980" t="s">
        <v>27</v>
      </c>
      <c r="G980">
        <v>77120</v>
      </c>
      <c r="H980" t="s">
        <v>28</v>
      </c>
      <c r="I980" t="s">
        <v>29</v>
      </c>
      <c r="J980" t="s">
        <v>30</v>
      </c>
      <c r="L980" t="s">
        <v>31</v>
      </c>
      <c r="M980" s="2">
        <v>4549980046388</v>
      </c>
      <c r="N980">
        <v>1</v>
      </c>
      <c r="O980">
        <f>COUNTIFS($A$2:$A$1129,"="&amp;A980,$C$2:$C$1129,"="&amp;C980,$M$2:$M$1129,"="&amp;M980)</f>
        <v>7</v>
      </c>
      <c r="P980">
        <f>COUNTIFS($B$2:$B$1129,"="&amp;B980,$M$2:$M$1129,"="&amp;M980)</f>
        <v>1</v>
      </c>
      <c r="Q980">
        <f>SUMIFS($N$2:$N$1129,$B$2:$B$1129,"="&amp;B980,$M$2:$M$1129,"="&amp;M980)</f>
        <v>1</v>
      </c>
      <c r="R980">
        <f>VLOOKUP(A980&amp;C980&amp;M980,販売数計!$A$2:$E$174,5,FALSE)</f>
        <v>7</v>
      </c>
      <c r="S980">
        <f t="shared" si="32"/>
        <v>0</v>
      </c>
      <c r="T980">
        <f t="shared" si="31"/>
        <v>7</v>
      </c>
    </row>
    <row r="981" spans="1:20" x14ac:dyDescent="0.2">
      <c r="A981" s="1">
        <v>43305</v>
      </c>
      <c r="B981">
        <v>65670033</v>
      </c>
      <c r="C981">
        <v>842</v>
      </c>
      <c r="D981" t="s">
        <v>26</v>
      </c>
      <c r="E981">
        <v>12</v>
      </c>
      <c r="F981" t="s">
        <v>27</v>
      </c>
      <c r="G981">
        <v>77120</v>
      </c>
      <c r="H981" t="s">
        <v>28</v>
      </c>
      <c r="I981" t="s">
        <v>29</v>
      </c>
      <c r="J981" t="s">
        <v>30</v>
      </c>
      <c r="L981" t="s">
        <v>31</v>
      </c>
      <c r="M981" s="2">
        <v>4549980046388</v>
      </c>
      <c r="N981">
        <v>1</v>
      </c>
      <c r="O981">
        <f>COUNTIFS($A$2:$A$1129,"="&amp;A981,$C$2:$C$1129,"="&amp;C981,$M$2:$M$1129,"="&amp;M981)</f>
        <v>7</v>
      </c>
      <c r="P981">
        <f>COUNTIFS($B$2:$B$1129,"="&amp;B981,$M$2:$M$1129,"="&amp;M981)</f>
        <v>1</v>
      </c>
      <c r="Q981">
        <f>SUMIFS($N$2:$N$1129,$B$2:$B$1129,"="&amp;B981,$M$2:$M$1129,"="&amp;M981)</f>
        <v>1</v>
      </c>
      <c r="R981">
        <f>VLOOKUP(A981&amp;C981&amp;M981,販売数計!$A$2:$E$174,5,FALSE)</f>
        <v>7</v>
      </c>
      <c r="S981">
        <f t="shared" si="32"/>
        <v>0</v>
      </c>
      <c r="T981">
        <f t="shared" si="31"/>
        <v>7</v>
      </c>
    </row>
    <row r="982" spans="1:20" hidden="1" x14ac:dyDescent="0.2">
      <c r="A982" s="1">
        <v>43306</v>
      </c>
      <c r="B982">
        <v>43987725</v>
      </c>
      <c r="C982">
        <v>94</v>
      </c>
      <c r="D982" t="s">
        <v>14</v>
      </c>
      <c r="E982">
        <v>21</v>
      </c>
      <c r="F982" t="s">
        <v>15</v>
      </c>
      <c r="G982">
        <v>181010</v>
      </c>
      <c r="H982" t="s">
        <v>16</v>
      </c>
      <c r="I982" t="s">
        <v>17</v>
      </c>
      <c r="J982" t="s">
        <v>18</v>
      </c>
      <c r="K982" t="s">
        <v>19</v>
      </c>
      <c r="L982" t="s">
        <v>20</v>
      </c>
      <c r="M982" s="2">
        <v>842776102461</v>
      </c>
      <c r="N982">
        <v>1</v>
      </c>
      <c r="O982">
        <f>COUNTIFS($A$2:$A$1129,"="&amp;A982,$C$2:$C$1129,"="&amp;C982,$M$2:$M$1129,"="&amp;M982)</f>
        <v>4</v>
      </c>
      <c r="P982">
        <f>COUNTIFS($B$2:$B$1129,"="&amp;B982,$M$2:$M$1129,"="&amp;M982)</f>
        <v>1</v>
      </c>
      <c r="Q982">
        <f>SUMIFS($N$2:$N$1129,$B$2:$B$1129,"="&amp;B982,$M$2:$M$1129,"="&amp;M982)</f>
        <v>1</v>
      </c>
      <c r="R982">
        <f>VLOOKUP(A982&amp;C982&amp;M982,販売数計!$A$2:$E$174,5,FALSE)</f>
        <v>4</v>
      </c>
      <c r="S982">
        <f t="shared" si="32"/>
        <v>0</v>
      </c>
      <c r="T982">
        <f t="shared" si="31"/>
        <v>4</v>
      </c>
    </row>
    <row r="983" spans="1:20" hidden="1" x14ac:dyDescent="0.2">
      <c r="A983" s="1">
        <v>43306</v>
      </c>
      <c r="B983">
        <v>43990970</v>
      </c>
      <c r="C983">
        <v>94</v>
      </c>
      <c r="D983" t="s">
        <v>14</v>
      </c>
      <c r="E983">
        <v>32</v>
      </c>
      <c r="F983" t="s">
        <v>21</v>
      </c>
      <c r="G983">
        <v>253230</v>
      </c>
      <c r="H983" t="s">
        <v>22</v>
      </c>
      <c r="I983" t="s">
        <v>23</v>
      </c>
      <c r="J983" t="s">
        <v>24</v>
      </c>
      <c r="L983" t="s">
        <v>25</v>
      </c>
      <c r="M983" s="2">
        <v>4550084118970</v>
      </c>
      <c r="N983">
        <v>1</v>
      </c>
      <c r="O983">
        <f>COUNTIFS($A$2:$A$1129,"="&amp;A983,$C$2:$C$1129,"="&amp;C983,$M$2:$M$1129,"="&amp;M983)</f>
        <v>3</v>
      </c>
      <c r="P983">
        <f>COUNTIFS($B$2:$B$1129,"="&amp;B983,$M$2:$M$1129,"="&amp;M983)</f>
        <v>1</v>
      </c>
      <c r="Q983">
        <f>SUMIFS($N$2:$N$1129,$B$2:$B$1129,"="&amp;B983,$M$2:$M$1129,"="&amp;M983)</f>
        <v>1</v>
      </c>
      <c r="R983">
        <f>VLOOKUP(A983&amp;C983&amp;M983,販売数計!$A$2:$E$174,5,FALSE)</f>
        <v>3</v>
      </c>
      <c r="S983">
        <f t="shared" si="32"/>
        <v>0</v>
      </c>
      <c r="T983">
        <f t="shared" si="31"/>
        <v>3</v>
      </c>
    </row>
    <row r="984" spans="1:20" hidden="1" x14ac:dyDescent="0.2">
      <c r="A984" s="1">
        <v>43306</v>
      </c>
      <c r="B984">
        <v>43991234</v>
      </c>
      <c r="C984">
        <v>94</v>
      </c>
      <c r="D984" t="s">
        <v>14</v>
      </c>
      <c r="E984">
        <v>44</v>
      </c>
      <c r="F984" t="s">
        <v>37</v>
      </c>
      <c r="G984">
        <v>393015</v>
      </c>
      <c r="H984" t="s">
        <v>38</v>
      </c>
      <c r="I984" t="s">
        <v>39</v>
      </c>
      <c r="J984" t="s">
        <v>40</v>
      </c>
      <c r="K984" t="s">
        <v>41</v>
      </c>
      <c r="L984" t="s">
        <v>42</v>
      </c>
      <c r="M984" s="2">
        <v>4514953727427</v>
      </c>
      <c r="N984">
        <v>1</v>
      </c>
      <c r="O984">
        <f>COUNTIFS($A$2:$A$1129,"="&amp;A984,$C$2:$C$1129,"="&amp;C984,$M$2:$M$1129,"="&amp;M984)</f>
        <v>1</v>
      </c>
      <c r="P984">
        <f>COUNTIFS($B$2:$B$1129,"="&amp;B984,$M$2:$M$1129,"="&amp;M984)</f>
        <v>1</v>
      </c>
      <c r="Q984">
        <f>SUMIFS($N$2:$N$1129,$B$2:$B$1129,"="&amp;B984,$M$2:$M$1129,"="&amp;M984)</f>
        <v>1</v>
      </c>
      <c r="R984">
        <f>VLOOKUP(A984&amp;C984&amp;M984,販売数計!$A$2:$E$174,5,FALSE)</f>
        <v>1</v>
      </c>
      <c r="S984">
        <f t="shared" si="32"/>
        <v>0</v>
      </c>
      <c r="T984">
        <f t="shared" si="31"/>
        <v>1</v>
      </c>
    </row>
    <row r="985" spans="1:20" hidden="1" x14ac:dyDescent="0.2">
      <c r="A985" s="1">
        <v>43306</v>
      </c>
      <c r="B985">
        <v>43991739</v>
      </c>
      <c r="C985">
        <v>94</v>
      </c>
      <c r="D985" t="s">
        <v>14</v>
      </c>
      <c r="E985">
        <v>21</v>
      </c>
      <c r="F985" t="s">
        <v>15</v>
      </c>
      <c r="G985">
        <v>181010</v>
      </c>
      <c r="H985" t="s">
        <v>16</v>
      </c>
      <c r="I985" t="s">
        <v>17</v>
      </c>
      <c r="J985" t="s">
        <v>18</v>
      </c>
      <c r="K985" t="s">
        <v>19</v>
      </c>
      <c r="L985" t="s">
        <v>20</v>
      </c>
      <c r="M985" s="2">
        <v>842776102461</v>
      </c>
      <c r="N985">
        <v>1</v>
      </c>
      <c r="O985">
        <f>COUNTIFS($A$2:$A$1129,"="&amp;A985,$C$2:$C$1129,"="&amp;C985,$M$2:$M$1129,"="&amp;M985)</f>
        <v>4</v>
      </c>
      <c r="P985">
        <f>COUNTIFS($B$2:$B$1129,"="&amp;B985,$M$2:$M$1129,"="&amp;M985)</f>
        <v>1</v>
      </c>
      <c r="Q985">
        <f>SUMIFS($N$2:$N$1129,$B$2:$B$1129,"="&amp;B985,$M$2:$M$1129,"="&amp;M985)</f>
        <v>1</v>
      </c>
      <c r="R985">
        <f>VLOOKUP(A985&amp;C985&amp;M985,販売数計!$A$2:$E$174,5,FALSE)</f>
        <v>4</v>
      </c>
      <c r="S985">
        <f t="shared" si="32"/>
        <v>0</v>
      </c>
      <c r="T985">
        <f t="shared" si="31"/>
        <v>4</v>
      </c>
    </row>
    <row r="986" spans="1:20" hidden="1" x14ac:dyDescent="0.2">
      <c r="A986" s="1">
        <v>43306</v>
      </c>
      <c r="B986">
        <v>43992624</v>
      </c>
      <c r="C986">
        <v>94</v>
      </c>
      <c r="D986" t="s">
        <v>14</v>
      </c>
      <c r="E986">
        <v>12</v>
      </c>
      <c r="F986" t="s">
        <v>27</v>
      </c>
      <c r="G986">
        <v>77120</v>
      </c>
      <c r="H986" t="s">
        <v>28</v>
      </c>
      <c r="I986" t="s">
        <v>29</v>
      </c>
      <c r="J986" t="s">
        <v>30</v>
      </c>
      <c r="L986" t="s">
        <v>31</v>
      </c>
      <c r="M986" s="2">
        <v>4549980046388</v>
      </c>
      <c r="N986">
        <v>1</v>
      </c>
      <c r="O986">
        <f>COUNTIFS($A$2:$A$1129,"="&amp;A986,$C$2:$C$1129,"="&amp;C986,$M$2:$M$1129,"="&amp;M986)</f>
        <v>2</v>
      </c>
      <c r="P986">
        <f>COUNTIFS($B$2:$B$1129,"="&amp;B986,$M$2:$M$1129,"="&amp;M986)</f>
        <v>1</v>
      </c>
      <c r="Q986">
        <f>SUMIFS($N$2:$N$1129,$B$2:$B$1129,"="&amp;B986,$M$2:$M$1129,"="&amp;M986)</f>
        <v>1</v>
      </c>
      <c r="R986">
        <f>VLOOKUP(A986&amp;C986&amp;M986,販売数計!$A$2:$E$174,5,FALSE)</f>
        <v>2</v>
      </c>
      <c r="S986">
        <f t="shared" si="32"/>
        <v>0</v>
      </c>
      <c r="T986">
        <f t="shared" si="31"/>
        <v>2</v>
      </c>
    </row>
    <row r="987" spans="1:20" hidden="1" x14ac:dyDescent="0.2">
      <c r="A987" s="1">
        <v>43306</v>
      </c>
      <c r="B987">
        <v>43993591</v>
      </c>
      <c r="C987">
        <v>94</v>
      </c>
      <c r="D987" t="s">
        <v>14</v>
      </c>
      <c r="E987">
        <v>21</v>
      </c>
      <c r="F987" t="s">
        <v>15</v>
      </c>
      <c r="G987">
        <v>181010</v>
      </c>
      <c r="H987" t="s">
        <v>16</v>
      </c>
      <c r="I987" t="s">
        <v>17</v>
      </c>
      <c r="J987" t="s">
        <v>18</v>
      </c>
      <c r="K987" t="s">
        <v>19</v>
      </c>
      <c r="L987" t="s">
        <v>20</v>
      </c>
      <c r="M987" s="2">
        <v>842776102461</v>
      </c>
      <c r="N987">
        <v>1</v>
      </c>
      <c r="O987">
        <f>COUNTIFS($A$2:$A$1129,"="&amp;A987,$C$2:$C$1129,"="&amp;C987,$M$2:$M$1129,"="&amp;M987)</f>
        <v>4</v>
      </c>
      <c r="P987">
        <f>COUNTIFS($B$2:$B$1129,"="&amp;B987,$M$2:$M$1129,"="&amp;M987)</f>
        <v>1</v>
      </c>
      <c r="Q987">
        <f>SUMIFS($N$2:$N$1129,$B$2:$B$1129,"="&amp;B987,$M$2:$M$1129,"="&amp;M987)</f>
        <v>1</v>
      </c>
      <c r="R987">
        <f>VLOOKUP(A987&amp;C987&amp;M987,販売数計!$A$2:$E$174,5,FALSE)</f>
        <v>4</v>
      </c>
      <c r="S987">
        <f t="shared" si="32"/>
        <v>0</v>
      </c>
      <c r="T987">
        <f t="shared" si="31"/>
        <v>4</v>
      </c>
    </row>
    <row r="988" spans="1:20" hidden="1" x14ac:dyDescent="0.2">
      <c r="A988" s="1">
        <v>43306</v>
      </c>
      <c r="B988">
        <v>43993974</v>
      </c>
      <c r="C988">
        <v>94</v>
      </c>
      <c r="D988" t="s">
        <v>14</v>
      </c>
      <c r="E988">
        <v>32</v>
      </c>
      <c r="F988" t="s">
        <v>21</v>
      </c>
      <c r="G988">
        <v>253230</v>
      </c>
      <c r="H988" t="s">
        <v>22</v>
      </c>
      <c r="I988" t="s">
        <v>23</v>
      </c>
      <c r="J988" t="s">
        <v>24</v>
      </c>
      <c r="L988" t="s">
        <v>25</v>
      </c>
      <c r="M988" s="2">
        <v>4550084118970</v>
      </c>
      <c r="N988">
        <v>1</v>
      </c>
      <c r="O988">
        <f>COUNTIFS($A$2:$A$1129,"="&amp;A988,$C$2:$C$1129,"="&amp;C988,$M$2:$M$1129,"="&amp;M988)</f>
        <v>3</v>
      </c>
      <c r="P988">
        <f>COUNTIFS($B$2:$B$1129,"="&amp;B988,$M$2:$M$1129,"="&amp;M988)</f>
        <v>1</v>
      </c>
      <c r="Q988">
        <f>SUMIFS($N$2:$N$1129,$B$2:$B$1129,"="&amp;B988,$M$2:$M$1129,"="&amp;M988)</f>
        <v>1</v>
      </c>
      <c r="R988">
        <f>VLOOKUP(A988&amp;C988&amp;M988,販売数計!$A$2:$E$174,5,FALSE)</f>
        <v>3</v>
      </c>
      <c r="S988">
        <f t="shared" si="32"/>
        <v>0</v>
      </c>
      <c r="T988">
        <f t="shared" si="31"/>
        <v>3</v>
      </c>
    </row>
    <row r="989" spans="1:20" hidden="1" x14ac:dyDescent="0.2">
      <c r="A989" s="1">
        <v>43306</v>
      </c>
      <c r="B989">
        <v>43994021</v>
      </c>
      <c r="C989">
        <v>94</v>
      </c>
      <c r="D989" t="s">
        <v>14</v>
      </c>
      <c r="E989">
        <v>32</v>
      </c>
      <c r="F989" t="s">
        <v>21</v>
      </c>
      <c r="G989">
        <v>253230</v>
      </c>
      <c r="H989" t="s">
        <v>22</v>
      </c>
      <c r="I989" t="s">
        <v>23</v>
      </c>
      <c r="J989" t="s">
        <v>24</v>
      </c>
      <c r="L989" t="s">
        <v>25</v>
      </c>
      <c r="M989" s="2">
        <v>4550084118970</v>
      </c>
      <c r="N989">
        <v>1</v>
      </c>
      <c r="O989">
        <f>COUNTIFS($A$2:$A$1129,"="&amp;A989,$C$2:$C$1129,"="&amp;C989,$M$2:$M$1129,"="&amp;M989)</f>
        <v>3</v>
      </c>
      <c r="P989">
        <f>COUNTIFS($B$2:$B$1129,"="&amp;B989,$M$2:$M$1129,"="&amp;M989)</f>
        <v>1</v>
      </c>
      <c r="Q989">
        <f>SUMIFS($N$2:$N$1129,$B$2:$B$1129,"="&amp;B989,$M$2:$M$1129,"="&amp;M989)</f>
        <v>1</v>
      </c>
      <c r="R989">
        <f>VLOOKUP(A989&amp;C989&amp;M989,販売数計!$A$2:$E$174,5,FALSE)</f>
        <v>3</v>
      </c>
      <c r="S989">
        <f t="shared" si="32"/>
        <v>0</v>
      </c>
      <c r="T989">
        <f t="shared" si="31"/>
        <v>3</v>
      </c>
    </row>
    <row r="990" spans="1:20" hidden="1" x14ac:dyDescent="0.2">
      <c r="A990" s="1">
        <v>43306</v>
      </c>
      <c r="B990">
        <v>43997016</v>
      </c>
      <c r="C990">
        <v>94</v>
      </c>
      <c r="D990" t="s">
        <v>14</v>
      </c>
      <c r="E990">
        <v>21</v>
      </c>
      <c r="F990" t="s">
        <v>15</v>
      </c>
      <c r="G990">
        <v>181010</v>
      </c>
      <c r="H990" t="s">
        <v>16</v>
      </c>
      <c r="I990" t="s">
        <v>17</v>
      </c>
      <c r="J990" t="s">
        <v>18</v>
      </c>
      <c r="K990" t="s">
        <v>19</v>
      </c>
      <c r="L990" t="s">
        <v>20</v>
      </c>
      <c r="M990" s="2">
        <v>842776102461</v>
      </c>
      <c r="N990">
        <v>1</v>
      </c>
      <c r="O990">
        <f>COUNTIFS($A$2:$A$1129,"="&amp;A990,$C$2:$C$1129,"="&amp;C990,$M$2:$M$1129,"="&amp;M990)</f>
        <v>4</v>
      </c>
      <c r="P990">
        <f>COUNTIFS($B$2:$B$1129,"="&amp;B990,$M$2:$M$1129,"="&amp;M990)</f>
        <v>1</v>
      </c>
      <c r="Q990">
        <f>SUMIFS($N$2:$N$1129,$B$2:$B$1129,"="&amp;B990,$M$2:$M$1129,"="&amp;M990)</f>
        <v>1</v>
      </c>
      <c r="R990">
        <f>VLOOKUP(A990&amp;C990&amp;M990,販売数計!$A$2:$E$174,5,FALSE)</f>
        <v>4</v>
      </c>
      <c r="S990">
        <f t="shared" si="32"/>
        <v>0</v>
      </c>
      <c r="T990">
        <f t="shared" si="31"/>
        <v>4</v>
      </c>
    </row>
    <row r="991" spans="1:20" hidden="1" x14ac:dyDescent="0.2">
      <c r="A991" s="1">
        <v>43306</v>
      </c>
      <c r="B991">
        <v>43997416</v>
      </c>
      <c r="C991">
        <v>94</v>
      </c>
      <c r="D991" t="s">
        <v>14</v>
      </c>
      <c r="E991">
        <v>12</v>
      </c>
      <c r="F991" t="s">
        <v>27</v>
      </c>
      <c r="G991">
        <v>77120</v>
      </c>
      <c r="H991" t="s">
        <v>28</v>
      </c>
      <c r="I991" t="s">
        <v>29</v>
      </c>
      <c r="J991" t="s">
        <v>30</v>
      </c>
      <c r="L991" t="s">
        <v>31</v>
      </c>
      <c r="M991" s="2">
        <v>4549980046388</v>
      </c>
      <c r="N991">
        <v>1</v>
      </c>
      <c r="O991">
        <f>COUNTIFS($A$2:$A$1129,"="&amp;A991,$C$2:$C$1129,"="&amp;C991,$M$2:$M$1129,"="&amp;M991)</f>
        <v>2</v>
      </c>
      <c r="P991">
        <f>COUNTIFS($B$2:$B$1129,"="&amp;B991,$M$2:$M$1129,"="&amp;M991)</f>
        <v>1</v>
      </c>
      <c r="Q991">
        <f>SUMIFS($N$2:$N$1129,$B$2:$B$1129,"="&amp;B991,$M$2:$M$1129,"="&amp;M991)</f>
        <v>1</v>
      </c>
      <c r="R991">
        <f>VLOOKUP(A991&amp;C991&amp;M991,販売数計!$A$2:$E$174,5,FALSE)</f>
        <v>2</v>
      </c>
      <c r="S991">
        <f t="shared" si="32"/>
        <v>0</v>
      </c>
      <c r="T991">
        <f t="shared" si="31"/>
        <v>2</v>
      </c>
    </row>
    <row r="992" spans="1:20" x14ac:dyDescent="0.2">
      <c r="A992" s="1">
        <v>43306</v>
      </c>
      <c r="B992">
        <v>43979799</v>
      </c>
      <c r="C992">
        <v>842</v>
      </c>
      <c r="D992" t="s">
        <v>26</v>
      </c>
      <c r="E992">
        <v>12</v>
      </c>
      <c r="F992" t="s">
        <v>27</v>
      </c>
      <c r="G992">
        <v>77120</v>
      </c>
      <c r="H992" t="s">
        <v>28</v>
      </c>
      <c r="I992" t="s">
        <v>29</v>
      </c>
      <c r="J992" t="s">
        <v>30</v>
      </c>
      <c r="L992" t="s">
        <v>31</v>
      </c>
      <c r="M992" s="2">
        <v>4549980046388</v>
      </c>
      <c r="N992">
        <v>1</v>
      </c>
      <c r="O992">
        <f>COUNTIFS($A$2:$A$1129,"="&amp;A992,$C$2:$C$1129,"="&amp;C992,$M$2:$M$1129,"="&amp;M992)</f>
        <v>12</v>
      </c>
      <c r="P992">
        <f>COUNTIFS($B$2:$B$1129,"="&amp;B992,$M$2:$M$1129,"="&amp;M992)</f>
        <v>1</v>
      </c>
      <c r="Q992">
        <f>SUMIFS($N$2:$N$1129,$B$2:$B$1129,"="&amp;B992,$M$2:$M$1129,"="&amp;M992)</f>
        <v>1</v>
      </c>
      <c r="R992">
        <f>VLOOKUP(A992&amp;C992&amp;M992,販売数計!$A$2:$E$174,5,FALSE)</f>
        <v>13</v>
      </c>
      <c r="S992">
        <f t="shared" si="32"/>
        <v>0</v>
      </c>
      <c r="T992">
        <f t="shared" si="31"/>
        <v>12</v>
      </c>
    </row>
    <row r="993" spans="1:20" x14ac:dyDescent="0.2">
      <c r="A993" s="1">
        <v>43306</v>
      </c>
      <c r="B993">
        <v>43986768</v>
      </c>
      <c r="C993">
        <v>842</v>
      </c>
      <c r="D993" t="s">
        <v>26</v>
      </c>
      <c r="E993">
        <v>32</v>
      </c>
      <c r="F993" t="s">
        <v>21</v>
      </c>
      <c r="G993">
        <v>253230</v>
      </c>
      <c r="H993" t="s">
        <v>22</v>
      </c>
      <c r="I993" t="s">
        <v>23</v>
      </c>
      <c r="J993" t="s">
        <v>24</v>
      </c>
      <c r="L993" t="s">
        <v>25</v>
      </c>
      <c r="M993" s="2">
        <v>4550084118970</v>
      </c>
      <c r="N993">
        <v>1</v>
      </c>
      <c r="O993">
        <f>COUNTIFS($A$2:$A$1129,"="&amp;A993,$C$2:$C$1129,"="&amp;C993,$M$2:$M$1129,"="&amp;M993)</f>
        <v>6</v>
      </c>
      <c r="P993">
        <f>COUNTIFS($B$2:$B$1129,"="&amp;B993,$M$2:$M$1129,"="&amp;M993)</f>
        <v>1</v>
      </c>
      <c r="Q993">
        <f>SUMIFS($N$2:$N$1129,$B$2:$B$1129,"="&amp;B993,$M$2:$M$1129,"="&amp;M993)</f>
        <v>1</v>
      </c>
      <c r="R993">
        <f>VLOOKUP(A993&amp;C993&amp;M993,販売数計!$A$2:$E$174,5,FALSE)</f>
        <v>6</v>
      </c>
      <c r="S993">
        <f t="shared" si="32"/>
        <v>0</v>
      </c>
      <c r="T993">
        <f t="shared" si="31"/>
        <v>6</v>
      </c>
    </row>
    <row r="994" spans="1:20" x14ac:dyDescent="0.2">
      <c r="A994" s="1">
        <v>43306</v>
      </c>
      <c r="B994">
        <v>43986867</v>
      </c>
      <c r="C994">
        <v>842</v>
      </c>
      <c r="D994" t="s">
        <v>26</v>
      </c>
      <c r="E994">
        <v>1</v>
      </c>
      <c r="F994" t="s">
        <v>32</v>
      </c>
      <c r="G994">
        <v>32010</v>
      </c>
      <c r="H994" t="s">
        <v>33</v>
      </c>
      <c r="I994" t="s">
        <v>34</v>
      </c>
      <c r="J994" t="s">
        <v>35</v>
      </c>
      <c r="L994" t="s">
        <v>36</v>
      </c>
      <c r="M994" s="2">
        <v>4549292037708</v>
      </c>
      <c r="N994">
        <v>1</v>
      </c>
      <c r="O994">
        <f>COUNTIFS($A$2:$A$1129,"="&amp;A994,$C$2:$C$1129,"="&amp;C994,$M$2:$M$1129,"="&amp;M994)</f>
        <v>1</v>
      </c>
      <c r="P994">
        <f>COUNTIFS($B$2:$B$1129,"="&amp;B994,$M$2:$M$1129,"="&amp;M994)</f>
        <v>1</v>
      </c>
      <c r="Q994">
        <f>SUMIFS($N$2:$N$1129,$B$2:$B$1129,"="&amp;B994,$M$2:$M$1129,"="&amp;M994)</f>
        <v>1</v>
      </c>
      <c r="R994">
        <f>VLOOKUP(A994&amp;C994&amp;M994,販売数計!$A$2:$E$174,5,FALSE)</f>
        <v>1</v>
      </c>
      <c r="S994">
        <f t="shared" si="32"/>
        <v>0</v>
      </c>
      <c r="T994">
        <f t="shared" si="31"/>
        <v>1</v>
      </c>
    </row>
    <row r="995" spans="1:20" x14ac:dyDescent="0.2">
      <c r="A995" s="1">
        <v>43306</v>
      </c>
      <c r="B995">
        <v>43987593</v>
      </c>
      <c r="C995">
        <v>842</v>
      </c>
      <c r="D995" t="s">
        <v>26</v>
      </c>
      <c r="E995">
        <v>12</v>
      </c>
      <c r="F995" t="s">
        <v>27</v>
      </c>
      <c r="G995">
        <v>77120</v>
      </c>
      <c r="H995" t="s">
        <v>28</v>
      </c>
      <c r="I995" t="s">
        <v>29</v>
      </c>
      <c r="J995" t="s">
        <v>30</v>
      </c>
      <c r="L995" t="s">
        <v>31</v>
      </c>
      <c r="M995" s="2">
        <v>4549980046388</v>
      </c>
      <c r="N995">
        <v>1</v>
      </c>
      <c r="O995">
        <f>COUNTIFS($A$2:$A$1129,"="&amp;A995,$C$2:$C$1129,"="&amp;C995,$M$2:$M$1129,"="&amp;M995)</f>
        <v>12</v>
      </c>
      <c r="P995">
        <f>COUNTIFS($B$2:$B$1129,"="&amp;B995,$M$2:$M$1129,"="&amp;M995)</f>
        <v>1</v>
      </c>
      <c r="Q995">
        <f>SUMIFS($N$2:$N$1129,$B$2:$B$1129,"="&amp;B995,$M$2:$M$1129,"="&amp;M995)</f>
        <v>1</v>
      </c>
      <c r="R995">
        <f>VLOOKUP(A995&amp;C995&amp;M995,販売数計!$A$2:$E$174,5,FALSE)</f>
        <v>13</v>
      </c>
      <c r="S995">
        <f t="shared" si="32"/>
        <v>0</v>
      </c>
      <c r="T995">
        <f t="shared" si="31"/>
        <v>12</v>
      </c>
    </row>
    <row r="996" spans="1:20" x14ac:dyDescent="0.2">
      <c r="A996" s="1">
        <v>43306</v>
      </c>
      <c r="B996">
        <v>43987837</v>
      </c>
      <c r="C996">
        <v>842</v>
      </c>
      <c r="D996" t="s">
        <v>26</v>
      </c>
      <c r="E996">
        <v>12</v>
      </c>
      <c r="F996" t="s">
        <v>27</v>
      </c>
      <c r="G996">
        <v>77120</v>
      </c>
      <c r="H996" t="s">
        <v>28</v>
      </c>
      <c r="I996" t="s">
        <v>29</v>
      </c>
      <c r="J996" t="s">
        <v>30</v>
      </c>
      <c r="L996" t="s">
        <v>31</v>
      </c>
      <c r="M996" s="2">
        <v>4549980046388</v>
      </c>
      <c r="N996">
        <v>1</v>
      </c>
      <c r="O996">
        <f>COUNTIFS($A$2:$A$1129,"="&amp;A996,$C$2:$C$1129,"="&amp;C996,$M$2:$M$1129,"="&amp;M996)</f>
        <v>12</v>
      </c>
      <c r="P996">
        <f>COUNTIFS($B$2:$B$1129,"="&amp;B996,$M$2:$M$1129,"="&amp;M996)</f>
        <v>1</v>
      </c>
      <c r="Q996">
        <f>SUMIFS($N$2:$N$1129,$B$2:$B$1129,"="&amp;B996,$M$2:$M$1129,"="&amp;M996)</f>
        <v>1</v>
      </c>
      <c r="R996">
        <f>VLOOKUP(A996&amp;C996&amp;M996,販売数計!$A$2:$E$174,5,FALSE)</f>
        <v>13</v>
      </c>
      <c r="S996">
        <f t="shared" si="32"/>
        <v>0</v>
      </c>
      <c r="T996">
        <f t="shared" si="31"/>
        <v>12</v>
      </c>
    </row>
    <row r="997" spans="1:20" x14ac:dyDescent="0.2">
      <c r="A997" s="1">
        <v>43306</v>
      </c>
      <c r="B997">
        <v>43987921</v>
      </c>
      <c r="C997">
        <v>842</v>
      </c>
      <c r="D997" t="s">
        <v>26</v>
      </c>
      <c r="E997">
        <v>21</v>
      </c>
      <c r="F997" t="s">
        <v>15</v>
      </c>
      <c r="G997">
        <v>181010</v>
      </c>
      <c r="H997" t="s">
        <v>16</v>
      </c>
      <c r="I997" t="s">
        <v>17</v>
      </c>
      <c r="J997" t="s">
        <v>18</v>
      </c>
      <c r="K997" t="s">
        <v>19</v>
      </c>
      <c r="L997" t="s">
        <v>20</v>
      </c>
      <c r="M997" s="2">
        <v>842776102461</v>
      </c>
      <c r="N997">
        <v>1</v>
      </c>
      <c r="O997">
        <f>COUNTIFS($A$2:$A$1129,"="&amp;A997,$C$2:$C$1129,"="&amp;C997,$M$2:$M$1129,"="&amp;M997)</f>
        <v>3</v>
      </c>
      <c r="P997">
        <f>COUNTIFS($B$2:$B$1129,"="&amp;B997,$M$2:$M$1129,"="&amp;M997)</f>
        <v>1</v>
      </c>
      <c r="Q997">
        <f>SUMIFS($N$2:$N$1129,$B$2:$B$1129,"="&amp;B997,$M$2:$M$1129,"="&amp;M997)</f>
        <v>1</v>
      </c>
      <c r="R997">
        <f>VLOOKUP(A997&amp;C997&amp;M997,販売数計!$A$2:$E$174,5,FALSE)</f>
        <v>3</v>
      </c>
      <c r="S997">
        <f t="shared" si="32"/>
        <v>0</v>
      </c>
      <c r="T997">
        <f t="shared" si="31"/>
        <v>3</v>
      </c>
    </row>
    <row r="998" spans="1:20" x14ac:dyDescent="0.2">
      <c r="A998" s="1">
        <v>43306</v>
      </c>
      <c r="B998">
        <v>43988609</v>
      </c>
      <c r="C998">
        <v>842</v>
      </c>
      <c r="D998" t="s">
        <v>26</v>
      </c>
      <c r="E998">
        <v>21</v>
      </c>
      <c r="F998" t="s">
        <v>15</v>
      </c>
      <c r="G998">
        <v>181010</v>
      </c>
      <c r="H998" t="s">
        <v>16</v>
      </c>
      <c r="I998" t="s">
        <v>17</v>
      </c>
      <c r="J998" t="s">
        <v>18</v>
      </c>
      <c r="K998" t="s">
        <v>19</v>
      </c>
      <c r="L998" t="s">
        <v>20</v>
      </c>
      <c r="M998" s="2">
        <v>842776102461</v>
      </c>
      <c r="N998">
        <v>1</v>
      </c>
      <c r="O998">
        <f>COUNTIFS($A$2:$A$1129,"="&amp;A998,$C$2:$C$1129,"="&amp;C998,$M$2:$M$1129,"="&amp;M998)</f>
        <v>3</v>
      </c>
      <c r="P998">
        <f>COUNTIFS($B$2:$B$1129,"="&amp;B998,$M$2:$M$1129,"="&amp;M998)</f>
        <v>1</v>
      </c>
      <c r="Q998">
        <f>SUMIFS($N$2:$N$1129,$B$2:$B$1129,"="&amp;B998,$M$2:$M$1129,"="&amp;M998)</f>
        <v>1</v>
      </c>
      <c r="R998">
        <f>VLOOKUP(A998&amp;C998&amp;M998,販売数計!$A$2:$E$174,5,FALSE)</f>
        <v>3</v>
      </c>
      <c r="S998">
        <f t="shared" si="32"/>
        <v>0</v>
      </c>
      <c r="T998">
        <f t="shared" si="31"/>
        <v>3</v>
      </c>
    </row>
    <row r="999" spans="1:20" x14ac:dyDescent="0.2">
      <c r="A999" s="1">
        <v>43306</v>
      </c>
      <c r="B999">
        <v>43989831</v>
      </c>
      <c r="C999">
        <v>842</v>
      </c>
      <c r="D999" t="s">
        <v>26</v>
      </c>
      <c r="E999">
        <v>12</v>
      </c>
      <c r="F999" t="s">
        <v>27</v>
      </c>
      <c r="G999">
        <v>77120</v>
      </c>
      <c r="H999" t="s">
        <v>28</v>
      </c>
      <c r="I999" t="s">
        <v>29</v>
      </c>
      <c r="J999" t="s">
        <v>30</v>
      </c>
      <c r="L999" t="s">
        <v>31</v>
      </c>
      <c r="M999" s="2">
        <v>4549980046388</v>
      </c>
      <c r="N999">
        <v>1</v>
      </c>
      <c r="O999">
        <f>COUNTIFS($A$2:$A$1129,"="&amp;A999,$C$2:$C$1129,"="&amp;C999,$M$2:$M$1129,"="&amp;M999)</f>
        <v>12</v>
      </c>
      <c r="P999">
        <f>COUNTIFS($B$2:$B$1129,"="&amp;B999,$M$2:$M$1129,"="&amp;M999)</f>
        <v>1</v>
      </c>
      <c r="Q999">
        <f>SUMIFS($N$2:$N$1129,$B$2:$B$1129,"="&amp;B999,$M$2:$M$1129,"="&amp;M999)</f>
        <v>1</v>
      </c>
      <c r="R999">
        <f>VLOOKUP(A999&amp;C999&amp;M999,販売数計!$A$2:$E$174,5,FALSE)</f>
        <v>13</v>
      </c>
      <c r="S999">
        <f t="shared" si="32"/>
        <v>0</v>
      </c>
      <c r="T999">
        <f t="shared" si="31"/>
        <v>12</v>
      </c>
    </row>
    <row r="1000" spans="1:20" x14ac:dyDescent="0.2">
      <c r="A1000" s="1">
        <v>43306</v>
      </c>
      <c r="B1000">
        <v>43990286</v>
      </c>
      <c r="C1000">
        <v>842</v>
      </c>
      <c r="D1000" t="s">
        <v>26</v>
      </c>
      <c r="E1000">
        <v>32</v>
      </c>
      <c r="F1000" t="s">
        <v>21</v>
      </c>
      <c r="G1000">
        <v>253230</v>
      </c>
      <c r="H1000" t="s">
        <v>22</v>
      </c>
      <c r="I1000" t="s">
        <v>23</v>
      </c>
      <c r="J1000" t="s">
        <v>24</v>
      </c>
      <c r="L1000" t="s">
        <v>25</v>
      </c>
      <c r="M1000" s="2">
        <v>4550084118970</v>
      </c>
      <c r="N1000">
        <v>1</v>
      </c>
      <c r="O1000">
        <f>COUNTIFS($A$2:$A$1129,"="&amp;A1000,$C$2:$C$1129,"="&amp;C1000,$M$2:$M$1129,"="&amp;M1000)</f>
        <v>6</v>
      </c>
      <c r="P1000">
        <f>COUNTIFS($B$2:$B$1129,"="&amp;B1000,$M$2:$M$1129,"="&amp;M1000)</f>
        <v>1</v>
      </c>
      <c r="Q1000">
        <f>SUMIFS($N$2:$N$1129,$B$2:$B$1129,"="&amp;B1000,$M$2:$M$1129,"="&amp;M1000)</f>
        <v>1</v>
      </c>
      <c r="R1000">
        <f>VLOOKUP(A1000&amp;C1000&amp;M1000,販売数計!$A$2:$E$174,5,FALSE)</f>
        <v>6</v>
      </c>
      <c r="S1000">
        <f t="shared" si="32"/>
        <v>0</v>
      </c>
      <c r="T1000">
        <f t="shared" si="31"/>
        <v>6</v>
      </c>
    </row>
    <row r="1001" spans="1:20" x14ac:dyDescent="0.2">
      <c r="A1001" s="1">
        <v>43306</v>
      </c>
      <c r="B1001">
        <v>43990652</v>
      </c>
      <c r="C1001">
        <v>842</v>
      </c>
      <c r="D1001" t="s">
        <v>26</v>
      </c>
      <c r="E1001">
        <v>32</v>
      </c>
      <c r="F1001" t="s">
        <v>21</v>
      </c>
      <c r="G1001">
        <v>253230</v>
      </c>
      <c r="H1001" t="s">
        <v>22</v>
      </c>
      <c r="I1001" t="s">
        <v>23</v>
      </c>
      <c r="J1001" t="s">
        <v>24</v>
      </c>
      <c r="L1001" t="s">
        <v>25</v>
      </c>
      <c r="M1001" s="2">
        <v>4550084118970</v>
      </c>
      <c r="N1001">
        <v>1</v>
      </c>
      <c r="O1001">
        <f>COUNTIFS($A$2:$A$1129,"="&amp;A1001,$C$2:$C$1129,"="&amp;C1001,$M$2:$M$1129,"="&amp;M1001)</f>
        <v>6</v>
      </c>
      <c r="P1001">
        <f>COUNTIFS($B$2:$B$1129,"="&amp;B1001,$M$2:$M$1129,"="&amp;M1001)</f>
        <v>1</v>
      </c>
      <c r="Q1001">
        <f>SUMIFS($N$2:$N$1129,$B$2:$B$1129,"="&amp;B1001,$M$2:$M$1129,"="&amp;M1001)</f>
        <v>1</v>
      </c>
      <c r="R1001">
        <f>VLOOKUP(A1001&amp;C1001&amp;M1001,販売数計!$A$2:$E$174,5,FALSE)</f>
        <v>6</v>
      </c>
      <c r="S1001">
        <f t="shared" si="32"/>
        <v>0</v>
      </c>
      <c r="T1001">
        <f t="shared" si="31"/>
        <v>6</v>
      </c>
    </row>
    <row r="1002" spans="1:20" x14ac:dyDescent="0.2">
      <c r="A1002" s="1">
        <v>43306</v>
      </c>
      <c r="B1002">
        <v>43991108</v>
      </c>
      <c r="C1002">
        <v>842</v>
      </c>
      <c r="D1002" t="s">
        <v>26</v>
      </c>
      <c r="E1002">
        <v>32</v>
      </c>
      <c r="F1002" t="s">
        <v>21</v>
      </c>
      <c r="G1002">
        <v>253230</v>
      </c>
      <c r="H1002" t="s">
        <v>22</v>
      </c>
      <c r="I1002" t="s">
        <v>23</v>
      </c>
      <c r="J1002" t="s">
        <v>24</v>
      </c>
      <c r="L1002" t="s">
        <v>25</v>
      </c>
      <c r="M1002" s="2">
        <v>4550084118970</v>
      </c>
      <c r="N1002">
        <v>1</v>
      </c>
      <c r="O1002">
        <f>COUNTIFS($A$2:$A$1129,"="&amp;A1002,$C$2:$C$1129,"="&amp;C1002,$M$2:$M$1129,"="&amp;M1002)</f>
        <v>6</v>
      </c>
      <c r="P1002">
        <f>COUNTIFS($B$2:$B$1129,"="&amp;B1002,$M$2:$M$1129,"="&amp;M1002)</f>
        <v>1</v>
      </c>
      <c r="Q1002">
        <f>SUMIFS($N$2:$N$1129,$B$2:$B$1129,"="&amp;B1002,$M$2:$M$1129,"="&amp;M1002)</f>
        <v>1</v>
      </c>
      <c r="R1002">
        <f>VLOOKUP(A1002&amp;C1002&amp;M1002,販売数計!$A$2:$E$174,5,FALSE)</f>
        <v>6</v>
      </c>
      <c r="S1002">
        <f t="shared" si="32"/>
        <v>0</v>
      </c>
      <c r="T1002">
        <f t="shared" si="31"/>
        <v>6</v>
      </c>
    </row>
    <row r="1003" spans="1:20" x14ac:dyDescent="0.2">
      <c r="A1003" s="1">
        <v>43306</v>
      </c>
      <c r="B1003">
        <v>43994097</v>
      </c>
      <c r="C1003">
        <v>842</v>
      </c>
      <c r="D1003" t="s">
        <v>26</v>
      </c>
      <c r="E1003">
        <v>12</v>
      </c>
      <c r="F1003" t="s">
        <v>27</v>
      </c>
      <c r="G1003">
        <v>77120</v>
      </c>
      <c r="H1003" t="s">
        <v>28</v>
      </c>
      <c r="I1003" t="s">
        <v>29</v>
      </c>
      <c r="J1003" t="s">
        <v>30</v>
      </c>
      <c r="L1003" t="s">
        <v>31</v>
      </c>
      <c r="M1003" s="2">
        <v>4549980046388</v>
      </c>
      <c r="N1003">
        <v>1</v>
      </c>
      <c r="O1003">
        <f>COUNTIFS($A$2:$A$1129,"="&amp;A1003,$C$2:$C$1129,"="&amp;C1003,$M$2:$M$1129,"="&amp;M1003)</f>
        <v>12</v>
      </c>
      <c r="P1003">
        <f>COUNTIFS($B$2:$B$1129,"="&amp;B1003,$M$2:$M$1129,"="&amp;M1003)</f>
        <v>1</v>
      </c>
      <c r="Q1003">
        <f>SUMIFS($N$2:$N$1129,$B$2:$B$1129,"="&amp;B1003,$M$2:$M$1129,"="&amp;M1003)</f>
        <v>1</v>
      </c>
      <c r="R1003">
        <f>VLOOKUP(A1003&amp;C1003&amp;M1003,販売数計!$A$2:$E$174,5,FALSE)</f>
        <v>13</v>
      </c>
      <c r="S1003">
        <f t="shared" si="32"/>
        <v>0</v>
      </c>
      <c r="T1003">
        <f t="shared" si="31"/>
        <v>12</v>
      </c>
    </row>
    <row r="1004" spans="1:20" x14ac:dyDescent="0.2">
      <c r="A1004" s="1">
        <v>43306</v>
      </c>
      <c r="B1004">
        <v>43995723</v>
      </c>
      <c r="C1004">
        <v>842</v>
      </c>
      <c r="D1004" t="s">
        <v>26</v>
      </c>
      <c r="E1004">
        <v>12</v>
      </c>
      <c r="F1004" t="s">
        <v>27</v>
      </c>
      <c r="G1004">
        <v>77120</v>
      </c>
      <c r="H1004" t="s">
        <v>28</v>
      </c>
      <c r="I1004" t="s">
        <v>29</v>
      </c>
      <c r="J1004" t="s">
        <v>30</v>
      </c>
      <c r="L1004" t="s">
        <v>31</v>
      </c>
      <c r="M1004" s="2">
        <v>4549980046388</v>
      </c>
      <c r="N1004">
        <v>1</v>
      </c>
      <c r="O1004">
        <f>COUNTIFS($A$2:$A$1129,"="&amp;A1004,$C$2:$C$1129,"="&amp;C1004,$M$2:$M$1129,"="&amp;M1004)</f>
        <v>12</v>
      </c>
      <c r="P1004">
        <f>COUNTIFS($B$2:$B$1129,"="&amp;B1004,$M$2:$M$1129,"="&amp;M1004)</f>
        <v>1</v>
      </c>
      <c r="Q1004">
        <f>SUMIFS($N$2:$N$1129,$B$2:$B$1129,"="&amp;B1004,$M$2:$M$1129,"="&amp;M1004)</f>
        <v>1</v>
      </c>
      <c r="R1004">
        <f>VLOOKUP(A1004&amp;C1004&amp;M1004,販売数計!$A$2:$E$174,5,FALSE)</f>
        <v>13</v>
      </c>
      <c r="S1004">
        <f t="shared" si="32"/>
        <v>0</v>
      </c>
      <c r="T1004">
        <f t="shared" si="31"/>
        <v>12</v>
      </c>
    </row>
    <row r="1005" spans="1:20" x14ac:dyDescent="0.2">
      <c r="A1005" s="1">
        <v>43306</v>
      </c>
      <c r="B1005">
        <v>43995731</v>
      </c>
      <c r="C1005">
        <v>842</v>
      </c>
      <c r="D1005" t="s">
        <v>26</v>
      </c>
      <c r="E1005">
        <v>21</v>
      </c>
      <c r="F1005" t="s">
        <v>15</v>
      </c>
      <c r="G1005">
        <v>181010</v>
      </c>
      <c r="H1005" t="s">
        <v>16</v>
      </c>
      <c r="I1005" t="s">
        <v>17</v>
      </c>
      <c r="J1005" t="s">
        <v>18</v>
      </c>
      <c r="K1005" t="s">
        <v>19</v>
      </c>
      <c r="L1005" t="s">
        <v>20</v>
      </c>
      <c r="M1005" s="2">
        <v>842776102461</v>
      </c>
      <c r="N1005">
        <v>1</v>
      </c>
      <c r="O1005">
        <f>COUNTIFS($A$2:$A$1129,"="&amp;A1005,$C$2:$C$1129,"="&amp;C1005,$M$2:$M$1129,"="&amp;M1005)</f>
        <v>3</v>
      </c>
      <c r="P1005">
        <f>COUNTIFS($B$2:$B$1129,"="&amp;B1005,$M$2:$M$1129,"="&amp;M1005)</f>
        <v>1</v>
      </c>
      <c r="Q1005">
        <f>SUMIFS($N$2:$N$1129,$B$2:$B$1129,"="&amp;B1005,$M$2:$M$1129,"="&amp;M1005)</f>
        <v>1</v>
      </c>
      <c r="R1005">
        <f>VLOOKUP(A1005&amp;C1005&amp;M1005,販売数計!$A$2:$E$174,5,FALSE)</f>
        <v>3</v>
      </c>
      <c r="S1005">
        <f t="shared" si="32"/>
        <v>0</v>
      </c>
      <c r="T1005">
        <f t="shared" si="31"/>
        <v>3</v>
      </c>
    </row>
    <row r="1006" spans="1:20" x14ac:dyDescent="0.2">
      <c r="A1006" s="1">
        <v>43306</v>
      </c>
      <c r="B1006">
        <v>43995783</v>
      </c>
      <c r="C1006">
        <v>842</v>
      </c>
      <c r="D1006" t="s">
        <v>26</v>
      </c>
      <c r="E1006">
        <v>12</v>
      </c>
      <c r="F1006" t="s">
        <v>27</v>
      </c>
      <c r="G1006">
        <v>77120</v>
      </c>
      <c r="H1006" t="s">
        <v>28</v>
      </c>
      <c r="I1006" t="s">
        <v>29</v>
      </c>
      <c r="J1006" t="s">
        <v>30</v>
      </c>
      <c r="L1006" t="s">
        <v>31</v>
      </c>
      <c r="M1006" s="2">
        <v>4549980046388</v>
      </c>
      <c r="N1006">
        <v>1</v>
      </c>
      <c r="O1006">
        <f>COUNTIFS($A$2:$A$1129,"="&amp;A1006,$C$2:$C$1129,"="&amp;C1006,$M$2:$M$1129,"="&amp;M1006)</f>
        <v>12</v>
      </c>
      <c r="P1006">
        <f>COUNTIFS($B$2:$B$1129,"="&amp;B1006,$M$2:$M$1129,"="&amp;M1006)</f>
        <v>1</v>
      </c>
      <c r="Q1006">
        <f>SUMIFS($N$2:$N$1129,$B$2:$B$1129,"="&amp;B1006,$M$2:$M$1129,"="&amp;M1006)</f>
        <v>1</v>
      </c>
      <c r="R1006">
        <f>VLOOKUP(A1006&amp;C1006&amp;M1006,販売数計!$A$2:$E$174,5,FALSE)</f>
        <v>13</v>
      </c>
      <c r="S1006">
        <f t="shared" si="32"/>
        <v>0</v>
      </c>
      <c r="T1006">
        <f t="shared" si="31"/>
        <v>12</v>
      </c>
    </row>
    <row r="1007" spans="1:20" x14ac:dyDescent="0.2">
      <c r="A1007" s="1">
        <v>43306</v>
      </c>
      <c r="B1007">
        <v>43996134</v>
      </c>
      <c r="C1007">
        <v>842</v>
      </c>
      <c r="D1007" t="s">
        <v>26</v>
      </c>
      <c r="E1007">
        <v>32</v>
      </c>
      <c r="F1007" t="s">
        <v>21</v>
      </c>
      <c r="G1007">
        <v>253230</v>
      </c>
      <c r="H1007" t="s">
        <v>22</v>
      </c>
      <c r="I1007" t="s">
        <v>23</v>
      </c>
      <c r="J1007" t="s">
        <v>24</v>
      </c>
      <c r="L1007" t="s">
        <v>25</v>
      </c>
      <c r="M1007" s="2">
        <v>4550084118970</v>
      </c>
      <c r="N1007">
        <v>1</v>
      </c>
      <c r="O1007">
        <f>COUNTIFS($A$2:$A$1129,"="&amp;A1007,$C$2:$C$1129,"="&amp;C1007,$M$2:$M$1129,"="&amp;M1007)</f>
        <v>6</v>
      </c>
      <c r="P1007">
        <f>COUNTIFS($B$2:$B$1129,"="&amp;B1007,$M$2:$M$1129,"="&amp;M1007)</f>
        <v>1</v>
      </c>
      <c r="Q1007">
        <f>SUMIFS($N$2:$N$1129,$B$2:$B$1129,"="&amp;B1007,$M$2:$M$1129,"="&amp;M1007)</f>
        <v>1</v>
      </c>
      <c r="R1007">
        <f>VLOOKUP(A1007&amp;C1007&amp;M1007,販売数計!$A$2:$E$174,5,FALSE)</f>
        <v>6</v>
      </c>
      <c r="S1007">
        <f t="shared" si="32"/>
        <v>0</v>
      </c>
      <c r="T1007">
        <f t="shared" si="31"/>
        <v>6</v>
      </c>
    </row>
    <row r="1008" spans="1:20" x14ac:dyDescent="0.2">
      <c r="A1008" s="1">
        <v>43306</v>
      </c>
      <c r="B1008">
        <v>43996255</v>
      </c>
      <c r="C1008">
        <v>842</v>
      </c>
      <c r="D1008" t="s">
        <v>26</v>
      </c>
      <c r="E1008">
        <v>12</v>
      </c>
      <c r="F1008" t="s">
        <v>27</v>
      </c>
      <c r="G1008">
        <v>77120</v>
      </c>
      <c r="H1008" t="s">
        <v>28</v>
      </c>
      <c r="I1008" t="s">
        <v>29</v>
      </c>
      <c r="J1008" t="s">
        <v>30</v>
      </c>
      <c r="L1008" t="s">
        <v>31</v>
      </c>
      <c r="M1008" s="2">
        <v>4549980046388</v>
      </c>
      <c r="N1008">
        <v>1</v>
      </c>
      <c r="O1008">
        <f>COUNTIFS($A$2:$A$1129,"="&amp;A1008,$C$2:$C$1129,"="&amp;C1008,$M$2:$M$1129,"="&amp;M1008)</f>
        <v>12</v>
      </c>
      <c r="P1008">
        <f>COUNTIFS($B$2:$B$1129,"="&amp;B1008,$M$2:$M$1129,"="&amp;M1008)</f>
        <v>1</v>
      </c>
      <c r="Q1008">
        <f>SUMIFS($N$2:$N$1129,$B$2:$B$1129,"="&amp;B1008,$M$2:$M$1129,"="&amp;M1008)</f>
        <v>1</v>
      </c>
      <c r="R1008">
        <f>VLOOKUP(A1008&amp;C1008&amp;M1008,販売数計!$A$2:$E$174,5,FALSE)</f>
        <v>13</v>
      </c>
      <c r="S1008">
        <f t="shared" si="32"/>
        <v>0</v>
      </c>
      <c r="T1008">
        <f t="shared" si="31"/>
        <v>12</v>
      </c>
    </row>
    <row r="1009" spans="1:20" x14ac:dyDescent="0.2">
      <c r="A1009" s="1">
        <v>43306</v>
      </c>
      <c r="B1009">
        <v>43996311</v>
      </c>
      <c r="C1009">
        <v>842</v>
      </c>
      <c r="D1009" t="s">
        <v>26</v>
      </c>
      <c r="E1009">
        <v>12</v>
      </c>
      <c r="F1009" t="s">
        <v>27</v>
      </c>
      <c r="G1009">
        <v>77120</v>
      </c>
      <c r="H1009" t="s">
        <v>28</v>
      </c>
      <c r="I1009" t="s">
        <v>29</v>
      </c>
      <c r="J1009" t="s">
        <v>30</v>
      </c>
      <c r="L1009" t="s">
        <v>31</v>
      </c>
      <c r="M1009" s="2">
        <v>4549980046388</v>
      </c>
      <c r="N1009">
        <v>1</v>
      </c>
      <c r="O1009">
        <f>COUNTIFS($A$2:$A$1129,"="&amp;A1009,$C$2:$C$1129,"="&amp;C1009,$M$2:$M$1129,"="&amp;M1009)</f>
        <v>12</v>
      </c>
      <c r="P1009">
        <f>COUNTIFS($B$2:$B$1129,"="&amp;B1009,$M$2:$M$1129,"="&amp;M1009)</f>
        <v>1</v>
      </c>
      <c r="Q1009">
        <f>SUMIFS($N$2:$N$1129,$B$2:$B$1129,"="&amp;B1009,$M$2:$M$1129,"="&amp;M1009)</f>
        <v>1</v>
      </c>
      <c r="R1009">
        <f>VLOOKUP(A1009&amp;C1009&amp;M1009,販売数計!$A$2:$E$174,5,FALSE)</f>
        <v>13</v>
      </c>
      <c r="S1009">
        <f t="shared" si="32"/>
        <v>0</v>
      </c>
      <c r="T1009">
        <f t="shared" si="31"/>
        <v>12</v>
      </c>
    </row>
    <row r="1010" spans="1:20" x14ac:dyDescent="0.2">
      <c r="A1010" s="1">
        <v>43306</v>
      </c>
      <c r="B1010">
        <v>43996377</v>
      </c>
      <c r="C1010">
        <v>842</v>
      </c>
      <c r="D1010" t="s">
        <v>26</v>
      </c>
      <c r="E1010">
        <v>12</v>
      </c>
      <c r="F1010" t="s">
        <v>27</v>
      </c>
      <c r="G1010">
        <v>77120</v>
      </c>
      <c r="H1010" t="s">
        <v>28</v>
      </c>
      <c r="I1010" t="s">
        <v>29</v>
      </c>
      <c r="J1010" t="s">
        <v>30</v>
      </c>
      <c r="L1010" t="s">
        <v>31</v>
      </c>
      <c r="M1010" s="2">
        <v>4549980046388</v>
      </c>
      <c r="N1010">
        <v>1</v>
      </c>
      <c r="O1010">
        <f>COUNTIFS($A$2:$A$1129,"="&amp;A1010,$C$2:$C$1129,"="&amp;C1010,$M$2:$M$1129,"="&amp;M1010)</f>
        <v>12</v>
      </c>
      <c r="P1010">
        <f>COUNTIFS($B$2:$B$1129,"="&amp;B1010,$M$2:$M$1129,"="&amp;M1010)</f>
        <v>1</v>
      </c>
      <c r="Q1010">
        <f>SUMIFS($N$2:$N$1129,$B$2:$B$1129,"="&amp;B1010,$M$2:$M$1129,"="&amp;M1010)</f>
        <v>1</v>
      </c>
      <c r="R1010">
        <f>VLOOKUP(A1010&amp;C1010&amp;M1010,販売数計!$A$2:$E$174,5,FALSE)</f>
        <v>13</v>
      </c>
      <c r="S1010">
        <f t="shared" si="32"/>
        <v>0</v>
      </c>
      <c r="T1010">
        <f t="shared" si="31"/>
        <v>12</v>
      </c>
    </row>
    <row r="1011" spans="1:20" x14ac:dyDescent="0.2">
      <c r="A1011" s="1">
        <v>43306</v>
      </c>
      <c r="B1011">
        <v>43996417</v>
      </c>
      <c r="C1011">
        <v>842</v>
      </c>
      <c r="D1011" t="s">
        <v>26</v>
      </c>
      <c r="E1011">
        <v>12</v>
      </c>
      <c r="F1011" t="s">
        <v>27</v>
      </c>
      <c r="G1011">
        <v>77120</v>
      </c>
      <c r="H1011" t="s">
        <v>28</v>
      </c>
      <c r="I1011" t="s">
        <v>29</v>
      </c>
      <c r="J1011" t="s">
        <v>30</v>
      </c>
      <c r="L1011" t="s">
        <v>31</v>
      </c>
      <c r="M1011" s="2">
        <v>4549980046388</v>
      </c>
      <c r="N1011">
        <v>1</v>
      </c>
      <c r="O1011">
        <f>COUNTIFS($A$2:$A$1129,"="&amp;A1011,$C$2:$C$1129,"="&amp;C1011,$M$2:$M$1129,"="&amp;M1011)</f>
        <v>12</v>
      </c>
      <c r="P1011">
        <f>COUNTIFS($B$2:$B$1129,"="&amp;B1011,$M$2:$M$1129,"="&amp;M1011)</f>
        <v>1</v>
      </c>
      <c r="Q1011">
        <f>SUMIFS($N$2:$N$1129,$B$2:$B$1129,"="&amp;B1011,$M$2:$M$1129,"="&amp;M1011)</f>
        <v>1</v>
      </c>
      <c r="R1011">
        <f>VLOOKUP(A1011&amp;C1011&amp;M1011,販売数計!$A$2:$E$174,5,FALSE)</f>
        <v>13</v>
      </c>
      <c r="S1011">
        <f t="shared" si="32"/>
        <v>0</v>
      </c>
      <c r="T1011">
        <f t="shared" si="31"/>
        <v>12</v>
      </c>
    </row>
    <row r="1012" spans="1:20" x14ac:dyDescent="0.2">
      <c r="A1012" s="1">
        <v>43306</v>
      </c>
      <c r="B1012">
        <v>65670469</v>
      </c>
      <c r="C1012">
        <v>842</v>
      </c>
      <c r="D1012" t="s">
        <v>26</v>
      </c>
      <c r="E1012">
        <v>32</v>
      </c>
      <c r="F1012" t="s">
        <v>21</v>
      </c>
      <c r="G1012">
        <v>253230</v>
      </c>
      <c r="H1012" t="s">
        <v>22</v>
      </c>
      <c r="I1012" t="s">
        <v>23</v>
      </c>
      <c r="J1012" t="s">
        <v>24</v>
      </c>
      <c r="L1012" t="s">
        <v>25</v>
      </c>
      <c r="M1012" s="2">
        <v>4550084118970</v>
      </c>
      <c r="N1012">
        <v>1</v>
      </c>
      <c r="O1012">
        <f>COUNTIFS($A$2:$A$1129,"="&amp;A1012,$C$2:$C$1129,"="&amp;C1012,$M$2:$M$1129,"="&amp;M1012)</f>
        <v>6</v>
      </c>
      <c r="P1012">
        <f>COUNTIFS($B$2:$B$1129,"="&amp;B1012,$M$2:$M$1129,"="&amp;M1012)</f>
        <v>1</v>
      </c>
      <c r="Q1012">
        <f>SUMIFS($N$2:$N$1129,$B$2:$B$1129,"="&amp;B1012,$M$2:$M$1129,"="&amp;M1012)</f>
        <v>1</v>
      </c>
      <c r="R1012">
        <f>VLOOKUP(A1012&amp;C1012&amp;M1012,販売数計!$A$2:$E$174,5,FALSE)</f>
        <v>6</v>
      </c>
      <c r="S1012">
        <f t="shared" si="32"/>
        <v>0</v>
      </c>
      <c r="T1012">
        <f t="shared" si="31"/>
        <v>6</v>
      </c>
    </row>
    <row r="1013" spans="1:20" x14ac:dyDescent="0.2">
      <c r="A1013" s="1">
        <v>43306</v>
      </c>
      <c r="B1013">
        <v>65670643</v>
      </c>
      <c r="C1013">
        <v>842</v>
      </c>
      <c r="D1013" t="s">
        <v>26</v>
      </c>
      <c r="E1013">
        <v>12</v>
      </c>
      <c r="F1013" t="s">
        <v>27</v>
      </c>
      <c r="G1013">
        <v>77120</v>
      </c>
      <c r="H1013" t="s">
        <v>28</v>
      </c>
      <c r="I1013" t="s">
        <v>29</v>
      </c>
      <c r="J1013" t="s">
        <v>30</v>
      </c>
      <c r="L1013" t="s">
        <v>31</v>
      </c>
      <c r="M1013" s="2">
        <v>4549980046388</v>
      </c>
      <c r="N1013">
        <v>1</v>
      </c>
      <c r="O1013">
        <f>COUNTIFS($A$2:$A$1129,"="&amp;A1013,$C$2:$C$1129,"="&amp;C1013,$M$2:$M$1129,"="&amp;M1013)</f>
        <v>12</v>
      </c>
      <c r="P1013">
        <f>COUNTIFS($B$2:$B$1129,"="&amp;B1013,$M$2:$M$1129,"="&amp;M1013)</f>
        <v>1</v>
      </c>
      <c r="Q1013">
        <f>SUMIFS($N$2:$N$1129,$B$2:$B$1129,"="&amp;B1013,$M$2:$M$1129,"="&amp;M1013)</f>
        <v>1</v>
      </c>
      <c r="R1013">
        <f>VLOOKUP(A1013&amp;C1013&amp;M1013,販売数計!$A$2:$E$174,5,FALSE)</f>
        <v>13</v>
      </c>
      <c r="S1013">
        <f t="shared" si="32"/>
        <v>0</v>
      </c>
      <c r="T1013">
        <f t="shared" si="31"/>
        <v>12</v>
      </c>
    </row>
    <row r="1014" spans="1:20" hidden="1" x14ac:dyDescent="0.2">
      <c r="A1014" s="1">
        <v>43307</v>
      </c>
      <c r="B1014">
        <v>43998340</v>
      </c>
      <c r="C1014">
        <v>94</v>
      </c>
      <c r="D1014" t="s">
        <v>14</v>
      </c>
      <c r="E1014">
        <v>12</v>
      </c>
      <c r="F1014" t="s">
        <v>27</v>
      </c>
      <c r="G1014">
        <v>77120</v>
      </c>
      <c r="H1014" t="s">
        <v>28</v>
      </c>
      <c r="I1014" t="s">
        <v>29</v>
      </c>
      <c r="J1014" t="s">
        <v>30</v>
      </c>
      <c r="L1014" t="s">
        <v>31</v>
      </c>
      <c r="M1014" s="2">
        <v>4549980046388</v>
      </c>
      <c r="N1014">
        <v>1</v>
      </c>
      <c r="O1014">
        <f>COUNTIFS($A$2:$A$1129,"="&amp;A1014,$C$2:$C$1129,"="&amp;C1014,$M$2:$M$1129,"="&amp;M1014)</f>
        <v>2</v>
      </c>
      <c r="P1014">
        <f>COUNTIFS($B$2:$B$1129,"="&amp;B1014,$M$2:$M$1129,"="&amp;M1014)</f>
        <v>1</v>
      </c>
      <c r="Q1014">
        <f>SUMIFS($N$2:$N$1129,$B$2:$B$1129,"="&amp;B1014,$M$2:$M$1129,"="&amp;M1014)</f>
        <v>1</v>
      </c>
      <c r="R1014">
        <f>VLOOKUP(A1014&amp;C1014&amp;M1014,販売数計!$A$2:$E$174,5,FALSE)</f>
        <v>2</v>
      </c>
      <c r="S1014">
        <f t="shared" si="32"/>
        <v>0</v>
      </c>
      <c r="T1014">
        <f t="shared" si="31"/>
        <v>2</v>
      </c>
    </row>
    <row r="1015" spans="1:20" hidden="1" x14ac:dyDescent="0.2">
      <c r="A1015" s="1">
        <v>43307</v>
      </c>
      <c r="B1015">
        <v>43998348</v>
      </c>
      <c r="C1015">
        <v>94</v>
      </c>
      <c r="D1015" t="s">
        <v>14</v>
      </c>
      <c r="E1015">
        <v>21</v>
      </c>
      <c r="F1015" t="s">
        <v>15</v>
      </c>
      <c r="G1015">
        <v>181010</v>
      </c>
      <c r="H1015" t="s">
        <v>16</v>
      </c>
      <c r="I1015" t="s">
        <v>17</v>
      </c>
      <c r="J1015" t="s">
        <v>18</v>
      </c>
      <c r="K1015" t="s">
        <v>19</v>
      </c>
      <c r="L1015" t="s">
        <v>20</v>
      </c>
      <c r="M1015" s="2">
        <v>842776102461</v>
      </c>
      <c r="N1015">
        <v>1</v>
      </c>
      <c r="O1015">
        <f>COUNTIFS($A$2:$A$1129,"="&amp;A1015,$C$2:$C$1129,"="&amp;C1015,$M$2:$M$1129,"="&amp;M1015)</f>
        <v>7</v>
      </c>
      <c r="P1015">
        <f>COUNTIFS($B$2:$B$1129,"="&amp;B1015,$M$2:$M$1129,"="&amp;M1015)</f>
        <v>1</v>
      </c>
      <c r="Q1015">
        <f>SUMIFS($N$2:$N$1129,$B$2:$B$1129,"="&amp;B1015,$M$2:$M$1129,"="&amp;M1015)</f>
        <v>1</v>
      </c>
      <c r="R1015">
        <f>VLOOKUP(A1015&amp;C1015&amp;M1015,販売数計!$A$2:$E$174,5,FALSE)</f>
        <v>6</v>
      </c>
      <c r="S1015">
        <f t="shared" si="32"/>
        <v>0</v>
      </c>
      <c r="T1015">
        <f t="shared" si="31"/>
        <v>7</v>
      </c>
    </row>
    <row r="1016" spans="1:20" hidden="1" x14ac:dyDescent="0.2">
      <c r="A1016" s="1">
        <v>43307</v>
      </c>
      <c r="B1016">
        <v>43998349</v>
      </c>
      <c r="C1016">
        <v>94</v>
      </c>
      <c r="D1016" t="s">
        <v>14</v>
      </c>
      <c r="E1016">
        <v>12</v>
      </c>
      <c r="F1016" t="s">
        <v>27</v>
      </c>
      <c r="G1016">
        <v>77120</v>
      </c>
      <c r="H1016" t="s">
        <v>28</v>
      </c>
      <c r="I1016" t="s">
        <v>29</v>
      </c>
      <c r="J1016" t="s">
        <v>30</v>
      </c>
      <c r="L1016" t="s">
        <v>31</v>
      </c>
      <c r="M1016" s="2">
        <v>4549980046388</v>
      </c>
      <c r="N1016">
        <v>1</v>
      </c>
      <c r="O1016">
        <f>COUNTIFS($A$2:$A$1129,"="&amp;A1016,$C$2:$C$1129,"="&amp;C1016,$M$2:$M$1129,"="&amp;M1016)</f>
        <v>2</v>
      </c>
      <c r="P1016">
        <f>COUNTIFS($B$2:$B$1129,"="&amp;B1016,$M$2:$M$1129,"="&amp;M1016)</f>
        <v>1</v>
      </c>
      <c r="Q1016">
        <f>SUMIFS($N$2:$N$1129,$B$2:$B$1129,"="&amp;B1016,$M$2:$M$1129,"="&amp;M1016)</f>
        <v>1</v>
      </c>
      <c r="R1016">
        <f>VLOOKUP(A1016&amp;C1016&amp;M1016,販売数計!$A$2:$E$174,5,FALSE)</f>
        <v>2</v>
      </c>
      <c r="S1016">
        <f t="shared" si="32"/>
        <v>0</v>
      </c>
      <c r="T1016">
        <f t="shared" si="31"/>
        <v>2</v>
      </c>
    </row>
    <row r="1017" spans="1:20" hidden="1" x14ac:dyDescent="0.2">
      <c r="A1017" s="1">
        <v>43307</v>
      </c>
      <c r="B1017">
        <v>43998723</v>
      </c>
      <c r="C1017">
        <v>94</v>
      </c>
      <c r="D1017" t="s">
        <v>14</v>
      </c>
      <c r="E1017">
        <v>21</v>
      </c>
      <c r="F1017" t="s">
        <v>15</v>
      </c>
      <c r="G1017">
        <v>181010</v>
      </c>
      <c r="H1017" t="s">
        <v>16</v>
      </c>
      <c r="I1017" t="s">
        <v>17</v>
      </c>
      <c r="J1017" t="s">
        <v>18</v>
      </c>
      <c r="K1017" t="s">
        <v>19</v>
      </c>
      <c r="L1017" t="s">
        <v>20</v>
      </c>
      <c r="M1017" s="2">
        <v>842776102461</v>
      </c>
      <c r="N1017">
        <v>1</v>
      </c>
      <c r="O1017">
        <f>COUNTIFS($A$2:$A$1129,"="&amp;A1017,$C$2:$C$1129,"="&amp;C1017,$M$2:$M$1129,"="&amp;M1017)</f>
        <v>7</v>
      </c>
      <c r="P1017">
        <f>COUNTIFS($B$2:$B$1129,"="&amp;B1017,$M$2:$M$1129,"="&amp;M1017)</f>
        <v>1</v>
      </c>
      <c r="Q1017">
        <f>SUMIFS($N$2:$N$1129,$B$2:$B$1129,"="&amp;B1017,$M$2:$M$1129,"="&amp;M1017)</f>
        <v>1</v>
      </c>
      <c r="R1017">
        <f>VLOOKUP(A1017&amp;C1017&amp;M1017,販売数計!$A$2:$E$174,5,FALSE)</f>
        <v>6</v>
      </c>
      <c r="S1017">
        <f t="shared" si="32"/>
        <v>0</v>
      </c>
      <c r="T1017">
        <f t="shared" si="31"/>
        <v>7</v>
      </c>
    </row>
    <row r="1018" spans="1:20" hidden="1" x14ac:dyDescent="0.2">
      <c r="A1018" s="1">
        <v>43307</v>
      </c>
      <c r="B1018">
        <v>44002455</v>
      </c>
      <c r="C1018">
        <v>94</v>
      </c>
      <c r="D1018" t="s">
        <v>14</v>
      </c>
      <c r="E1018">
        <v>21</v>
      </c>
      <c r="F1018" t="s">
        <v>15</v>
      </c>
      <c r="G1018">
        <v>181010</v>
      </c>
      <c r="H1018" t="s">
        <v>16</v>
      </c>
      <c r="I1018" t="s">
        <v>17</v>
      </c>
      <c r="J1018" t="s">
        <v>18</v>
      </c>
      <c r="K1018" t="s">
        <v>19</v>
      </c>
      <c r="L1018" t="s">
        <v>20</v>
      </c>
      <c r="M1018" s="2">
        <v>842776102461</v>
      </c>
      <c r="N1018">
        <v>1</v>
      </c>
      <c r="O1018">
        <f>COUNTIFS($A$2:$A$1129,"="&amp;A1018,$C$2:$C$1129,"="&amp;C1018,$M$2:$M$1129,"="&amp;M1018)</f>
        <v>7</v>
      </c>
      <c r="P1018">
        <f>COUNTIFS($B$2:$B$1129,"="&amp;B1018,$M$2:$M$1129,"="&amp;M1018)</f>
        <v>1</v>
      </c>
      <c r="Q1018">
        <f>SUMIFS($N$2:$N$1129,$B$2:$B$1129,"="&amp;B1018,$M$2:$M$1129,"="&amp;M1018)</f>
        <v>1</v>
      </c>
      <c r="R1018">
        <f>VLOOKUP(A1018&amp;C1018&amp;M1018,販売数計!$A$2:$E$174,5,FALSE)</f>
        <v>6</v>
      </c>
      <c r="S1018">
        <f t="shared" si="32"/>
        <v>0</v>
      </c>
      <c r="T1018">
        <f t="shared" si="31"/>
        <v>7</v>
      </c>
    </row>
    <row r="1019" spans="1:20" hidden="1" x14ac:dyDescent="0.2">
      <c r="A1019" s="1">
        <v>43307</v>
      </c>
      <c r="B1019">
        <v>44002458</v>
      </c>
      <c r="C1019">
        <v>94</v>
      </c>
      <c r="D1019" t="s">
        <v>14</v>
      </c>
      <c r="E1019">
        <v>21</v>
      </c>
      <c r="F1019" t="s">
        <v>15</v>
      </c>
      <c r="G1019">
        <v>181010</v>
      </c>
      <c r="H1019" t="s">
        <v>16</v>
      </c>
      <c r="I1019" t="s">
        <v>17</v>
      </c>
      <c r="J1019" t="s">
        <v>18</v>
      </c>
      <c r="K1019" t="s">
        <v>19</v>
      </c>
      <c r="L1019" t="s">
        <v>20</v>
      </c>
      <c r="M1019" s="2">
        <v>842776102461</v>
      </c>
      <c r="N1019">
        <v>1</v>
      </c>
      <c r="O1019">
        <f>COUNTIFS($A$2:$A$1129,"="&amp;A1019,$C$2:$C$1129,"="&amp;C1019,$M$2:$M$1129,"="&amp;M1019)</f>
        <v>7</v>
      </c>
      <c r="P1019">
        <f>COUNTIFS($B$2:$B$1129,"="&amp;B1019,$M$2:$M$1129,"="&amp;M1019)</f>
        <v>1</v>
      </c>
      <c r="Q1019">
        <f>SUMIFS($N$2:$N$1129,$B$2:$B$1129,"="&amp;B1019,$M$2:$M$1129,"="&amp;M1019)</f>
        <v>1</v>
      </c>
      <c r="R1019">
        <f>VLOOKUP(A1019&amp;C1019&amp;M1019,販売数計!$A$2:$E$174,5,FALSE)</f>
        <v>6</v>
      </c>
      <c r="S1019">
        <f t="shared" si="32"/>
        <v>0</v>
      </c>
      <c r="T1019">
        <f t="shared" si="31"/>
        <v>7</v>
      </c>
    </row>
    <row r="1020" spans="1:20" hidden="1" x14ac:dyDescent="0.2">
      <c r="A1020" s="1">
        <v>43307</v>
      </c>
      <c r="B1020">
        <v>44003308</v>
      </c>
      <c r="C1020">
        <v>94</v>
      </c>
      <c r="D1020" t="s">
        <v>14</v>
      </c>
      <c r="E1020">
        <v>32</v>
      </c>
      <c r="F1020" t="s">
        <v>21</v>
      </c>
      <c r="G1020">
        <v>253230</v>
      </c>
      <c r="H1020" t="s">
        <v>22</v>
      </c>
      <c r="I1020" t="s">
        <v>23</v>
      </c>
      <c r="J1020" t="s">
        <v>24</v>
      </c>
      <c r="L1020" t="s">
        <v>25</v>
      </c>
      <c r="M1020" s="2">
        <v>4550084118970</v>
      </c>
      <c r="N1020">
        <v>1</v>
      </c>
      <c r="O1020">
        <f>COUNTIFS($A$2:$A$1129,"="&amp;A1020,$C$2:$C$1129,"="&amp;C1020,$M$2:$M$1129,"="&amp;M1020)</f>
        <v>1</v>
      </c>
      <c r="P1020">
        <f>COUNTIFS($B$2:$B$1129,"="&amp;B1020,$M$2:$M$1129,"="&amp;M1020)</f>
        <v>1</v>
      </c>
      <c r="Q1020">
        <f>SUMIFS($N$2:$N$1129,$B$2:$B$1129,"="&amp;B1020,$M$2:$M$1129,"="&amp;M1020)</f>
        <v>1</v>
      </c>
      <c r="R1020">
        <f>VLOOKUP(A1020&amp;C1020&amp;M1020,販売数計!$A$2:$E$174,5,FALSE)</f>
        <v>1</v>
      </c>
      <c r="S1020">
        <f t="shared" si="32"/>
        <v>0</v>
      </c>
      <c r="T1020">
        <f t="shared" si="31"/>
        <v>1</v>
      </c>
    </row>
    <row r="1021" spans="1:20" hidden="1" x14ac:dyDescent="0.2">
      <c r="A1021" s="1">
        <v>43307</v>
      </c>
      <c r="B1021">
        <v>44004709</v>
      </c>
      <c r="C1021">
        <v>94</v>
      </c>
      <c r="D1021" t="s">
        <v>14</v>
      </c>
      <c r="E1021">
        <v>21</v>
      </c>
      <c r="F1021" t="s">
        <v>15</v>
      </c>
      <c r="G1021">
        <v>181010</v>
      </c>
      <c r="H1021" t="s">
        <v>16</v>
      </c>
      <c r="I1021" t="s">
        <v>17</v>
      </c>
      <c r="J1021" t="s">
        <v>18</v>
      </c>
      <c r="K1021" t="s">
        <v>19</v>
      </c>
      <c r="L1021" t="s">
        <v>20</v>
      </c>
      <c r="M1021" s="2">
        <v>842776102461</v>
      </c>
      <c r="N1021">
        <v>1</v>
      </c>
      <c r="O1021">
        <f>COUNTIFS($A$2:$A$1129,"="&amp;A1021,$C$2:$C$1129,"="&amp;C1021,$M$2:$M$1129,"="&amp;M1021)</f>
        <v>7</v>
      </c>
      <c r="P1021">
        <f>COUNTIFS($B$2:$B$1129,"="&amp;B1021,$M$2:$M$1129,"="&amp;M1021)</f>
        <v>1</v>
      </c>
      <c r="Q1021">
        <f>SUMIFS($N$2:$N$1129,$B$2:$B$1129,"="&amp;B1021,$M$2:$M$1129,"="&amp;M1021)</f>
        <v>1</v>
      </c>
      <c r="R1021">
        <f>VLOOKUP(A1021&amp;C1021&amp;M1021,販売数計!$A$2:$E$174,5,FALSE)</f>
        <v>6</v>
      </c>
      <c r="S1021">
        <f t="shared" si="32"/>
        <v>0</v>
      </c>
      <c r="T1021">
        <f t="shared" si="31"/>
        <v>7</v>
      </c>
    </row>
    <row r="1022" spans="1:20" hidden="1" x14ac:dyDescent="0.2">
      <c r="A1022" s="1">
        <v>43307</v>
      </c>
      <c r="B1022">
        <v>44005408</v>
      </c>
      <c r="C1022">
        <v>94</v>
      </c>
      <c r="D1022" t="s">
        <v>14</v>
      </c>
      <c r="E1022">
        <v>21</v>
      </c>
      <c r="F1022" t="s">
        <v>15</v>
      </c>
      <c r="G1022">
        <v>181010</v>
      </c>
      <c r="H1022" t="s">
        <v>16</v>
      </c>
      <c r="I1022" t="s">
        <v>17</v>
      </c>
      <c r="J1022" t="s">
        <v>18</v>
      </c>
      <c r="K1022" t="s">
        <v>19</v>
      </c>
      <c r="L1022" t="s">
        <v>20</v>
      </c>
      <c r="M1022" s="2">
        <v>842776102461</v>
      </c>
      <c r="N1022">
        <v>1</v>
      </c>
      <c r="O1022">
        <f>COUNTIFS($A$2:$A$1129,"="&amp;A1022,$C$2:$C$1129,"="&amp;C1022,$M$2:$M$1129,"="&amp;M1022)</f>
        <v>7</v>
      </c>
      <c r="P1022">
        <f>COUNTIFS($B$2:$B$1129,"="&amp;B1022,$M$2:$M$1129,"="&amp;M1022)</f>
        <v>1</v>
      </c>
      <c r="Q1022">
        <f>SUMIFS($N$2:$N$1129,$B$2:$B$1129,"="&amp;B1022,$M$2:$M$1129,"="&amp;M1022)</f>
        <v>1</v>
      </c>
      <c r="R1022">
        <f>VLOOKUP(A1022&amp;C1022&amp;M1022,販売数計!$A$2:$E$174,5,FALSE)</f>
        <v>6</v>
      </c>
      <c r="S1022">
        <f t="shared" si="32"/>
        <v>0</v>
      </c>
      <c r="T1022">
        <f t="shared" si="31"/>
        <v>7</v>
      </c>
    </row>
    <row r="1023" spans="1:20" hidden="1" x14ac:dyDescent="0.2">
      <c r="A1023">
        <v>43307</v>
      </c>
      <c r="B1023">
        <v>44006220</v>
      </c>
      <c r="C1023">
        <v>94</v>
      </c>
      <c r="D1023" t="s">
        <v>14</v>
      </c>
      <c r="E1023">
        <v>1</v>
      </c>
      <c r="F1023" t="s">
        <v>32</v>
      </c>
      <c r="G1023">
        <v>32010</v>
      </c>
      <c r="H1023" t="s">
        <v>33</v>
      </c>
      <c r="I1023" t="s">
        <v>34</v>
      </c>
      <c r="J1023" t="s">
        <v>35</v>
      </c>
      <c r="L1023" t="s">
        <v>36</v>
      </c>
      <c r="M1023" s="2">
        <v>4549292037708</v>
      </c>
      <c r="N1023">
        <v>1</v>
      </c>
      <c r="O1023">
        <f>COUNTIFS($A$2:$A$1129,"="&amp;A1023,$C$2:$C$1129,"="&amp;C1023,$M$2:$M$1129,"="&amp;M1023)</f>
        <v>1</v>
      </c>
      <c r="P1023">
        <f>COUNTIFS($B$2:$B$1129,"="&amp;B1023,$M$2:$M$1129,"="&amp;M1023)</f>
        <v>1</v>
      </c>
      <c r="Q1023">
        <f>SUMIFS($N$2:$N$1129,$B$2:$B$1129,"="&amp;B1023,$M$2:$M$1129,"="&amp;M1023)</f>
        <v>1</v>
      </c>
      <c r="R1023">
        <f>VLOOKUP(A1023&amp;C1023&amp;M1023,販売数計!$A$2:$E$174,5,FALSE)</f>
        <v>1</v>
      </c>
      <c r="S1023">
        <f t="shared" ref="S1023:S1079" si="33">IF(P1023&gt;=2,1,IF(N1023&lt;0,1,0))</f>
        <v>0</v>
      </c>
      <c r="T1023">
        <f t="shared" si="31"/>
        <v>1</v>
      </c>
    </row>
    <row r="1024" spans="1:20" hidden="1" x14ac:dyDescent="0.2">
      <c r="A1024">
        <v>43307</v>
      </c>
      <c r="B1024">
        <v>65670994</v>
      </c>
      <c r="C1024">
        <v>94</v>
      </c>
      <c r="D1024" t="s">
        <v>14</v>
      </c>
      <c r="E1024">
        <v>21</v>
      </c>
      <c r="F1024" t="s">
        <v>15</v>
      </c>
      <c r="G1024">
        <v>181010</v>
      </c>
      <c r="H1024" t="s">
        <v>16</v>
      </c>
      <c r="I1024" t="s">
        <v>17</v>
      </c>
      <c r="J1024" t="s">
        <v>18</v>
      </c>
      <c r="K1024" t="s">
        <v>19</v>
      </c>
      <c r="L1024" t="s">
        <v>20</v>
      </c>
      <c r="M1024" s="2">
        <v>842776102461</v>
      </c>
      <c r="N1024">
        <v>1</v>
      </c>
      <c r="O1024">
        <f>COUNTIFS($A$2:$A$1129,"="&amp;A1024,$C$2:$C$1129,"="&amp;C1024,$M$2:$M$1129,"="&amp;M1024)</f>
        <v>7</v>
      </c>
      <c r="P1024">
        <f>COUNTIFS($B$2:$B$1129,"="&amp;B1024,$M$2:$M$1129,"="&amp;M1024)</f>
        <v>1</v>
      </c>
      <c r="Q1024">
        <f>SUMIFS($N$2:$N$1129,$B$2:$B$1129,"="&amp;B1024,$M$2:$M$1129,"="&amp;M1024)</f>
        <v>1</v>
      </c>
      <c r="R1024">
        <f>VLOOKUP(A1024&amp;C1024&amp;M1024,販売数計!$A$2:$E$174,5,FALSE)</f>
        <v>6</v>
      </c>
      <c r="S1024">
        <f t="shared" si="33"/>
        <v>0</v>
      </c>
      <c r="T1024">
        <f t="shared" si="31"/>
        <v>7</v>
      </c>
    </row>
    <row r="1025" spans="1:20" hidden="1" x14ac:dyDescent="0.2">
      <c r="A1025">
        <v>43307</v>
      </c>
      <c r="B1025">
        <v>65671103</v>
      </c>
      <c r="C1025">
        <v>94</v>
      </c>
      <c r="D1025" t="s">
        <v>14</v>
      </c>
      <c r="E1025">
        <v>44</v>
      </c>
      <c r="F1025" t="s">
        <v>37</v>
      </c>
      <c r="G1025">
        <v>393015</v>
      </c>
      <c r="H1025" t="s">
        <v>38</v>
      </c>
      <c r="I1025" t="s">
        <v>39</v>
      </c>
      <c r="J1025" t="s">
        <v>40</v>
      </c>
      <c r="K1025" t="s">
        <v>41</v>
      </c>
      <c r="L1025" t="s">
        <v>42</v>
      </c>
      <c r="M1025" s="2">
        <v>4514953727427</v>
      </c>
      <c r="N1025">
        <v>100</v>
      </c>
      <c r="O1025">
        <f>COUNTIFS($A$2:$A$1129,"="&amp;A1025,$C$2:$C$1129,"="&amp;C1025,$M$2:$M$1129,"="&amp;M1025)</f>
        <v>1</v>
      </c>
      <c r="P1025">
        <f>COUNTIFS($B$2:$B$1129,"="&amp;B1025,$M$2:$M$1129,"="&amp;M1025)</f>
        <v>1</v>
      </c>
      <c r="Q1025">
        <f>SUMIFS($N$2:$N$1129,$B$2:$B$1129,"="&amp;B1025,$M$2:$M$1129,"="&amp;M1025)</f>
        <v>100</v>
      </c>
      <c r="R1025">
        <f>VLOOKUP(A1025&amp;C1025&amp;M1025,販売数計!$A$2:$E$174,5,FALSE)</f>
        <v>100</v>
      </c>
      <c r="S1025">
        <f t="shared" si="33"/>
        <v>0</v>
      </c>
      <c r="T1025">
        <f t="shared" si="31"/>
        <v>100</v>
      </c>
    </row>
    <row r="1026" spans="1:20" x14ac:dyDescent="0.2">
      <c r="A1026">
        <v>43307</v>
      </c>
      <c r="B1026">
        <v>43983667</v>
      </c>
      <c r="C1026">
        <v>842</v>
      </c>
      <c r="D1026" t="s">
        <v>26</v>
      </c>
      <c r="E1026">
        <v>12</v>
      </c>
      <c r="F1026" t="s">
        <v>27</v>
      </c>
      <c r="G1026">
        <v>77120</v>
      </c>
      <c r="H1026" t="s">
        <v>28</v>
      </c>
      <c r="I1026" t="s">
        <v>29</v>
      </c>
      <c r="J1026" t="s">
        <v>30</v>
      </c>
      <c r="L1026" t="s">
        <v>31</v>
      </c>
      <c r="M1026" s="2">
        <v>4549980046388</v>
      </c>
      <c r="N1026">
        <v>1</v>
      </c>
      <c r="O1026">
        <f>COUNTIFS($A$2:$A$1129,"="&amp;A1026,$C$2:$C$1129,"="&amp;C1026,$M$2:$M$1129,"="&amp;M1026)</f>
        <v>2</v>
      </c>
      <c r="P1026">
        <f>COUNTIFS($B$2:$B$1129,"="&amp;B1026,$M$2:$M$1129,"="&amp;M1026)</f>
        <v>1</v>
      </c>
      <c r="Q1026">
        <f>SUMIFS($N$2:$N$1129,$B$2:$B$1129,"="&amp;B1026,$M$2:$M$1129,"="&amp;M1026)</f>
        <v>1</v>
      </c>
      <c r="R1026">
        <f>VLOOKUP(A1026&amp;C1026&amp;M1026,販売数計!$A$2:$E$174,5,FALSE)</f>
        <v>1</v>
      </c>
      <c r="S1026">
        <f t="shared" si="33"/>
        <v>0</v>
      </c>
      <c r="T1026">
        <f t="shared" si="31"/>
        <v>2</v>
      </c>
    </row>
    <row r="1027" spans="1:20" x14ac:dyDescent="0.2">
      <c r="A1027">
        <v>43307</v>
      </c>
      <c r="B1027">
        <v>43998251</v>
      </c>
      <c r="C1027">
        <v>842</v>
      </c>
      <c r="D1027" t="s">
        <v>26</v>
      </c>
      <c r="E1027">
        <v>32</v>
      </c>
      <c r="F1027" t="s">
        <v>21</v>
      </c>
      <c r="G1027">
        <v>253230</v>
      </c>
      <c r="H1027" t="s">
        <v>22</v>
      </c>
      <c r="I1027" t="s">
        <v>23</v>
      </c>
      <c r="J1027" t="s">
        <v>24</v>
      </c>
      <c r="L1027" t="s">
        <v>25</v>
      </c>
      <c r="M1027" s="2">
        <v>4550084118970</v>
      </c>
      <c r="N1027">
        <v>1</v>
      </c>
      <c r="O1027">
        <f>COUNTIFS($A$2:$A$1129,"="&amp;A1027,$C$2:$C$1129,"="&amp;C1027,$M$2:$M$1129,"="&amp;M1027)</f>
        <v>3</v>
      </c>
      <c r="P1027">
        <f>COUNTIFS($B$2:$B$1129,"="&amp;B1027,$M$2:$M$1129,"="&amp;M1027)</f>
        <v>1</v>
      </c>
      <c r="Q1027">
        <f>SUMIFS($N$2:$N$1129,$B$2:$B$1129,"="&amp;B1027,$M$2:$M$1129,"="&amp;M1027)</f>
        <v>1</v>
      </c>
      <c r="R1027">
        <f>VLOOKUP(A1027&amp;C1027&amp;M1027,販売数計!$A$2:$E$174,5,FALSE)</f>
        <v>3</v>
      </c>
      <c r="S1027">
        <f t="shared" si="33"/>
        <v>0</v>
      </c>
      <c r="T1027">
        <f t="shared" ref="T1027:T1090" si="34">SUMIFS($N$2:$N$1129,$A$2:$A$1129,"="&amp;A1027,$C$2:$C$1129,"="&amp;C1027,$M$2:$M$1129,"="&amp;M1027)</f>
        <v>3</v>
      </c>
    </row>
    <row r="1028" spans="1:20" x14ac:dyDescent="0.2">
      <c r="A1028">
        <v>43307</v>
      </c>
      <c r="B1028">
        <v>43998265</v>
      </c>
      <c r="C1028">
        <v>842</v>
      </c>
      <c r="D1028" t="s">
        <v>26</v>
      </c>
      <c r="E1028">
        <v>21</v>
      </c>
      <c r="F1028" t="s">
        <v>15</v>
      </c>
      <c r="G1028">
        <v>181010</v>
      </c>
      <c r="H1028" t="s">
        <v>16</v>
      </c>
      <c r="I1028" t="s">
        <v>17</v>
      </c>
      <c r="J1028" t="s">
        <v>18</v>
      </c>
      <c r="K1028" t="s">
        <v>19</v>
      </c>
      <c r="L1028" t="s">
        <v>20</v>
      </c>
      <c r="M1028" s="2">
        <v>842776102461</v>
      </c>
      <c r="N1028">
        <v>1</v>
      </c>
      <c r="O1028">
        <f>COUNTIFS($A$2:$A$1129,"="&amp;A1028,$C$2:$C$1129,"="&amp;C1028,$M$2:$M$1129,"="&amp;M1028)</f>
        <v>1</v>
      </c>
      <c r="P1028">
        <f>COUNTIFS($B$2:$B$1129,"="&amp;B1028,$M$2:$M$1129,"="&amp;M1028)</f>
        <v>1</v>
      </c>
      <c r="Q1028">
        <f>SUMIFS($N$2:$N$1129,$B$2:$B$1129,"="&amp;B1028,$M$2:$M$1129,"="&amp;M1028)</f>
        <v>1</v>
      </c>
      <c r="R1028">
        <f>VLOOKUP(A1028&amp;C1028&amp;M1028,販売数計!$A$2:$E$174,5,FALSE)</f>
        <v>1</v>
      </c>
      <c r="S1028">
        <f t="shared" si="33"/>
        <v>0</v>
      </c>
      <c r="T1028">
        <f t="shared" si="34"/>
        <v>1</v>
      </c>
    </row>
    <row r="1029" spans="1:20" x14ac:dyDescent="0.2">
      <c r="A1029">
        <v>43307</v>
      </c>
      <c r="B1029">
        <v>43998511</v>
      </c>
      <c r="C1029">
        <v>842</v>
      </c>
      <c r="D1029" t="s">
        <v>26</v>
      </c>
      <c r="E1029">
        <v>12</v>
      </c>
      <c r="F1029" t="s">
        <v>27</v>
      </c>
      <c r="G1029">
        <v>77120</v>
      </c>
      <c r="H1029" t="s">
        <v>28</v>
      </c>
      <c r="I1029" t="s">
        <v>29</v>
      </c>
      <c r="J1029" t="s">
        <v>30</v>
      </c>
      <c r="L1029" t="s">
        <v>31</v>
      </c>
      <c r="M1029" s="2">
        <v>4549980046388</v>
      </c>
      <c r="N1029">
        <v>1</v>
      </c>
      <c r="O1029">
        <f>COUNTIFS($A$2:$A$1129,"="&amp;A1029,$C$2:$C$1129,"="&amp;C1029,$M$2:$M$1129,"="&amp;M1029)</f>
        <v>2</v>
      </c>
      <c r="P1029">
        <f>COUNTIFS($B$2:$B$1129,"="&amp;B1029,$M$2:$M$1129,"="&amp;M1029)</f>
        <v>1</v>
      </c>
      <c r="Q1029">
        <f>SUMIFS($N$2:$N$1129,$B$2:$B$1129,"="&amp;B1029,$M$2:$M$1129,"="&amp;M1029)</f>
        <v>1</v>
      </c>
      <c r="R1029">
        <f>VLOOKUP(A1029&amp;C1029&amp;M1029,販売数計!$A$2:$E$174,5,FALSE)</f>
        <v>1</v>
      </c>
      <c r="S1029">
        <f t="shared" si="33"/>
        <v>0</v>
      </c>
      <c r="T1029">
        <f t="shared" si="34"/>
        <v>2</v>
      </c>
    </row>
    <row r="1030" spans="1:20" x14ac:dyDescent="0.2">
      <c r="A1030">
        <v>43307</v>
      </c>
      <c r="B1030">
        <v>43999931</v>
      </c>
      <c r="C1030">
        <v>842</v>
      </c>
      <c r="D1030" t="s">
        <v>26</v>
      </c>
      <c r="E1030">
        <v>32</v>
      </c>
      <c r="F1030" t="s">
        <v>21</v>
      </c>
      <c r="G1030">
        <v>253230</v>
      </c>
      <c r="H1030" t="s">
        <v>22</v>
      </c>
      <c r="I1030" t="s">
        <v>23</v>
      </c>
      <c r="J1030" t="s">
        <v>24</v>
      </c>
      <c r="L1030" t="s">
        <v>25</v>
      </c>
      <c r="M1030" s="2">
        <v>4550084118970</v>
      </c>
      <c r="N1030">
        <v>1</v>
      </c>
      <c r="O1030">
        <f>COUNTIFS($A$2:$A$1129,"="&amp;A1030,$C$2:$C$1129,"="&amp;C1030,$M$2:$M$1129,"="&amp;M1030)</f>
        <v>3</v>
      </c>
      <c r="P1030">
        <f>COUNTIFS($B$2:$B$1129,"="&amp;B1030,$M$2:$M$1129,"="&amp;M1030)</f>
        <v>1</v>
      </c>
      <c r="Q1030">
        <f>SUMIFS($N$2:$N$1129,$B$2:$B$1129,"="&amp;B1030,$M$2:$M$1129,"="&amp;M1030)</f>
        <v>1</v>
      </c>
      <c r="R1030">
        <f>VLOOKUP(A1030&amp;C1030&amp;M1030,販売数計!$A$2:$E$174,5,FALSE)</f>
        <v>3</v>
      </c>
      <c r="S1030">
        <f t="shared" si="33"/>
        <v>0</v>
      </c>
      <c r="T1030">
        <f t="shared" si="34"/>
        <v>3</v>
      </c>
    </row>
    <row r="1031" spans="1:20" x14ac:dyDescent="0.2">
      <c r="A1031">
        <v>43307</v>
      </c>
      <c r="B1031">
        <v>44004695</v>
      </c>
      <c r="C1031">
        <v>842</v>
      </c>
      <c r="D1031" t="s">
        <v>26</v>
      </c>
      <c r="E1031">
        <v>32</v>
      </c>
      <c r="F1031" t="s">
        <v>21</v>
      </c>
      <c r="G1031">
        <v>253230</v>
      </c>
      <c r="H1031" t="s">
        <v>22</v>
      </c>
      <c r="I1031" t="s">
        <v>23</v>
      </c>
      <c r="J1031" t="s">
        <v>24</v>
      </c>
      <c r="L1031" t="s">
        <v>25</v>
      </c>
      <c r="M1031" s="2">
        <v>4550084118970</v>
      </c>
      <c r="N1031">
        <v>1</v>
      </c>
      <c r="O1031">
        <f>COUNTIFS($A$2:$A$1129,"="&amp;A1031,$C$2:$C$1129,"="&amp;C1031,$M$2:$M$1129,"="&amp;M1031)</f>
        <v>3</v>
      </c>
      <c r="P1031">
        <f>COUNTIFS($B$2:$B$1129,"="&amp;B1031,$M$2:$M$1129,"="&amp;M1031)</f>
        <v>1</v>
      </c>
      <c r="Q1031">
        <f>SUMIFS($N$2:$N$1129,$B$2:$B$1129,"="&amp;B1031,$M$2:$M$1129,"="&amp;M1031)</f>
        <v>1</v>
      </c>
      <c r="R1031">
        <f>VLOOKUP(A1031&amp;C1031&amp;M1031,販売数計!$A$2:$E$174,5,FALSE)</f>
        <v>3</v>
      </c>
      <c r="S1031">
        <f t="shared" si="33"/>
        <v>0</v>
      </c>
      <c r="T1031">
        <f t="shared" si="34"/>
        <v>3</v>
      </c>
    </row>
    <row r="1032" spans="1:20" hidden="1" x14ac:dyDescent="0.2">
      <c r="A1032">
        <v>43308</v>
      </c>
      <c r="B1032">
        <v>44006839</v>
      </c>
      <c r="C1032">
        <v>94</v>
      </c>
      <c r="D1032" t="s">
        <v>14</v>
      </c>
      <c r="E1032">
        <v>32</v>
      </c>
      <c r="F1032" t="s">
        <v>21</v>
      </c>
      <c r="G1032">
        <v>253230</v>
      </c>
      <c r="H1032" t="s">
        <v>22</v>
      </c>
      <c r="I1032" t="s">
        <v>23</v>
      </c>
      <c r="J1032" t="s">
        <v>24</v>
      </c>
      <c r="L1032" t="s">
        <v>25</v>
      </c>
      <c r="M1032" s="2">
        <v>4550084118970</v>
      </c>
      <c r="N1032">
        <v>1</v>
      </c>
      <c r="O1032">
        <f>COUNTIFS($A$2:$A$1129,"="&amp;A1032,$C$2:$C$1129,"="&amp;C1032,$M$2:$M$1129,"="&amp;M1032)</f>
        <v>1</v>
      </c>
      <c r="P1032">
        <f>COUNTIFS($B$2:$B$1129,"="&amp;B1032,$M$2:$M$1129,"="&amp;M1032)</f>
        <v>1</v>
      </c>
      <c r="Q1032">
        <f>SUMIFS($N$2:$N$1129,$B$2:$B$1129,"="&amp;B1032,$M$2:$M$1129,"="&amp;M1032)</f>
        <v>1</v>
      </c>
      <c r="R1032">
        <f>VLOOKUP(A1032&amp;C1032&amp;M1032,販売数計!$A$2:$E$174,5,FALSE)</f>
        <v>1</v>
      </c>
      <c r="S1032">
        <f t="shared" si="33"/>
        <v>0</v>
      </c>
      <c r="T1032">
        <f t="shared" si="34"/>
        <v>1</v>
      </c>
    </row>
    <row r="1033" spans="1:20" hidden="1" x14ac:dyDescent="0.2">
      <c r="A1033">
        <v>43308</v>
      </c>
      <c r="B1033">
        <v>44007190</v>
      </c>
      <c r="C1033">
        <v>94</v>
      </c>
      <c r="D1033" t="s">
        <v>14</v>
      </c>
      <c r="E1033">
        <v>21</v>
      </c>
      <c r="F1033" t="s">
        <v>15</v>
      </c>
      <c r="G1033">
        <v>181010</v>
      </c>
      <c r="H1033" t="s">
        <v>16</v>
      </c>
      <c r="I1033" t="s">
        <v>17</v>
      </c>
      <c r="J1033" t="s">
        <v>18</v>
      </c>
      <c r="K1033" t="s">
        <v>19</v>
      </c>
      <c r="L1033" t="s">
        <v>20</v>
      </c>
      <c r="M1033" s="2">
        <v>842776102461</v>
      </c>
      <c r="N1033">
        <v>1</v>
      </c>
      <c r="O1033">
        <f>COUNTIFS($A$2:$A$1129,"="&amp;A1033,$C$2:$C$1129,"="&amp;C1033,$M$2:$M$1129,"="&amp;M1033)</f>
        <v>5</v>
      </c>
      <c r="P1033">
        <f>COUNTIFS($B$2:$B$1129,"="&amp;B1033,$M$2:$M$1129,"="&amp;M1033)</f>
        <v>1</v>
      </c>
      <c r="Q1033">
        <f>SUMIFS($N$2:$N$1129,$B$2:$B$1129,"="&amp;B1033,$M$2:$M$1129,"="&amp;M1033)</f>
        <v>1</v>
      </c>
      <c r="R1033">
        <f>VLOOKUP(A1033&amp;C1033&amp;M1033,販売数計!$A$2:$E$174,5,FALSE)</f>
        <v>5</v>
      </c>
      <c r="S1033">
        <f t="shared" si="33"/>
        <v>0</v>
      </c>
      <c r="T1033">
        <f t="shared" si="34"/>
        <v>5</v>
      </c>
    </row>
    <row r="1034" spans="1:20" hidden="1" x14ac:dyDescent="0.2">
      <c r="A1034">
        <v>43308</v>
      </c>
      <c r="B1034">
        <v>44011114</v>
      </c>
      <c r="C1034">
        <v>94</v>
      </c>
      <c r="D1034" t="s">
        <v>14</v>
      </c>
      <c r="E1034">
        <v>21</v>
      </c>
      <c r="F1034" t="s">
        <v>15</v>
      </c>
      <c r="G1034">
        <v>181010</v>
      </c>
      <c r="H1034" t="s">
        <v>16</v>
      </c>
      <c r="I1034" t="s">
        <v>17</v>
      </c>
      <c r="J1034" t="s">
        <v>18</v>
      </c>
      <c r="K1034" t="s">
        <v>19</v>
      </c>
      <c r="L1034" t="s">
        <v>20</v>
      </c>
      <c r="M1034" s="2">
        <v>842776102461</v>
      </c>
      <c r="N1034">
        <v>1</v>
      </c>
      <c r="O1034">
        <f>COUNTIFS($A$2:$A$1129,"="&amp;A1034,$C$2:$C$1129,"="&amp;C1034,$M$2:$M$1129,"="&amp;M1034)</f>
        <v>5</v>
      </c>
      <c r="P1034">
        <f>COUNTIFS($B$2:$B$1129,"="&amp;B1034,$M$2:$M$1129,"="&amp;M1034)</f>
        <v>1</v>
      </c>
      <c r="Q1034">
        <f>SUMIFS($N$2:$N$1129,$B$2:$B$1129,"="&amp;B1034,$M$2:$M$1129,"="&amp;M1034)</f>
        <v>1</v>
      </c>
      <c r="R1034">
        <f>VLOOKUP(A1034&amp;C1034&amp;M1034,販売数計!$A$2:$E$174,5,FALSE)</f>
        <v>5</v>
      </c>
      <c r="S1034">
        <f t="shared" si="33"/>
        <v>0</v>
      </c>
      <c r="T1034">
        <f t="shared" si="34"/>
        <v>5</v>
      </c>
    </row>
    <row r="1035" spans="1:20" hidden="1" x14ac:dyDescent="0.2">
      <c r="A1035">
        <v>43308</v>
      </c>
      <c r="B1035">
        <v>44011210</v>
      </c>
      <c r="C1035">
        <v>94</v>
      </c>
      <c r="D1035" t="s">
        <v>14</v>
      </c>
      <c r="E1035">
        <v>21</v>
      </c>
      <c r="F1035" t="s">
        <v>15</v>
      </c>
      <c r="G1035">
        <v>181010</v>
      </c>
      <c r="H1035" t="s">
        <v>16</v>
      </c>
      <c r="I1035" t="s">
        <v>17</v>
      </c>
      <c r="J1035" t="s">
        <v>18</v>
      </c>
      <c r="K1035" t="s">
        <v>19</v>
      </c>
      <c r="L1035" t="s">
        <v>20</v>
      </c>
      <c r="M1035" s="2">
        <v>842776102461</v>
      </c>
      <c r="N1035">
        <v>1</v>
      </c>
      <c r="O1035">
        <f>COUNTIFS($A$2:$A$1129,"="&amp;A1035,$C$2:$C$1129,"="&amp;C1035,$M$2:$M$1129,"="&amp;M1035)</f>
        <v>5</v>
      </c>
      <c r="P1035">
        <f>COUNTIFS($B$2:$B$1129,"="&amp;B1035,$M$2:$M$1129,"="&amp;M1035)</f>
        <v>1</v>
      </c>
      <c r="Q1035">
        <f>SUMIFS($N$2:$N$1129,$B$2:$B$1129,"="&amp;B1035,$M$2:$M$1129,"="&amp;M1035)</f>
        <v>1</v>
      </c>
      <c r="R1035">
        <f>VLOOKUP(A1035&amp;C1035&amp;M1035,販売数計!$A$2:$E$174,5,FALSE)</f>
        <v>5</v>
      </c>
      <c r="S1035">
        <f t="shared" si="33"/>
        <v>0</v>
      </c>
      <c r="T1035">
        <f t="shared" si="34"/>
        <v>5</v>
      </c>
    </row>
    <row r="1036" spans="1:20" hidden="1" x14ac:dyDescent="0.2">
      <c r="A1036">
        <v>43308</v>
      </c>
      <c r="B1036">
        <v>44011372</v>
      </c>
      <c r="C1036">
        <v>94</v>
      </c>
      <c r="D1036" t="s">
        <v>14</v>
      </c>
      <c r="E1036">
        <v>21</v>
      </c>
      <c r="F1036" t="s">
        <v>15</v>
      </c>
      <c r="G1036">
        <v>181010</v>
      </c>
      <c r="H1036" t="s">
        <v>16</v>
      </c>
      <c r="I1036" t="s">
        <v>17</v>
      </c>
      <c r="J1036" t="s">
        <v>18</v>
      </c>
      <c r="K1036" t="s">
        <v>19</v>
      </c>
      <c r="L1036" t="s">
        <v>20</v>
      </c>
      <c r="M1036" s="2">
        <v>842776102461</v>
      </c>
      <c r="N1036">
        <v>1</v>
      </c>
      <c r="O1036">
        <f>COUNTIFS($A$2:$A$1129,"="&amp;A1036,$C$2:$C$1129,"="&amp;C1036,$M$2:$M$1129,"="&amp;M1036)</f>
        <v>5</v>
      </c>
      <c r="P1036">
        <f>COUNTIFS($B$2:$B$1129,"="&amp;B1036,$M$2:$M$1129,"="&amp;M1036)</f>
        <v>1</v>
      </c>
      <c r="Q1036">
        <f>SUMIFS($N$2:$N$1129,$B$2:$B$1129,"="&amp;B1036,$M$2:$M$1129,"="&amp;M1036)</f>
        <v>1</v>
      </c>
      <c r="R1036">
        <f>VLOOKUP(A1036&amp;C1036&amp;M1036,販売数計!$A$2:$E$174,5,FALSE)</f>
        <v>5</v>
      </c>
      <c r="S1036">
        <f t="shared" si="33"/>
        <v>0</v>
      </c>
      <c r="T1036">
        <f t="shared" si="34"/>
        <v>5</v>
      </c>
    </row>
    <row r="1037" spans="1:20" hidden="1" x14ac:dyDescent="0.2">
      <c r="A1037">
        <v>43308</v>
      </c>
      <c r="B1037">
        <v>44013213</v>
      </c>
      <c r="C1037">
        <v>94</v>
      </c>
      <c r="D1037" t="s">
        <v>14</v>
      </c>
      <c r="E1037">
        <v>21</v>
      </c>
      <c r="F1037" t="s">
        <v>15</v>
      </c>
      <c r="G1037">
        <v>181010</v>
      </c>
      <c r="H1037" t="s">
        <v>16</v>
      </c>
      <c r="I1037" t="s">
        <v>17</v>
      </c>
      <c r="J1037" t="s">
        <v>18</v>
      </c>
      <c r="K1037" t="s">
        <v>19</v>
      </c>
      <c r="L1037" t="s">
        <v>20</v>
      </c>
      <c r="M1037" s="2">
        <v>842776102461</v>
      </c>
      <c r="N1037">
        <v>1</v>
      </c>
      <c r="O1037">
        <f>COUNTIFS($A$2:$A$1129,"="&amp;A1037,$C$2:$C$1129,"="&amp;C1037,$M$2:$M$1129,"="&amp;M1037)</f>
        <v>5</v>
      </c>
      <c r="P1037">
        <f>COUNTIFS($B$2:$B$1129,"="&amp;B1037,$M$2:$M$1129,"="&amp;M1037)</f>
        <v>1</v>
      </c>
      <c r="Q1037">
        <f>SUMIFS($N$2:$N$1129,$B$2:$B$1129,"="&amp;B1037,$M$2:$M$1129,"="&amp;M1037)</f>
        <v>1</v>
      </c>
      <c r="R1037">
        <f>VLOOKUP(A1037&amp;C1037&amp;M1037,販売数計!$A$2:$E$174,5,FALSE)</f>
        <v>5</v>
      </c>
      <c r="S1037">
        <f t="shared" si="33"/>
        <v>0</v>
      </c>
      <c r="T1037">
        <f t="shared" si="34"/>
        <v>5</v>
      </c>
    </row>
    <row r="1038" spans="1:20" x14ac:dyDescent="0.2">
      <c r="A1038">
        <v>43308</v>
      </c>
      <c r="B1038">
        <v>44000869</v>
      </c>
      <c r="C1038">
        <v>842</v>
      </c>
      <c r="D1038" t="s">
        <v>26</v>
      </c>
      <c r="E1038">
        <v>32</v>
      </c>
      <c r="F1038" t="s">
        <v>21</v>
      </c>
      <c r="G1038">
        <v>253230</v>
      </c>
      <c r="H1038" t="s">
        <v>22</v>
      </c>
      <c r="I1038" t="s">
        <v>23</v>
      </c>
      <c r="J1038" t="s">
        <v>24</v>
      </c>
      <c r="L1038" t="s">
        <v>25</v>
      </c>
      <c r="M1038" s="2">
        <v>4550084118970</v>
      </c>
      <c r="N1038">
        <v>1</v>
      </c>
      <c r="O1038">
        <f>COUNTIFS($A$2:$A$1129,"="&amp;A1038,$C$2:$C$1129,"="&amp;C1038,$M$2:$M$1129,"="&amp;M1038)</f>
        <v>2</v>
      </c>
      <c r="P1038">
        <f>COUNTIFS($B$2:$B$1129,"="&amp;B1038,$M$2:$M$1129,"="&amp;M1038)</f>
        <v>1</v>
      </c>
      <c r="Q1038">
        <f>SUMIFS($N$2:$N$1129,$B$2:$B$1129,"="&amp;B1038,$M$2:$M$1129,"="&amp;M1038)</f>
        <v>1</v>
      </c>
      <c r="R1038">
        <f>VLOOKUP(A1038&amp;C1038&amp;M1038,販売数計!$A$2:$E$174,5,FALSE)</f>
        <v>2</v>
      </c>
      <c r="S1038">
        <f t="shared" si="33"/>
        <v>0</v>
      </c>
      <c r="T1038">
        <f t="shared" si="34"/>
        <v>2</v>
      </c>
    </row>
    <row r="1039" spans="1:20" x14ac:dyDescent="0.2">
      <c r="A1039">
        <v>43308</v>
      </c>
      <c r="B1039">
        <v>44008145</v>
      </c>
      <c r="C1039">
        <v>842</v>
      </c>
      <c r="D1039" t="s">
        <v>26</v>
      </c>
      <c r="E1039">
        <v>21</v>
      </c>
      <c r="F1039" t="s">
        <v>15</v>
      </c>
      <c r="G1039">
        <v>181010</v>
      </c>
      <c r="H1039" t="s">
        <v>16</v>
      </c>
      <c r="I1039" t="s">
        <v>17</v>
      </c>
      <c r="J1039" t="s">
        <v>18</v>
      </c>
      <c r="K1039" t="s">
        <v>19</v>
      </c>
      <c r="L1039" t="s">
        <v>20</v>
      </c>
      <c r="M1039" s="2">
        <v>842776102461</v>
      </c>
      <c r="N1039">
        <v>1</v>
      </c>
      <c r="O1039">
        <f>COUNTIFS($A$2:$A$1129,"="&amp;A1039,$C$2:$C$1129,"="&amp;C1039,$M$2:$M$1129,"="&amp;M1039)</f>
        <v>1</v>
      </c>
      <c r="P1039">
        <f>COUNTIFS($B$2:$B$1129,"="&amp;B1039,$M$2:$M$1129,"="&amp;M1039)</f>
        <v>1</v>
      </c>
      <c r="Q1039">
        <f>SUMIFS($N$2:$N$1129,$B$2:$B$1129,"="&amp;B1039,$M$2:$M$1129,"="&amp;M1039)</f>
        <v>1</v>
      </c>
      <c r="R1039">
        <f>VLOOKUP(A1039&amp;C1039&amp;M1039,販売数計!$A$2:$E$174,5,FALSE)</f>
        <v>1</v>
      </c>
      <c r="S1039">
        <f t="shared" si="33"/>
        <v>0</v>
      </c>
      <c r="T1039">
        <f t="shared" si="34"/>
        <v>1</v>
      </c>
    </row>
    <row r="1040" spans="1:20" x14ac:dyDescent="0.2">
      <c r="A1040">
        <v>43308</v>
      </c>
      <c r="B1040">
        <v>44012810</v>
      </c>
      <c r="C1040">
        <v>842</v>
      </c>
      <c r="D1040" t="s">
        <v>26</v>
      </c>
      <c r="E1040">
        <v>44</v>
      </c>
      <c r="F1040" t="s">
        <v>37</v>
      </c>
      <c r="G1040">
        <v>393015</v>
      </c>
      <c r="H1040" t="s">
        <v>38</v>
      </c>
      <c r="I1040" t="s">
        <v>39</v>
      </c>
      <c r="J1040" t="s">
        <v>40</v>
      </c>
      <c r="K1040" t="s">
        <v>41</v>
      </c>
      <c r="L1040" t="s">
        <v>42</v>
      </c>
      <c r="M1040" s="2">
        <v>4514953727427</v>
      </c>
      <c r="N1040">
        <v>2</v>
      </c>
      <c r="O1040">
        <f>COUNTIFS($A$2:$A$1129,"="&amp;A1040,$C$2:$C$1129,"="&amp;C1040,$M$2:$M$1129,"="&amp;M1040)</f>
        <v>1</v>
      </c>
      <c r="P1040">
        <f>COUNTIFS($B$2:$B$1129,"="&amp;B1040,$M$2:$M$1129,"="&amp;M1040)</f>
        <v>1</v>
      </c>
      <c r="Q1040">
        <f>SUMIFS($N$2:$N$1129,$B$2:$B$1129,"="&amp;B1040,$M$2:$M$1129,"="&amp;M1040)</f>
        <v>2</v>
      </c>
      <c r="R1040">
        <f>VLOOKUP(A1040&amp;C1040&amp;M1040,販売数計!$A$2:$E$174,5,FALSE)</f>
        <v>2</v>
      </c>
      <c r="S1040">
        <f t="shared" si="33"/>
        <v>0</v>
      </c>
      <c r="T1040">
        <f t="shared" si="34"/>
        <v>2</v>
      </c>
    </row>
    <row r="1041" spans="1:20" x14ac:dyDescent="0.2">
      <c r="A1041">
        <v>43308</v>
      </c>
      <c r="B1041">
        <v>44013548</v>
      </c>
      <c r="C1041">
        <v>842</v>
      </c>
      <c r="D1041" t="s">
        <v>26</v>
      </c>
      <c r="E1041">
        <v>12</v>
      </c>
      <c r="F1041" t="s">
        <v>27</v>
      </c>
      <c r="G1041">
        <v>77120</v>
      </c>
      <c r="H1041" t="s">
        <v>28</v>
      </c>
      <c r="I1041" t="s">
        <v>29</v>
      </c>
      <c r="J1041" t="s">
        <v>30</v>
      </c>
      <c r="L1041" t="s">
        <v>31</v>
      </c>
      <c r="M1041" s="2">
        <v>4549980046388</v>
      </c>
      <c r="N1041">
        <v>1</v>
      </c>
      <c r="O1041">
        <f>COUNTIFS($A$2:$A$1129,"="&amp;A1041,$C$2:$C$1129,"="&amp;C1041,$M$2:$M$1129,"="&amp;M1041)</f>
        <v>1</v>
      </c>
      <c r="P1041">
        <f>COUNTIFS($B$2:$B$1129,"="&amp;B1041,$M$2:$M$1129,"="&amp;M1041)</f>
        <v>1</v>
      </c>
      <c r="Q1041">
        <f>SUMIFS($N$2:$N$1129,$B$2:$B$1129,"="&amp;B1041,$M$2:$M$1129,"="&amp;M1041)</f>
        <v>1</v>
      </c>
      <c r="R1041">
        <f>VLOOKUP(A1041&amp;C1041&amp;M1041,販売数計!$A$2:$E$174,5,FALSE)</f>
        <v>1</v>
      </c>
      <c r="S1041">
        <f t="shared" si="33"/>
        <v>0</v>
      </c>
      <c r="T1041">
        <f t="shared" si="34"/>
        <v>1</v>
      </c>
    </row>
    <row r="1042" spans="1:20" x14ac:dyDescent="0.2">
      <c r="A1042">
        <v>43308</v>
      </c>
      <c r="B1042">
        <v>44014487</v>
      </c>
      <c r="C1042">
        <v>842</v>
      </c>
      <c r="D1042" t="s">
        <v>26</v>
      </c>
      <c r="E1042">
        <v>32</v>
      </c>
      <c r="F1042" t="s">
        <v>21</v>
      </c>
      <c r="G1042">
        <v>253230</v>
      </c>
      <c r="H1042" t="s">
        <v>22</v>
      </c>
      <c r="I1042" t="s">
        <v>23</v>
      </c>
      <c r="J1042" t="s">
        <v>24</v>
      </c>
      <c r="L1042" t="s">
        <v>25</v>
      </c>
      <c r="M1042" s="2">
        <v>4550084118970</v>
      </c>
      <c r="N1042">
        <v>1</v>
      </c>
      <c r="O1042">
        <f>COUNTIFS($A$2:$A$1129,"="&amp;A1042,$C$2:$C$1129,"="&amp;C1042,$M$2:$M$1129,"="&amp;M1042)</f>
        <v>2</v>
      </c>
      <c r="P1042">
        <f>COUNTIFS($B$2:$B$1129,"="&amp;B1042,$M$2:$M$1129,"="&amp;M1042)</f>
        <v>1</v>
      </c>
      <c r="Q1042">
        <f>SUMIFS($N$2:$N$1129,$B$2:$B$1129,"="&amp;B1042,$M$2:$M$1129,"="&amp;M1042)</f>
        <v>1</v>
      </c>
      <c r="R1042">
        <f>VLOOKUP(A1042&amp;C1042&amp;M1042,販売数計!$A$2:$E$174,5,FALSE)</f>
        <v>2</v>
      </c>
      <c r="S1042">
        <f t="shared" si="33"/>
        <v>0</v>
      </c>
      <c r="T1042">
        <f t="shared" si="34"/>
        <v>2</v>
      </c>
    </row>
    <row r="1043" spans="1:20" hidden="1" x14ac:dyDescent="0.2">
      <c r="A1043">
        <v>43309</v>
      </c>
      <c r="B1043">
        <v>44014477</v>
      </c>
      <c r="C1043">
        <v>94</v>
      </c>
      <c r="D1043" t="s">
        <v>14</v>
      </c>
      <c r="E1043">
        <v>1</v>
      </c>
      <c r="F1043" t="s">
        <v>32</v>
      </c>
      <c r="G1043">
        <v>32010</v>
      </c>
      <c r="H1043" t="s">
        <v>33</v>
      </c>
      <c r="I1043" t="s">
        <v>34</v>
      </c>
      <c r="J1043" t="s">
        <v>35</v>
      </c>
      <c r="L1043" t="s">
        <v>36</v>
      </c>
      <c r="M1043" s="2">
        <v>4549292037708</v>
      </c>
      <c r="N1043">
        <v>1</v>
      </c>
      <c r="O1043">
        <f>COUNTIFS($A$2:$A$1129,"="&amp;A1043,$C$2:$C$1129,"="&amp;C1043,$M$2:$M$1129,"="&amp;M1043)</f>
        <v>1</v>
      </c>
      <c r="P1043">
        <f>COUNTIFS($B$2:$B$1129,"="&amp;B1043,$M$2:$M$1129,"="&amp;M1043)</f>
        <v>1</v>
      </c>
      <c r="Q1043">
        <f>SUMIFS($N$2:$N$1129,$B$2:$B$1129,"="&amp;B1043,$M$2:$M$1129,"="&amp;M1043)</f>
        <v>1</v>
      </c>
      <c r="R1043">
        <f>VLOOKUP(A1043&amp;C1043&amp;M1043,販売数計!$A$2:$E$174,5,FALSE)</f>
        <v>1</v>
      </c>
      <c r="S1043">
        <f t="shared" si="33"/>
        <v>0</v>
      </c>
      <c r="T1043">
        <f t="shared" si="34"/>
        <v>1</v>
      </c>
    </row>
    <row r="1044" spans="1:20" hidden="1" x14ac:dyDescent="0.2">
      <c r="A1044">
        <v>43309</v>
      </c>
      <c r="B1044">
        <v>44016599</v>
      </c>
      <c r="C1044">
        <v>94</v>
      </c>
      <c r="D1044" t="s">
        <v>14</v>
      </c>
      <c r="E1044">
        <v>32</v>
      </c>
      <c r="F1044" t="s">
        <v>21</v>
      </c>
      <c r="G1044">
        <v>253230</v>
      </c>
      <c r="H1044" t="s">
        <v>22</v>
      </c>
      <c r="I1044" t="s">
        <v>23</v>
      </c>
      <c r="J1044" t="s">
        <v>24</v>
      </c>
      <c r="L1044" t="s">
        <v>25</v>
      </c>
      <c r="M1044" s="2">
        <v>4550084118970</v>
      </c>
      <c r="N1044">
        <v>1</v>
      </c>
      <c r="O1044">
        <f>COUNTIFS($A$2:$A$1129,"="&amp;A1044,$C$2:$C$1129,"="&amp;C1044,$M$2:$M$1129,"="&amp;M1044)</f>
        <v>3</v>
      </c>
      <c r="P1044">
        <f>COUNTIFS($B$2:$B$1129,"="&amp;B1044,$M$2:$M$1129,"="&amp;M1044)</f>
        <v>1</v>
      </c>
      <c r="Q1044">
        <f>SUMIFS($N$2:$N$1129,$B$2:$B$1129,"="&amp;B1044,$M$2:$M$1129,"="&amp;M1044)</f>
        <v>1</v>
      </c>
      <c r="R1044">
        <f>VLOOKUP(A1044&amp;C1044&amp;M1044,販売数計!$A$2:$E$174,5,FALSE)</f>
        <v>3</v>
      </c>
      <c r="S1044">
        <f t="shared" si="33"/>
        <v>0</v>
      </c>
      <c r="T1044">
        <f t="shared" si="34"/>
        <v>3</v>
      </c>
    </row>
    <row r="1045" spans="1:20" hidden="1" x14ac:dyDescent="0.2">
      <c r="A1045">
        <v>43309</v>
      </c>
      <c r="B1045">
        <v>44016677</v>
      </c>
      <c r="C1045">
        <v>94</v>
      </c>
      <c r="D1045" t="s">
        <v>14</v>
      </c>
      <c r="E1045">
        <v>32</v>
      </c>
      <c r="F1045" t="s">
        <v>21</v>
      </c>
      <c r="G1045">
        <v>253230</v>
      </c>
      <c r="H1045" t="s">
        <v>22</v>
      </c>
      <c r="I1045" t="s">
        <v>23</v>
      </c>
      <c r="J1045" t="s">
        <v>24</v>
      </c>
      <c r="L1045" t="s">
        <v>25</v>
      </c>
      <c r="M1045" s="2">
        <v>4550084118970</v>
      </c>
      <c r="N1045">
        <v>1</v>
      </c>
      <c r="O1045">
        <f>COUNTIFS($A$2:$A$1129,"="&amp;A1045,$C$2:$C$1129,"="&amp;C1045,$M$2:$M$1129,"="&amp;M1045)</f>
        <v>3</v>
      </c>
      <c r="P1045">
        <f>COUNTIFS($B$2:$B$1129,"="&amp;B1045,$M$2:$M$1129,"="&amp;M1045)</f>
        <v>1</v>
      </c>
      <c r="Q1045">
        <f>SUMIFS($N$2:$N$1129,$B$2:$B$1129,"="&amp;B1045,$M$2:$M$1129,"="&amp;M1045)</f>
        <v>1</v>
      </c>
      <c r="R1045">
        <f>VLOOKUP(A1045&amp;C1045&amp;M1045,販売数計!$A$2:$E$174,5,FALSE)</f>
        <v>3</v>
      </c>
      <c r="S1045">
        <f t="shared" si="33"/>
        <v>0</v>
      </c>
      <c r="T1045">
        <f t="shared" si="34"/>
        <v>3</v>
      </c>
    </row>
    <row r="1046" spans="1:20" hidden="1" x14ac:dyDescent="0.2">
      <c r="A1046">
        <v>43309</v>
      </c>
      <c r="B1046">
        <v>44017578</v>
      </c>
      <c r="C1046">
        <v>94</v>
      </c>
      <c r="D1046" t="s">
        <v>14</v>
      </c>
      <c r="E1046">
        <v>21</v>
      </c>
      <c r="F1046" t="s">
        <v>15</v>
      </c>
      <c r="G1046">
        <v>181010</v>
      </c>
      <c r="H1046" t="s">
        <v>16</v>
      </c>
      <c r="I1046" t="s">
        <v>17</v>
      </c>
      <c r="J1046" t="s">
        <v>18</v>
      </c>
      <c r="K1046" t="s">
        <v>19</v>
      </c>
      <c r="L1046" t="s">
        <v>20</v>
      </c>
      <c r="M1046" s="2">
        <v>842776102461</v>
      </c>
      <c r="N1046">
        <v>1</v>
      </c>
      <c r="O1046">
        <f>COUNTIFS($A$2:$A$1129,"="&amp;A1046,$C$2:$C$1129,"="&amp;C1046,$M$2:$M$1129,"="&amp;M1046)</f>
        <v>4</v>
      </c>
      <c r="P1046">
        <f>COUNTIFS($B$2:$B$1129,"="&amp;B1046,$M$2:$M$1129,"="&amp;M1046)</f>
        <v>1</v>
      </c>
      <c r="Q1046">
        <f>SUMIFS($N$2:$N$1129,$B$2:$B$1129,"="&amp;B1046,$M$2:$M$1129,"="&amp;M1046)</f>
        <v>1</v>
      </c>
      <c r="R1046">
        <f>VLOOKUP(A1046&amp;C1046&amp;M1046,販売数計!$A$2:$E$174,5,FALSE)</f>
        <v>4</v>
      </c>
      <c r="S1046">
        <f t="shared" si="33"/>
        <v>0</v>
      </c>
      <c r="T1046">
        <f t="shared" si="34"/>
        <v>4</v>
      </c>
    </row>
    <row r="1047" spans="1:20" hidden="1" x14ac:dyDescent="0.2">
      <c r="A1047">
        <v>43309</v>
      </c>
      <c r="B1047">
        <v>44020343</v>
      </c>
      <c r="C1047">
        <v>94</v>
      </c>
      <c r="D1047" t="s">
        <v>14</v>
      </c>
      <c r="E1047">
        <v>32</v>
      </c>
      <c r="F1047" t="s">
        <v>21</v>
      </c>
      <c r="G1047">
        <v>253230</v>
      </c>
      <c r="H1047" t="s">
        <v>22</v>
      </c>
      <c r="I1047" t="s">
        <v>23</v>
      </c>
      <c r="J1047" t="s">
        <v>24</v>
      </c>
      <c r="L1047" t="s">
        <v>25</v>
      </c>
      <c r="M1047" s="2">
        <v>4550084118970</v>
      </c>
      <c r="N1047">
        <v>1</v>
      </c>
      <c r="O1047">
        <f>COUNTIFS($A$2:$A$1129,"="&amp;A1047,$C$2:$C$1129,"="&amp;C1047,$M$2:$M$1129,"="&amp;M1047)</f>
        <v>3</v>
      </c>
      <c r="P1047">
        <f>COUNTIFS($B$2:$B$1129,"="&amp;B1047,$M$2:$M$1129,"="&amp;M1047)</f>
        <v>1</v>
      </c>
      <c r="Q1047">
        <f>SUMIFS($N$2:$N$1129,$B$2:$B$1129,"="&amp;B1047,$M$2:$M$1129,"="&amp;M1047)</f>
        <v>1</v>
      </c>
      <c r="R1047">
        <f>VLOOKUP(A1047&amp;C1047&amp;M1047,販売数計!$A$2:$E$174,5,FALSE)</f>
        <v>3</v>
      </c>
      <c r="S1047">
        <f t="shared" si="33"/>
        <v>0</v>
      </c>
      <c r="T1047">
        <f t="shared" si="34"/>
        <v>3</v>
      </c>
    </row>
    <row r="1048" spans="1:20" hidden="1" x14ac:dyDescent="0.2">
      <c r="A1048">
        <v>43309</v>
      </c>
      <c r="B1048">
        <v>44022208</v>
      </c>
      <c r="C1048">
        <v>94</v>
      </c>
      <c r="D1048" t="s">
        <v>14</v>
      </c>
      <c r="E1048">
        <v>21</v>
      </c>
      <c r="F1048" t="s">
        <v>15</v>
      </c>
      <c r="G1048">
        <v>181010</v>
      </c>
      <c r="H1048" t="s">
        <v>16</v>
      </c>
      <c r="I1048" t="s">
        <v>17</v>
      </c>
      <c r="J1048" t="s">
        <v>18</v>
      </c>
      <c r="K1048" t="s">
        <v>19</v>
      </c>
      <c r="L1048" t="s">
        <v>20</v>
      </c>
      <c r="M1048" s="2">
        <v>842776102461</v>
      </c>
      <c r="N1048">
        <v>1</v>
      </c>
      <c r="O1048">
        <f>COUNTIFS($A$2:$A$1129,"="&amp;A1048,$C$2:$C$1129,"="&amp;C1048,$M$2:$M$1129,"="&amp;M1048)</f>
        <v>4</v>
      </c>
      <c r="P1048">
        <f>COUNTIFS($B$2:$B$1129,"="&amp;B1048,$M$2:$M$1129,"="&amp;M1048)</f>
        <v>1</v>
      </c>
      <c r="Q1048">
        <f>SUMIFS($N$2:$N$1129,$B$2:$B$1129,"="&amp;B1048,$M$2:$M$1129,"="&amp;M1048)</f>
        <v>1</v>
      </c>
      <c r="R1048">
        <f>VLOOKUP(A1048&amp;C1048&amp;M1048,販売数計!$A$2:$E$174,5,FALSE)</f>
        <v>4</v>
      </c>
      <c r="S1048">
        <f t="shared" si="33"/>
        <v>0</v>
      </c>
      <c r="T1048">
        <f t="shared" si="34"/>
        <v>4</v>
      </c>
    </row>
    <row r="1049" spans="1:20" hidden="1" x14ac:dyDescent="0.2">
      <c r="A1049">
        <v>43309</v>
      </c>
      <c r="B1049">
        <v>44022920</v>
      </c>
      <c r="C1049">
        <v>94</v>
      </c>
      <c r="D1049" t="s">
        <v>14</v>
      </c>
      <c r="E1049">
        <v>21</v>
      </c>
      <c r="F1049" t="s">
        <v>15</v>
      </c>
      <c r="G1049">
        <v>181010</v>
      </c>
      <c r="H1049" t="s">
        <v>16</v>
      </c>
      <c r="I1049" t="s">
        <v>17</v>
      </c>
      <c r="J1049" t="s">
        <v>18</v>
      </c>
      <c r="K1049" t="s">
        <v>19</v>
      </c>
      <c r="L1049" t="s">
        <v>20</v>
      </c>
      <c r="M1049" s="2">
        <v>842776102461</v>
      </c>
      <c r="N1049">
        <v>1</v>
      </c>
      <c r="O1049">
        <f>COUNTIFS($A$2:$A$1129,"="&amp;A1049,$C$2:$C$1129,"="&amp;C1049,$M$2:$M$1129,"="&amp;M1049)</f>
        <v>4</v>
      </c>
      <c r="P1049">
        <f>COUNTIFS($B$2:$B$1129,"="&amp;B1049,$M$2:$M$1129,"="&amp;M1049)</f>
        <v>1</v>
      </c>
      <c r="Q1049">
        <f>SUMIFS($N$2:$N$1129,$B$2:$B$1129,"="&amp;B1049,$M$2:$M$1129,"="&amp;M1049)</f>
        <v>1</v>
      </c>
      <c r="R1049">
        <f>VLOOKUP(A1049&amp;C1049&amp;M1049,販売数計!$A$2:$E$174,5,FALSE)</f>
        <v>4</v>
      </c>
      <c r="S1049">
        <f t="shared" si="33"/>
        <v>0</v>
      </c>
      <c r="T1049">
        <f t="shared" si="34"/>
        <v>4</v>
      </c>
    </row>
    <row r="1050" spans="1:20" hidden="1" x14ac:dyDescent="0.2">
      <c r="A1050">
        <v>43309</v>
      </c>
      <c r="B1050">
        <v>44023374</v>
      </c>
      <c r="C1050">
        <v>94</v>
      </c>
      <c r="D1050" t="s">
        <v>14</v>
      </c>
      <c r="E1050">
        <v>21</v>
      </c>
      <c r="F1050" t="s">
        <v>15</v>
      </c>
      <c r="G1050">
        <v>181010</v>
      </c>
      <c r="H1050" t="s">
        <v>16</v>
      </c>
      <c r="I1050" t="s">
        <v>17</v>
      </c>
      <c r="J1050" t="s">
        <v>18</v>
      </c>
      <c r="K1050" t="s">
        <v>19</v>
      </c>
      <c r="L1050" t="s">
        <v>20</v>
      </c>
      <c r="M1050" s="2">
        <v>842776102461</v>
      </c>
      <c r="N1050">
        <v>1</v>
      </c>
      <c r="O1050">
        <f>COUNTIFS($A$2:$A$1129,"="&amp;A1050,$C$2:$C$1129,"="&amp;C1050,$M$2:$M$1129,"="&amp;M1050)</f>
        <v>4</v>
      </c>
      <c r="P1050">
        <f>COUNTIFS($B$2:$B$1129,"="&amp;B1050,$M$2:$M$1129,"="&amp;M1050)</f>
        <v>1</v>
      </c>
      <c r="Q1050">
        <f>SUMIFS($N$2:$N$1129,$B$2:$B$1129,"="&amp;B1050,$M$2:$M$1129,"="&amp;M1050)</f>
        <v>1</v>
      </c>
      <c r="R1050">
        <f>VLOOKUP(A1050&amp;C1050&amp;M1050,販売数計!$A$2:$E$174,5,FALSE)</f>
        <v>4</v>
      </c>
      <c r="S1050">
        <f t="shared" si="33"/>
        <v>0</v>
      </c>
      <c r="T1050">
        <f t="shared" si="34"/>
        <v>4</v>
      </c>
    </row>
    <row r="1051" spans="1:20" x14ac:dyDescent="0.2">
      <c r="A1051">
        <v>43309</v>
      </c>
      <c r="B1051">
        <v>44015986</v>
      </c>
      <c r="C1051">
        <v>842</v>
      </c>
      <c r="D1051" t="s">
        <v>26</v>
      </c>
      <c r="E1051">
        <v>21</v>
      </c>
      <c r="F1051" t="s">
        <v>15</v>
      </c>
      <c r="G1051">
        <v>181010</v>
      </c>
      <c r="H1051" t="s">
        <v>16</v>
      </c>
      <c r="I1051" t="s">
        <v>17</v>
      </c>
      <c r="J1051" t="s">
        <v>18</v>
      </c>
      <c r="K1051" t="s">
        <v>19</v>
      </c>
      <c r="L1051" t="s">
        <v>20</v>
      </c>
      <c r="M1051" s="2">
        <v>842776102461</v>
      </c>
      <c r="N1051">
        <v>1</v>
      </c>
      <c r="O1051">
        <f>COUNTIFS($A$2:$A$1129,"="&amp;A1051,$C$2:$C$1129,"="&amp;C1051,$M$2:$M$1129,"="&amp;M1051)</f>
        <v>9</v>
      </c>
      <c r="P1051">
        <f>COUNTIFS($B$2:$B$1129,"="&amp;B1051,$M$2:$M$1129,"="&amp;M1051)</f>
        <v>1</v>
      </c>
      <c r="Q1051">
        <f>SUMIFS($N$2:$N$1129,$B$2:$B$1129,"="&amp;B1051,$M$2:$M$1129,"="&amp;M1051)</f>
        <v>1</v>
      </c>
      <c r="R1051">
        <f>VLOOKUP(A1051&amp;C1051&amp;M1051,販売数計!$A$2:$E$174,5,FALSE)</f>
        <v>9</v>
      </c>
      <c r="S1051">
        <f t="shared" si="33"/>
        <v>0</v>
      </c>
      <c r="T1051">
        <f t="shared" si="34"/>
        <v>9</v>
      </c>
    </row>
    <row r="1052" spans="1:20" x14ac:dyDescent="0.2">
      <c r="A1052">
        <v>43309</v>
      </c>
      <c r="B1052">
        <v>44016622</v>
      </c>
      <c r="C1052">
        <v>842</v>
      </c>
      <c r="D1052" t="s">
        <v>26</v>
      </c>
      <c r="E1052">
        <v>21</v>
      </c>
      <c r="F1052" t="s">
        <v>15</v>
      </c>
      <c r="G1052">
        <v>181010</v>
      </c>
      <c r="H1052" t="s">
        <v>16</v>
      </c>
      <c r="I1052" t="s">
        <v>17</v>
      </c>
      <c r="J1052" t="s">
        <v>18</v>
      </c>
      <c r="K1052" t="s">
        <v>19</v>
      </c>
      <c r="L1052" t="s">
        <v>20</v>
      </c>
      <c r="M1052" s="2">
        <v>842776102461</v>
      </c>
      <c r="N1052">
        <v>1</v>
      </c>
      <c r="O1052">
        <f>COUNTIFS($A$2:$A$1129,"="&amp;A1052,$C$2:$C$1129,"="&amp;C1052,$M$2:$M$1129,"="&amp;M1052)</f>
        <v>9</v>
      </c>
      <c r="P1052">
        <f>COUNTIFS($B$2:$B$1129,"="&amp;B1052,$M$2:$M$1129,"="&amp;M1052)</f>
        <v>1</v>
      </c>
      <c r="Q1052">
        <f>SUMIFS($N$2:$N$1129,$B$2:$B$1129,"="&amp;B1052,$M$2:$M$1129,"="&amp;M1052)</f>
        <v>1</v>
      </c>
      <c r="R1052">
        <f>VLOOKUP(A1052&amp;C1052&amp;M1052,販売数計!$A$2:$E$174,5,FALSE)</f>
        <v>9</v>
      </c>
      <c r="S1052">
        <f t="shared" si="33"/>
        <v>0</v>
      </c>
      <c r="T1052">
        <f t="shared" si="34"/>
        <v>9</v>
      </c>
    </row>
    <row r="1053" spans="1:20" x14ac:dyDescent="0.2">
      <c r="A1053">
        <v>43309</v>
      </c>
      <c r="B1053">
        <v>44017782</v>
      </c>
      <c r="C1053">
        <v>842</v>
      </c>
      <c r="D1053" t="s">
        <v>26</v>
      </c>
      <c r="E1053">
        <v>21</v>
      </c>
      <c r="F1053" t="s">
        <v>15</v>
      </c>
      <c r="G1053">
        <v>181010</v>
      </c>
      <c r="H1053" t="s">
        <v>16</v>
      </c>
      <c r="I1053" t="s">
        <v>17</v>
      </c>
      <c r="J1053" t="s">
        <v>18</v>
      </c>
      <c r="K1053" t="s">
        <v>19</v>
      </c>
      <c r="L1053" t="s">
        <v>20</v>
      </c>
      <c r="M1053" s="2">
        <v>842776102461</v>
      </c>
      <c r="N1053">
        <v>1</v>
      </c>
      <c r="O1053">
        <f>COUNTIFS($A$2:$A$1129,"="&amp;A1053,$C$2:$C$1129,"="&amp;C1053,$M$2:$M$1129,"="&amp;M1053)</f>
        <v>9</v>
      </c>
      <c r="P1053">
        <f>COUNTIFS($B$2:$B$1129,"="&amp;B1053,$M$2:$M$1129,"="&amp;M1053)</f>
        <v>1</v>
      </c>
      <c r="Q1053">
        <f>SUMIFS($N$2:$N$1129,$B$2:$B$1129,"="&amp;B1053,$M$2:$M$1129,"="&amp;M1053)</f>
        <v>1</v>
      </c>
      <c r="R1053">
        <f>VLOOKUP(A1053&amp;C1053&amp;M1053,販売数計!$A$2:$E$174,5,FALSE)</f>
        <v>9</v>
      </c>
      <c r="S1053">
        <f t="shared" si="33"/>
        <v>0</v>
      </c>
      <c r="T1053">
        <f t="shared" si="34"/>
        <v>9</v>
      </c>
    </row>
    <row r="1054" spans="1:20" x14ac:dyDescent="0.2">
      <c r="A1054">
        <v>43309</v>
      </c>
      <c r="B1054">
        <v>44017851</v>
      </c>
      <c r="C1054">
        <v>842</v>
      </c>
      <c r="D1054" t="s">
        <v>26</v>
      </c>
      <c r="E1054">
        <v>21</v>
      </c>
      <c r="F1054" t="s">
        <v>15</v>
      </c>
      <c r="G1054">
        <v>181010</v>
      </c>
      <c r="H1054" t="s">
        <v>16</v>
      </c>
      <c r="I1054" t="s">
        <v>17</v>
      </c>
      <c r="J1054" t="s">
        <v>18</v>
      </c>
      <c r="K1054" t="s">
        <v>19</v>
      </c>
      <c r="L1054" t="s">
        <v>20</v>
      </c>
      <c r="M1054" s="2">
        <v>842776102461</v>
      </c>
      <c r="N1054">
        <v>1</v>
      </c>
      <c r="O1054">
        <f>COUNTIFS($A$2:$A$1129,"="&amp;A1054,$C$2:$C$1129,"="&amp;C1054,$M$2:$M$1129,"="&amp;M1054)</f>
        <v>9</v>
      </c>
      <c r="P1054">
        <f>COUNTIFS($B$2:$B$1129,"="&amp;B1054,$M$2:$M$1129,"="&amp;M1054)</f>
        <v>1</v>
      </c>
      <c r="Q1054">
        <f>SUMIFS($N$2:$N$1129,$B$2:$B$1129,"="&amp;B1054,$M$2:$M$1129,"="&amp;M1054)</f>
        <v>1</v>
      </c>
      <c r="R1054">
        <f>VLOOKUP(A1054&amp;C1054&amp;M1054,販売数計!$A$2:$E$174,5,FALSE)</f>
        <v>9</v>
      </c>
      <c r="S1054">
        <f t="shared" si="33"/>
        <v>0</v>
      </c>
      <c r="T1054">
        <f t="shared" si="34"/>
        <v>9</v>
      </c>
    </row>
    <row r="1055" spans="1:20" x14ac:dyDescent="0.2">
      <c r="A1055">
        <v>43309</v>
      </c>
      <c r="B1055">
        <v>44019013</v>
      </c>
      <c r="C1055">
        <v>842</v>
      </c>
      <c r="D1055" t="s">
        <v>26</v>
      </c>
      <c r="E1055">
        <v>32</v>
      </c>
      <c r="F1055" t="s">
        <v>21</v>
      </c>
      <c r="G1055">
        <v>253230</v>
      </c>
      <c r="H1055" t="s">
        <v>22</v>
      </c>
      <c r="I1055" t="s">
        <v>23</v>
      </c>
      <c r="J1055" t="s">
        <v>24</v>
      </c>
      <c r="L1055" t="s">
        <v>25</v>
      </c>
      <c r="M1055" s="2">
        <v>4550084118970</v>
      </c>
      <c r="N1055">
        <v>1</v>
      </c>
      <c r="O1055">
        <f>COUNTIFS($A$2:$A$1129,"="&amp;A1055,$C$2:$C$1129,"="&amp;C1055,$M$2:$M$1129,"="&amp;M1055)</f>
        <v>4</v>
      </c>
      <c r="P1055">
        <f>COUNTIFS($B$2:$B$1129,"="&amp;B1055,$M$2:$M$1129,"="&amp;M1055)</f>
        <v>1</v>
      </c>
      <c r="Q1055">
        <f>SUMIFS($N$2:$N$1129,$B$2:$B$1129,"="&amp;B1055,$M$2:$M$1129,"="&amp;M1055)</f>
        <v>1</v>
      </c>
      <c r="R1055">
        <f>VLOOKUP(A1055&amp;C1055&amp;M1055,販売数計!$A$2:$E$174,5,FALSE)</f>
        <v>4</v>
      </c>
      <c r="S1055">
        <f t="shared" si="33"/>
        <v>0</v>
      </c>
      <c r="T1055">
        <f t="shared" si="34"/>
        <v>4</v>
      </c>
    </row>
    <row r="1056" spans="1:20" x14ac:dyDescent="0.2">
      <c r="A1056">
        <v>43309</v>
      </c>
      <c r="B1056">
        <v>44019066</v>
      </c>
      <c r="C1056">
        <v>842</v>
      </c>
      <c r="D1056" t="s">
        <v>26</v>
      </c>
      <c r="E1056">
        <v>21</v>
      </c>
      <c r="F1056" t="s">
        <v>15</v>
      </c>
      <c r="G1056">
        <v>181010</v>
      </c>
      <c r="H1056" t="s">
        <v>16</v>
      </c>
      <c r="I1056" t="s">
        <v>17</v>
      </c>
      <c r="J1056" t="s">
        <v>18</v>
      </c>
      <c r="K1056" t="s">
        <v>19</v>
      </c>
      <c r="L1056" t="s">
        <v>20</v>
      </c>
      <c r="M1056" s="2">
        <v>842776102461</v>
      </c>
      <c r="N1056">
        <v>1</v>
      </c>
      <c r="O1056">
        <f>COUNTIFS($A$2:$A$1129,"="&amp;A1129,$C$2:$C$1129,"="&amp;C1129,$M$2:$M$1129,"="&amp;M1129)</f>
        <v>1</v>
      </c>
      <c r="P1056">
        <f>COUNTIFS($B$2:$B$1129,"="&amp;B1129,$M$2:$M$1129,"="&amp;M1129)</f>
        <v>1</v>
      </c>
      <c r="Q1056">
        <f>SUMIFS($N$2:$N$1129,$B$2:$B$1129,"="&amp;B1129,$M$2:$M$1129,"="&amp;M1129)</f>
        <v>1</v>
      </c>
      <c r="R1056">
        <f>VLOOKUP(A1129&amp;C1129&amp;M1129,販売数計!$A$2:$E$174,5,FALSE)</f>
        <v>1</v>
      </c>
      <c r="S1056">
        <f t="shared" si="33"/>
        <v>0</v>
      </c>
      <c r="T1056">
        <f t="shared" si="34"/>
        <v>9</v>
      </c>
    </row>
    <row r="1057" spans="1:20" x14ac:dyDescent="0.2">
      <c r="A1057">
        <v>43309</v>
      </c>
      <c r="B1057">
        <v>44019618</v>
      </c>
      <c r="C1057">
        <v>842</v>
      </c>
      <c r="D1057" t="s">
        <v>26</v>
      </c>
      <c r="E1057">
        <v>21</v>
      </c>
      <c r="F1057" t="s">
        <v>15</v>
      </c>
      <c r="G1057">
        <v>181010</v>
      </c>
      <c r="H1057" t="s">
        <v>16</v>
      </c>
      <c r="I1057" t="s">
        <v>17</v>
      </c>
      <c r="J1057" t="s">
        <v>18</v>
      </c>
      <c r="K1057" t="s">
        <v>19</v>
      </c>
      <c r="L1057" t="s">
        <v>20</v>
      </c>
      <c r="M1057" s="2">
        <v>842776102461</v>
      </c>
      <c r="N1057">
        <v>1</v>
      </c>
      <c r="O1057">
        <f>COUNTIFS($A$2:$A$1129,"="&amp;A1057,$C$2:$C$1129,"="&amp;C1057,$M$2:$M$1129,"="&amp;M1057)</f>
        <v>9</v>
      </c>
      <c r="P1057">
        <f>COUNTIFS($B$2:$B$1129,"="&amp;B1057,$M$2:$M$1129,"="&amp;M1057)</f>
        <v>1</v>
      </c>
      <c r="Q1057">
        <f>SUMIFS($N$2:$N$1129,$B$2:$B$1129,"="&amp;B1057,$M$2:$M$1129,"="&amp;M1057)</f>
        <v>1</v>
      </c>
      <c r="R1057">
        <f>VLOOKUP(A1057&amp;C1057&amp;M1057,販売数計!$A$2:$E$174,5,FALSE)</f>
        <v>9</v>
      </c>
      <c r="S1057">
        <f t="shared" si="33"/>
        <v>0</v>
      </c>
      <c r="T1057">
        <f t="shared" si="34"/>
        <v>9</v>
      </c>
    </row>
    <row r="1058" spans="1:20" x14ac:dyDescent="0.2">
      <c r="A1058">
        <v>43309</v>
      </c>
      <c r="B1058">
        <v>44019626</v>
      </c>
      <c r="C1058">
        <v>842</v>
      </c>
      <c r="D1058" t="s">
        <v>26</v>
      </c>
      <c r="E1058">
        <v>32</v>
      </c>
      <c r="F1058" t="s">
        <v>21</v>
      </c>
      <c r="G1058">
        <v>253230</v>
      </c>
      <c r="H1058" t="s">
        <v>22</v>
      </c>
      <c r="I1058" t="s">
        <v>23</v>
      </c>
      <c r="J1058" t="s">
        <v>24</v>
      </c>
      <c r="L1058" t="s">
        <v>25</v>
      </c>
      <c r="M1058" s="2">
        <v>4550084118970</v>
      </c>
      <c r="N1058">
        <v>1</v>
      </c>
      <c r="O1058">
        <f>COUNTIFS($A$2:$A$1129,"="&amp;A1058,$C$2:$C$1129,"="&amp;C1058,$M$2:$M$1129,"="&amp;M1058)</f>
        <v>4</v>
      </c>
      <c r="P1058">
        <f>COUNTIFS($B$2:$B$1129,"="&amp;B1058,$M$2:$M$1129,"="&amp;M1058)</f>
        <v>1</v>
      </c>
      <c r="Q1058">
        <f>SUMIFS($N$2:$N$1129,$B$2:$B$1129,"="&amp;B1058,$M$2:$M$1129,"="&amp;M1058)</f>
        <v>1</v>
      </c>
      <c r="R1058">
        <f>VLOOKUP(A1058&amp;C1058&amp;M1058,販売数計!$A$2:$E$174,5,FALSE)</f>
        <v>4</v>
      </c>
      <c r="S1058">
        <f t="shared" si="33"/>
        <v>0</v>
      </c>
      <c r="T1058">
        <f t="shared" si="34"/>
        <v>4</v>
      </c>
    </row>
    <row r="1059" spans="1:20" x14ac:dyDescent="0.2">
      <c r="A1059">
        <v>43309</v>
      </c>
      <c r="B1059">
        <v>44021227</v>
      </c>
      <c r="C1059">
        <v>842</v>
      </c>
      <c r="D1059" t="s">
        <v>26</v>
      </c>
      <c r="E1059">
        <v>32</v>
      </c>
      <c r="F1059" t="s">
        <v>21</v>
      </c>
      <c r="G1059">
        <v>253230</v>
      </c>
      <c r="H1059" t="s">
        <v>22</v>
      </c>
      <c r="I1059" t="s">
        <v>23</v>
      </c>
      <c r="J1059" t="s">
        <v>24</v>
      </c>
      <c r="L1059" t="s">
        <v>25</v>
      </c>
      <c r="M1059" s="2">
        <v>4550084118970</v>
      </c>
      <c r="N1059">
        <v>1</v>
      </c>
      <c r="O1059">
        <f>COUNTIFS($A$2:$A$1129,"="&amp;A1059,$C$2:$C$1129,"="&amp;C1059,$M$2:$M$1129,"="&amp;M1059)</f>
        <v>4</v>
      </c>
      <c r="P1059">
        <f>COUNTIFS($B$2:$B$1129,"="&amp;B1059,$M$2:$M$1129,"="&amp;M1059)</f>
        <v>1</v>
      </c>
      <c r="Q1059">
        <f>SUMIFS($N$2:$N$1129,$B$2:$B$1129,"="&amp;B1059,$M$2:$M$1129,"="&amp;M1059)</f>
        <v>1</v>
      </c>
      <c r="R1059">
        <f>VLOOKUP(A1059&amp;C1059&amp;M1059,販売数計!$A$2:$E$174,5,FALSE)</f>
        <v>4</v>
      </c>
      <c r="S1059">
        <f t="shared" si="33"/>
        <v>0</v>
      </c>
      <c r="T1059">
        <f t="shared" si="34"/>
        <v>4</v>
      </c>
    </row>
    <row r="1060" spans="1:20" x14ac:dyDescent="0.2">
      <c r="A1060">
        <v>43309</v>
      </c>
      <c r="B1060">
        <v>44022425</v>
      </c>
      <c r="C1060">
        <v>842</v>
      </c>
      <c r="D1060" t="s">
        <v>26</v>
      </c>
      <c r="E1060">
        <v>21</v>
      </c>
      <c r="F1060" t="s">
        <v>15</v>
      </c>
      <c r="G1060">
        <v>181010</v>
      </c>
      <c r="H1060" t="s">
        <v>16</v>
      </c>
      <c r="I1060" t="s">
        <v>17</v>
      </c>
      <c r="J1060" t="s">
        <v>18</v>
      </c>
      <c r="K1060" t="s">
        <v>19</v>
      </c>
      <c r="L1060" t="s">
        <v>20</v>
      </c>
      <c r="M1060" s="2">
        <v>842776102461</v>
      </c>
      <c r="N1060">
        <v>1</v>
      </c>
      <c r="O1060">
        <f>COUNTIFS($A$2:$A$1129,"="&amp;A1060,$C$2:$C$1129,"="&amp;C1060,$M$2:$M$1129,"="&amp;M1060)</f>
        <v>9</v>
      </c>
      <c r="P1060">
        <f>COUNTIFS($B$2:$B$1129,"="&amp;B1060,$M$2:$M$1129,"="&amp;M1060)</f>
        <v>1</v>
      </c>
      <c r="Q1060">
        <f>SUMIFS($N$2:$N$1129,$B$2:$B$1129,"="&amp;B1060,$M$2:$M$1129,"="&amp;M1060)</f>
        <v>1</v>
      </c>
      <c r="R1060">
        <f>VLOOKUP(A1060&amp;C1060&amp;M1060,販売数計!$A$2:$E$174,5,FALSE)</f>
        <v>9</v>
      </c>
      <c r="S1060">
        <f t="shared" si="33"/>
        <v>0</v>
      </c>
      <c r="T1060">
        <f t="shared" si="34"/>
        <v>9</v>
      </c>
    </row>
    <row r="1061" spans="1:20" x14ac:dyDescent="0.2">
      <c r="A1061">
        <v>43309</v>
      </c>
      <c r="B1061">
        <v>44023737</v>
      </c>
      <c r="C1061">
        <v>842</v>
      </c>
      <c r="D1061" t="s">
        <v>26</v>
      </c>
      <c r="E1061">
        <v>21</v>
      </c>
      <c r="F1061" t="s">
        <v>15</v>
      </c>
      <c r="G1061">
        <v>181010</v>
      </c>
      <c r="H1061" t="s">
        <v>16</v>
      </c>
      <c r="I1061" t="s">
        <v>17</v>
      </c>
      <c r="J1061" t="s">
        <v>18</v>
      </c>
      <c r="K1061" t="s">
        <v>19</v>
      </c>
      <c r="L1061" t="s">
        <v>20</v>
      </c>
      <c r="M1061" s="2">
        <v>842776102461</v>
      </c>
      <c r="N1061">
        <v>1</v>
      </c>
      <c r="O1061">
        <f>COUNTIFS($A$2:$A$1129,"="&amp;A1061,$C$2:$C$1129,"="&amp;C1061,$M$2:$M$1129,"="&amp;M1061)</f>
        <v>9</v>
      </c>
      <c r="P1061">
        <f>COUNTIFS($B$2:$B$1129,"="&amp;B1061,$M$2:$M$1129,"="&amp;M1061)</f>
        <v>1</v>
      </c>
      <c r="Q1061">
        <f>SUMIFS($N$2:$N$1129,$B$2:$B$1129,"="&amp;B1061,$M$2:$M$1129,"="&amp;M1061)</f>
        <v>1</v>
      </c>
      <c r="R1061">
        <f>VLOOKUP(A1061&amp;C1061&amp;M1061,販売数計!$A$2:$E$174,5,FALSE)</f>
        <v>9</v>
      </c>
      <c r="S1061">
        <f t="shared" si="33"/>
        <v>0</v>
      </c>
      <c r="T1061">
        <f t="shared" si="34"/>
        <v>9</v>
      </c>
    </row>
    <row r="1062" spans="1:20" x14ac:dyDescent="0.2">
      <c r="A1062">
        <v>43309</v>
      </c>
      <c r="B1062">
        <v>44023758</v>
      </c>
      <c r="C1062">
        <v>842</v>
      </c>
      <c r="D1062" t="s">
        <v>26</v>
      </c>
      <c r="E1062">
        <v>32</v>
      </c>
      <c r="F1062" t="s">
        <v>21</v>
      </c>
      <c r="G1062">
        <v>253230</v>
      </c>
      <c r="H1062" t="s">
        <v>22</v>
      </c>
      <c r="I1062" t="s">
        <v>23</v>
      </c>
      <c r="J1062" t="s">
        <v>24</v>
      </c>
      <c r="L1062" t="s">
        <v>25</v>
      </c>
      <c r="M1062" s="2">
        <v>4550084118970</v>
      </c>
      <c r="N1062">
        <v>1</v>
      </c>
      <c r="O1062">
        <f>COUNTIFS($A$2:$A$1129,"="&amp;A1062,$C$2:$C$1129,"="&amp;C1062,$M$2:$M$1129,"="&amp;M1062)</f>
        <v>4</v>
      </c>
      <c r="P1062">
        <f>COUNTIFS($B$2:$B$1129,"="&amp;B1062,$M$2:$M$1129,"="&amp;M1062)</f>
        <v>1</v>
      </c>
      <c r="Q1062">
        <f>SUMIFS($N$2:$N$1129,$B$2:$B$1129,"="&amp;B1062,$M$2:$M$1129,"="&amp;M1062)</f>
        <v>1</v>
      </c>
      <c r="R1062">
        <f>VLOOKUP(A1062&amp;C1062&amp;M1062,販売数計!$A$2:$E$174,5,FALSE)</f>
        <v>4</v>
      </c>
      <c r="S1062">
        <f t="shared" si="33"/>
        <v>0</v>
      </c>
      <c r="T1062">
        <f t="shared" si="34"/>
        <v>4</v>
      </c>
    </row>
    <row r="1063" spans="1:20" x14ac:dyDescent="0.2">
      <c r="A1063">
        <v>43309</v>
      </c>
      <c r="B1063">
        <v>44024482</v>
      </c>
      <c r="C1063">
        <v>842</v>
      </c>
      <c r="D1063" t="s">
        <v>26</v>
      </c>
      <c r="E1063">
        <v>21</v>
      </c>
      <c r="F1063" t="s">
        <v>15</v>
      </c>
      <c r="G1063">
        <v>181010</v>
      </c>
      <c r="H1063" t="s">
        <v>16</v>
      </c>
      <c r="I1063" t="s">
        <v>17</v>
      </c>
      <c r="J1063" t="s">
        <v>18</v>
      </c>
      <c r="K1063" t="s">
        <v>19</v>
      </c>
      <c r="L1063" t="s">
        <v>20</v>
      </c>
      <c r="M1063" s="2">
        <v>842776102461</v>
      </c>
      <c r="N1063">
        <v>1</v>
      </c>
      <c r="O1063">
        <f>COUNTIFS($A$2:$A$1129,"="&amp;A1063,$C$2:$C$1129,"="&amp;C1063,$M$2:$M$1129,"="&amp;M1063)</f>
        <v>9</v>
      </c>
      <c r="P1063">
        <f>COUNTIFS($B$2:$B$1129,"="&amp;B1063,$M$2:$M$1129,"="&amp;M1063)</f>
        <v>1</v>
      </c>
      <c r="Q1063">
        <f>SUMIFS($N$2:$N$1129,$B$2:$B$1129,"="&amp;B1063,$M$2:$M$1129,"="&amp;M1063)</f>
        <v>1</v>
      </c>
      <c r="R1063">
        <f>VLOOKUP(A1063&amp;C1063&amp;M1063,販売数計!$A$2:$E$174,5,FALSE)</f>
        <v>9</v>
      </c>
      <c r="S1063">
        <f t="shared" si="33"/>
        <v>0</v>
      </c>
      <c r="T1063">
        <f t="shared" si="34"/>
        <v>9</v>
      </c>
    </row>
    <row r="1064" spans="1:20" hidden="1" x14ac:dyDescent="0.2">
      <c r="A1064">
        <v>43310</v>
      </c>
      <c r="B1064">
        <v>44025238</v>
      </c>
      <c r="C1064">
        <v>94</v>
      </c>
      <c r="D1064" t="s">
        <v>14</v>
      </c>
      <c r="E1064">
        <v>21</v>
      </c>
      <c r="F1064" t="s">
        <v>15</v>
      </c>
      <c r="G1064">
        <v>181010</v>
      </c>
      <c r="H1064" t="s">
        <v>16</v>
      </c>
      <c r="I1064" t="s">
        <v>17</v>
      </c>
      <c r="J1064" t="s">
        <v>18</v>
      </c>
      <c r="K1064" t="s">
        <v>19</v>
      </c>
      <c r="L1064" t="s">
        <v>20</v>
      </c>
      <c r="M1064" s="2">
        <v>842776102461</v>
      </c>
      <c r="N1064">
        <v>1</v>
      </c>
      <c r="O1064">
        <f>COUNTIFS($A$2:$A$1129,"="&amp;A1064,$C$2:$C$1129,"="&amp;C1064,$M$2:$M$1129,"="&amp;M1064)</f>
        <v>10</v>
      </c>
      <c r="P1064">
        <f>COUNTIFS($B$2:$B$1129,"="&amp;B1064,$M$2:$M$1129,"="&amp;M1064)</f>
        <v>1</v>
      </c>
      <c r="Q1064">
        <f>SUMIFS($N$2:$N$1129,$B$2:$B$1129,"="&amp;B1064,$M$2:$M$1129,"="&amp;M1064)</f>
        <v>1</v>
      </c>
      <c r="R1064">
        <f>VLOOKUP(A1064&amp;C1064&amp;M1064,販売数計!$A$2:$E$174,5,FALSE)</f>
        <v>10</v>
      </c>
      <c r="S1064">
        <f t="shared" si="33"/>
        <v>0</v>
      </c>
      <c r="T1064">
        <f t="shared" si="34"/>
        <v>10</v>
      </c>
    </row>
    <row r="1065" spans="1:20" hidden="1" x14ac:dyDescent="0.2">
      <c r="A1065">
        <v>43310</v>
      </c>
      <c r="B1065">
        <v>44026298</v>
      </c>
      <c r="C1065">
        <v>94</v>
      </c>
      <c r="D1065" t="s">
        <v>14</v>
      </c>
      <c r="E1065">
        <v>21</v>
      </c>
      <c r="F1065" t="s">
        <v>15</v>
      </c>
      <c r="G1065">
        <v>181010</v>
      </c>
      <c r="H1065" t="s">
        <v>16</v>
      </c>
      <c r="I1065" t="s">
        <v>17</v>
      </c>
      <c r="J1065" t="s">
        <v>18</v>
      </c>
      <c r="K1065" t="s">
        <v>19</v>
      </c>
      <c r="L1065" t="s">
        <v>20</v>
      </c>
      <c r="M1065" s="2">
        <v>842776102461</v>
      </c>
      <c r="N1065">
        <v>1</v>
      </c>
      <c r="O1065">
        <f>COUNTIFS($A$2:$A$1129,"="&amp;A1065,$C$2:$C$1129,"="&amp;C1065,$M$2:$M$1129,"="&amp;M1065)</f>
        <v>10</v>
      </c>
      <c r="P1065">
        <f>COUNTIFS($B$2:$B$1129,"="&amp;B1065,$M$2:$M$1129,"="&amp;M1065)</f>
        <v>1</v>
      </c>
      <c r="Q1065">
        <f>SUMIFS($N$2:$N$1129,$B$2:$B$1129,"="&amp;B1065,$M$2:$M$1129,"="&amp;M1065)</f>
        <v>1</v>
      </c>
      <c r="R1065">
        <f>VLOOKUP(A1065&amp;C1065&amp;M1065,販売数計!$A$2:$E$174,5,FALSE)</f>
        <v>10</v>
      </c>
      <c r="S1065">
        <f t="shared" si="33"/>
        <v>0</v>
      </c>
      <c r="T1065">
        <f t="shared" si="34"/>
        <v>10</v>
      </c>
    </row>
    <row r="1066" spans="1:20" hidden="1" x14ac:dyDescent="0.2">
      <c r="A1066">
        <v>43310</v>
      </c>
      <c r="B1066">
        <v>44026321</v>
      </c>
      <c r="C1066">
        <v>94</v>
      </c>
      <c r="D1066" t="s">
        <v>14</v>
      </c>
      <c r="E1066">
        <v>21</v>
      </c>
      <c r="F1066" t="s">
        <v>15</v>
      </c>
      <c r="G1066">
        <v>181010</v>
      </c>
      <c r="H1066" t="s">
        <v>16</v>
      </c>
      <c r="I1066" t="s">
        <v>17</v>
      </c>
      <c r="J1066" t="s">
        <v>18</v>
      </c>
      <c r="K1066" t="s">
        <v>19</v>
      </c>
      <c r="L1066" t="s">
        <v>20</v>
      </c>
      <c r="M1066" s="2">
        <v>842776102461</v>
      </c>
      <c r="N1066">
        <v>1</v>
      </c>
      <c r="O1066">
        <f>COUNTIFS($A$2:$A$1129,"="&amp;A1066,$C$2:$C$1129,"="&amp;C1066,$M$2:$M$1129,"="&amp;M1066)</f>
        <v>10</v>
      </c>
      <c r="P1066">
        <f>COUNTIFS($B$2:$B$1129,"="&amp;B1066,$M$2:$M$1129,"="&amp;M1066)</f>
        <v>1</v>
      </c>
      <c r="Q1066">
        <f>SUMIFS($N$2:$N$1129,$B$2:$B$1129,"="&amp;B1066,$M$2:$M$1129,"="&amp;M1066)</f>
        <v>1</v>
      </c>
      <c r="R1066">
        <f>VLOOKUP(A1066&amp;C1066&amp;M1066,販売数計!$A$2:$E$174,5,FALSE)</f>
        <v>10</v>
      </c>
      <c r="S1066">
        <f t="shared" si="33"/>
        <v>0</v>
      </c>
      <c r="T1066">
        <f t="shared" si="34"/>
        <v>10</v>
      </c>
    </row>
    <row r="1067" spans="1:20" hidden="1" x14ac:dyDescent="0.2">
      <c r="A1067">
        <v>43310</v>
      </c>
      <c r="B1067">
        <v>44026946</v>
      </c>
      <c r="C1067">
        <v>94</v>
      </c>
      <c r="D1067" t="s">
        <v>14</v>
      </c>
      <c r="E1067">
        <v>21</v>
      </c>
      <c r="F1067" t="s">
        <v>15</v>
      </c>
      <c r="G1067">
        <v>181010</v>
      </c>
      <c r="H1067" t="s">
        <v>16</v>
      </c>
      <c r="I1067" t="s">
        <v>17</v>
      </c>
      <c r="J1067" t="s">
        <v>18</v>
      </c>
      <c r="K1067" t="s">
        <v>19</v>
      </c>
      <c r="L1067" t="s">
        <v>20</v>
      </c>
      <c r="M1067" s="2">
        <v>842776102461</v>
      </c>
      <c r="N1067">
        <v>1</v>
      </c>
      <c r="O1067">
        <f>COUNTIFS($A$2:$A$1129,"="&amp;A1067,$C$2:$C$1129,"="&amp;C1067,$M$2:$M$1129,"="&amp;M1067)</f>
        <v>10</v>
      </c>
      <c r="P1067">
        <f>COUNTIFS($B$2:$B$1129,"="&amp;B1067,$M$2:$M$1129,"="&amp;M1067)</f>
        <v>1</v>
      </c>
      <c r="Q1067">
        <f>SUMIFS($N$2:$N$1129,$B$2:$B$1129,"="&amp;B1067,$M$2:$M$1129,"="&amp;M1067)</f>
        <v>1</v>
      </c>
      <c r="R1067">
        <f>VLOOKUP(A1067&amp;C1067&amp;M1067,販売数計!$A$2:$E$174,5,FALSE)</f>
        <v>10</v>
      </c>
      <c r="S1067">
        <f t="shared" si="33"/>
        <v>0</v>
      </c>
      <c r="T1067">
        <f t="shared" si="34"/>
        <v>10</v>
      </c>
    </row>
    <row r="1068" spans="1:20" hidden="1" x14ac:dyDescent="0.2">
      <c r="A1068">
        <v>43310</v>
      </c>
      <c r="B1068">
        <v>44027060</v>
      </c>
      <c r="C1068">
        <v>94</v>
      </c>
      <c r="D1068" t="s">
        <v>14</v>
      </c>
      <c r="E1068">
        <v>21</v>
      </c>
      <c r="F1068" t="s">
        <v>15</v>
      </c>
      <c r="G1068">
        <v>181010</v>
      </c>
      <c r="H1068" t="s">
        <v>16</v>
      </c>
      <c r="I1068" t="s">
        <v>17</v>
      </c>
      <c r="J1068" t="s">
        <v>18</v>
      </c>
      <c r="K1068" t="s">
        <v>19</v>
      </c>
      <c r="L1068" t="s">
        <v>20</v>
      </c>
      <c r="M1068" s="2">
        <v>842776102461</v>
      </c>
      <c r="N1068">
        <v>1</v>
      </c>
      <c r="O1068">
        <f>COUNTIFS($A$2:$A$1129,"="&amp;A1068,$C$2:$C$1129,"="&amp;C1068,$M$2:$M$1129,"="&amp;M1068)</f>
        <v>10</v>
      </c>
      <c r="P1068">
        <f>COUNTIFS($B$2:$B$1129,"="&amp;B1068,$M$2:$M$1129,"="&amp;M1068)</f>
        <v>1</v>
      </c>
      <c r="Q1068">
        <f>SUMIFS($N$2:$N$1129,$B$2:$B$1129,"="&amp;B1068,$M$2:$M$1129,"="&amp;M1068)</f>
        <v>1</v>
      </c>
      <c r="R1068">
        <f>VLOOKUP(A1068&amp;C1068&amp;M1068,販売数計!$A$2:$E$174,5,FALSE)</f>
        <v>10</v>
      </c>
      <c r="S1068">
        <f t="shared" si="33"/>
        <v>0</v>
      </c>
      <c r="T1068">
        <f t="shared" si="34"/>
        <v>10</v>
      </c>
    </row>
    <row r="1069" spans="1:20" hidden="1" x14ac:dyDescent="0.2">
      <c r="A1069">
        <v>43310</v>
      </c>
      <c r="B1069">
        <v>44027088</v>
      </c>
      <c r="C1069">
        <v>94</v>
      </c>
      <c r="D1069" t="s">
        <v>14</v>
      </c>
      <c r="E1069">
        <v>44</v>
      </c>
      <c r="F1069" t="s">
        <v>37</v>
      </c>
      <c r="G1069">
        <v>393015</v>
      </c>
      <c r="H1069" t="s">
        <v>38</v>
      </c>
      <c r="I1069" t="s">
        <v>39</v>
      </c>
      <c r="J1069" t="s">
        <v>40</v>
      </c>
      <c r="K1069" t="s">
        <v>41</v>
      </c>
      <c r="L1069" t="s">
        <v>42</v>
      </c>
      <c r="M1069" s="2">
        <v>4514953727427</v>
      </c>
      <c r="N1069">
        <v>1</v>
      </c>
      <c r="O1069">
        <f>COUNTIFS($A$2:$A$1129,"="&amp;A1069,$C$2:$C$1129,"="&amp;C1069,$M$2:$M$1129,"="&amp;M1069)</f>
        <v>1</v>
      </c>
      <c r="P1069">
        <f>COUNTIFS($B$2:$B$1129,"="&amp;B1069,$M$2:$M$1129,"="&amp;M1069)</f>
        <v>1</v>
      </c>
      <c r="Q1069">
        <f>SUMIFS($N$2:$N$1129,$B$2:$B$1129,"="&amp;B1069,$M$2:$M$1129,"="&amp;M1069)</f>
        <v>1</v>
      </c>
      <c r="R1069">
        <f>VLOOKUP(A1069&amp;C1069&amp;M1069,販売数計!$A$2:$E$174,5,FALSE)</f>
        <v>1</v>
      </c>
      <c r="S1069">
        <f t="shared" si="33"/>
        <v>0</v>
      </c>
      <c r="T1069">
        <f t="shared" si="34"/>
        <v>1</v>
      </c>
    </row>
    <row r="1070" spans="1:20" hidden="1" x14ac:dyDescent="0.2">
      <c r="A1070">
        <v>43310</v>
      </c>
      <c r="B1070">
        <v>44027358</v>
      </c>
      <c r="C1070">
        <v>94</v>
      </c>
      <c r="D1070" t="s">
        <v>14</v>
      </c>
      <c r="E1070">
        <v>32</v>
      </c>
      <c r="F1070" t="s">
        <v>21</v>
      </c>
      <c r="G1070">
        <v>253230</v>
      </c>
      <c r="H1070" t="s">
        <v>22</v>
      </c>
      <c r="I1070" t="s">
        <v>23</v>
      </c>
      <c r="J1070" t="s">
        <v>24</v>
      </c>
      <c r="L1070" t="s">
        <v>25</v>
      </c>
      <c r="M1070" s="2">
        <v>4550084118970</v>
      </c>
      <c r="N1070">
        <v>1</v>
      </c>
      <c r="O1070">
        <f>COUNTIFS($A$2:$A$1129,"="&amp;A1070,$C$2:$C$1129,"="&amp;C1070,$M$2:$M$1129,"="&amp;M1070)</f>
        <v>2</v>
      </c>
      <c r="P1070">
        <f>COUNTIFS($B$2:$B$1129,"="&amp;B1070,$M$2:$M$1129,"="&amp;M1070)</f>
        <v>1</v>
      </c>
      <c r="Q1070">
        <f>SUMIFS($N$2:$N$1129,$B$2:$B$1129,"="&amp;B1070,$M$2:$M$1129,"="&amp;M1070)</f>
        <v>1</v>
      </c>
      <c r="R1070">
        <f>VLOOKUP(A1070&amp;C1070&amp;M1070,販売数計!$A$2:$E$174,5,FALSE)</f>
        <v>2</v>
      </c>
      <c r="S1070">
        <f t="shared" si="33"/>
        <v>0</v>
      </c>
      <c r="T1070">
        <f t="shared" si="34"/>
        <v>2</v>
      </c>
    </row>
    <row r="1071" spans="1:20" hidden="1" x14ac:dyDescent="0.2">
      <c r="A1071">
        <v>43310</v>
      </c>
      <c r="B1071">
        <v>44027949</v>
      </c>
      <c r="C1071">
        <v>94</v>
      </c>
      <c r="D1071" t="s">
        <v>14</v>
      </c>
      <c r="E1071">
        <v>21</v>
      </c>
      <c r="F1071" t="s">
        <v>15</v>
      </c>
      <c r="G1071">
        <v>181010</v>
      </c>
      <c r="H1071" t="s">
        <v>16</v>
      </c>
      <c r="I1071" t="s">
        <v>17</v>
      </c>
      <c r="J1071" t="s">
        <v>18</v>
      </c>
      <c r="K1071" t="s">
        <v>19</v>
      </c>
      <c r="L1071" t="s">
        <v>20</v>
      </c>
      <c r="M1071" s="2">
        <v>842776102461</v>
      </c>
      <c r="N1071">
        <v>1</v>
      </c>
      <c r="O1071">
        <f>COUNTIFS($A$2:$A$1129,"="&amp;A1071,$C$2:$C$1129,"="&amp;C1071,$M$2:$M$1129,"="&amp;M1071)</f>
        <v>10</v>
      </c>
      <c r="P1071">
        <f>COUNTIFS($B$2:$B$1129,"="&amp;B1071,$M$2:$M$1129,"="&amp;M1071)</f>
        <v>1</v>
      </c>
      <c r="Q1071">
        <f>SUMIFS($N$2:$N$1129,$B$2:$B$1129,"="&amp;B1071,$M$2:$M$1129,"="&amp;M1071)</f>
        <v>1</v>
      </c>
      <c r="R1071">
        <f>VLOOKUP(A1071&amp;C1071&amp;M1071,販売数計!$A$2:$E$174,5,FALSE)</f>
        <v>10</v>
      </c>
      <c r="S1071">
        <f t="shared" si="33"/>
        <v>0</v>
      </c>
      <c r="T1071">
        <f t="shared" si="34"/>
        <v>10</v>
      </c>
    </row>
    <row r="1072" spans="1:20" hidden="1" x14ac:dyDescent="0.2">
      <c r="A1072">
        <v>43310</v>
      </c>
      <c r="B1072">
        <v>44028449</v>
      </c>
      <c r="C1072">
        <v>94</v>
      </c>
      <c r="D1072" t="s">
        <v>14</v>
      </c>
      <c r="E1072">
        <v>32</v>
      </c>
      <c r="F1072" t="s">
        <v>21</v>
      </c>
      <c r="G1072">
        <v>253230</v>
      </c>
      <c r="H1072" t="s">
        <v>22</v>
      </c>
      <c r="I1072" t="s">
        <v>23</v>
      </c>
      <c r="J1072" t="s">
        <v>24</v>
      </c>
      <c r="L1072" t="s">
        <v>25</v>
      </c>
      <c r="M1072" s="2">
        <v>4550084118970</v>
      </c>
      <c r="N1072">
        <v>1</v>
      </c>
      <c r="O1072">
        <f>COUNTIFS($A$2:$A$1129,"="&amp;A1072,$C$2:$C$1129,"="&amp;C1072,$M$2:$M$1129,"="&amp;M1072)</f>
        <v>2</v>
      </c>
      <c r="P1072">
        <f>COUNTIFS($B$2:$B$1129,"="&amp;B1072,$M$2:$M$1129,"="&amp;M1072)</f>
        <v>1</v>
      </c>
      <c r="Q1072">
        <f>SUMIFS($N$2:$N$1129,$B$2:$B$1129,"="&amp;B1072,$M$2:$M$1129,"="&amp;M1072)</f>
        <v>1</v>
      </c>
      <c r="R1072">
        <f>VLOOKUP(A1072&amp;C1072&amp;M1072,販売数計!$A$2:$E$174,5,FALSE)</f>
        <v>2</v>
      </c>
      <c r="S1072">
        <f t="shared" si="33"/>
        <v>0</v>
      </c>
      <c r="T1072">
        <f t="shared" si="34"/>
        <v>2</v>
      </c>
    </row>
    <row r="1073" spans="1:20" hidden="1" x14ac:dyDescent="0.2">
      <c r="A1073">
        <v>43310</v>
      </c>
      <c r="B1073">
        <v>44029142</v>
      </c>
      <c r="C1073">
        <v>94</v>
      </c>
      <c r="D1073" t="s">
        <v>14</v>
      </c>
      <c r="E1073">
        <v>21</v>
      </c>
      <c r="F1073" t="s">
        <v>15</v>
      </c>
      <c r="G1073">
        <v>181010</v>
      </c>
      <c r="H1073" t="s">
        <v>16</v>
      </c>
      <c r="I1073" t="s">
        <v>17</v>
      </c>
      <c r="J1073" t="s">
        <v>18</v>
      </c>
      <c r="K1073" t="s">
        <v>19</v>
      </c>
      <c r="L1073" t="s">
        <v>20</v>
      </c>
      <c r="M1073" s="2">
        <v>842776102461</v>
      </c>
      <c r="N1073">
        <v>1</v>
      </c>
      <c r="O1073">
        <f>COUNTIFS($A$2:$A$1129,"="&amp;A1073,$C$2:$C$1129,"="&amp;C1073,$M$2:$M$1129,"="&amp;M1073)</f>
        <v>10</v>
      </c>
      <c r="P1073">
        <f>COUNTIFS($B$2:$B$1129,"="&amp;B1073,$M$2:$M$1129,"="&amp;M1073)</f>
        <v>1</v>
      </c>
      <c r="Q1073">
        <f>SUMIFS($N$2:$N$1129,$B$2:$B$1129,"="&amp;B1073,$M$2:$M$1129,"="&amp;M1073)</f>
        <v>1</v>
      </c>
      <c r="R1073">
        <f>VLOOKUP(A1073&amp;C1073&amp;M1073,販売数計!$A$2:$E$174,5,FALSE)</f>
        <v>10</v>
      </c>
      <c r="S1073">
        <f t="shared" si="33"/>
        <v>0</v>
      </c>
      <c r="T1073">
        <f t="shared" si="34"/>
        <v>10</v>
      </c>
    </row>
    <row r="1074" spans="1:20" hidden="1" x14ac:dyDescent="0.2">
      <c r="A1074">
        <v>43310</v>
      </c>
      <c r="B1074">
        <v>44030304</v>
      </c>
      <c r="C1074">
        <v>94</v>
      </c>
      <c r="D1074" t="s">
        <v>14</v>
      </c>
      <c r="E1074">
        <v>21</v>
      </c>
      <c r="F1074" t="s">
        <v>15</v>
      </c>
      <c r="G1074">
        <v>181010</v>
      </c>
      <c r="H1074" t="s">
        <v>16</v>
      </c>
      <c r="I1074" t="s">
        <v>17</v>
      </c>
      <c r="J1074" t="s">
        <v>18</v>
      </c>
      <c r="K1074" t="s">
        <v>19</v>
      </c>
      <c r="L1074" t="s">
        <v>20</v>
      </c>
      <c r="M1074" s="2">
        <v>842776102461</v>
      </c>
      <c r="N1074">
        <v>1</v>
      </c>
      <c r="O1074">
        <f>COUNTIFS($A$2:$A$1129,"="&amp;A1074,$C$2:$C$1129,"="&amp;C1074,$M$2:$M$1129,"="&amp;M1074)</f>
        <v>10</v>
      </c>
      <c r="P1074">
        <f>COUNTIFS($B$2:$B$1129,"="&amp;B1074,$M$2:$M$1129,"="&amp;M1074)</f>
        <v>1</v>
      </c>
      <c r="Q1074">
        <f>SUMIFS($N$2:$N$1129,$B$2:$B$1129,"="&amp;B1074,$M$2:$M$1129,"="&amp;M1074)</f>
        <v>1</v>
      </c>
      <c r="R1074">
        <f>VLOOKUP(A1074&amp;C1074&amp;M1074,販売数計!$A$2:$E$174,5,FALSE)</f>
        <v>10</v>
      </c>
      <c r="S1074">
        <f t="shared" si="33"/>
        <v>0</v>
      </c>
      <c r="T1074">
        <f t="shared" si="34"/>
        <v>10</v>
      </c>
    </row>
    <row r="1075" spans="1:20" hidden="1" x14ac:dyDescent="0.2">
      <c r="A1075">
        <v>43310</v>
      </c>
      <c r="B1075">
        <v>44031272</v>
      </c>
      <c r="C1075">
        <v>94</v>
      </c>
      <c r="D1075" t="s">
        <v>14</v>
      </c>
      <c r="E1075">
        <v>12</v>
      </c>
      <c r="F1075" t="s">
        <v>27</v>
      </c>
      <c r="G1075">
        <v>77120</v>
      </c>
      <c r="H1075" t="s">
        <v>28</v>
      </c>
      <c r="I1075" t="s">
        <v>29</v>
      </c>
      <c r="J1075" t="s">
        <v>30</v>
      </c>
      <c r="L1075" t="s">
        <v>31</v>
      </c>
      <c r="M1075" s="2">
        <v>4549980046388</v>
      </c>
      <c r="N1075">
        <v>1</v>
      </c>
      <c r="O1075">
        <f>COUNTIFS($A$2:$A$1129,"="&amp;A1075,$C$2:$C$1129,"="&amp;C1075,$M$2:$M$1129,"="&amp;M1075)</f>
        <v>1</v>
      </c>
      <c r="P1075">
        <f>COUNTIFS($B$2:$B$1129,"="&amp;B1075,$M$2:$M$1129,"="&amp;M1075)</f>
        <v>1</v>
      </c>
      <c r="Q1075">
        <f>SUMIFS($N$2:$N$1129,$B$2:$B$1129,"="&amp;B1075,$M$2:$M$1129,"="&amp;M1075)</f>
        <v>1</v>
      </c>
      <c r="R1075">
        <f>VLOOKUP(A1075&amp;C1075&amp;M1075,販売数計!$A$2:$E$174,5,FALSE)</f>
        <v>1</v>
      </c>
      <c r="S1075">
        <f t="shared" si="33"/>
        <v>0</v>
      </c>
      <c r="T1075">
        <f t="shared" si="34"/>
        <v>1</v>
      </c>
    </row>
    <row r="1076" spans="1:20" hidden="1" x14ac:dyDescent="0.2">
      <c r="A1076">
        <v>43310</v>
      </c>
      <c r="B1076">
        <v>44032357</v>
      </c>
      <c r="C1076">
        <v>94</v>
      </c>
      <c r="D1076" t="s">
        <v>14</v>
      </c>
      <c r="E1076">
        <v>21</v>
      </c>
      <c r="F1076" t="s">
        <v>15</v>
      </c>
      <c r="G1076">
        <v>181010</v>
      </c>
      <c r="H1076" t="s">
        <v>16</v>
      </c>
      <c r="I1076" t="s">
        <v>17</v>
      </c>
      <c r="J1076" t="s">
        <v>18</v>
      </c>
      <c r="K1076" t="s">
        <v>19</v>
      </c>
      <c r="L1076" t="s">
        <v>20</v>
      </c>
      <c r="M1076" s="2">
        <v>842776102461</v>
      </c>
      <c r="N1076">
        <v>1</v>
      </c>
      <c r="O1076">
        <f>COUNTIFS($A$2:$A$1129,"="&amp;A1076,$C$2:$C$1129,"="&amp;C1076,$M$2:$M$1129,"="&amp;M1076)</f>
        <v>10</v>
      </c>
      <c r="P1076">
        <f>COUNTIFS($B$2:$B$1129,"="&amp;B1076,$M$2:$M$1129,"="&amp;M1076)</f>
        <v>1</v>
      </c>
      <c r="Q1076">
        <f>SUMIFS($N$2:$N$1129,$B$2:$B$1129,"="&amp;B1076,$M$2:$M$1129,"="&amp;M1076)</f>
        <v>1</v>
      </c>
      <c r="R1076">
        <f>VLOOKUP(A1076&amp;C1076&amp;M1076,販売数計!$A$2:$E$174,5,FALSE)</f>
        <v>10</v>
      </c>
      <c r="S1076">
        <f t="shared" si="33"/>
        <v>0</v>
      </c>
      <c r="T1076">
        <f t="shared" si="34"/>
        <v>10</v>
      </c>
    </row>
    <row r="1077" spans="1:20" hidden="1" x14ac:dyDescent="0.2">
      <c r="A1077">
        <v>43310</v>
      </c>
      <c r="B1077">
        <v>44032741</v>
      </c>
      <c r="C1077">
        <v>94</v>
      </c>
      <c r="D1077" t="s">
        <v>14</v>
      </c>
      <c r="E1077">
        <v>21</v>
      </c>
      <c r="F1077" t="s">
        <v>15</v>
      </c>
      <c r="G1077">
        <v>181010</v>
      </c>
      <c r="H1077" t="s">
        <v>16</v>
      </c>
      <c r="I1077" t="s">
        <v>17</v>
      </c>
      <c r="J1077" t="s">
        <v>18</v>
      </c>
      <c r="K1077" t="s">
        <v>19</v>
      </c>
      <c r="L1077" t="s">
        <v>20</v>
      </c>
      <c r="M1077" s="2">
        <v>842776102461</v>
      </c>
      <c r="N1077">
        <v>1</v>
      </c>
      <c r="O1077">
        <f>COUNTIFS($A$2:$A$1129,"="&amp;A1077,$C$2:$C$1129,"="&amp;C1077,$M$2:$M$1129,"="&amp;M1077)</f>
        <v>10</v>
      </c>
      <c r="P1077">
        <f>COUNTIFS($B$2:$B$1129,"="&amp;B1077,$M$2:$M$1129,"="&amp;M1077)</f>
        <v>1</v>
      </c>
      <c r="Q1077">
        <f>SUMIFS($N$2:$N$1129,$B$2:$B$1129,"="&amp;B1077,$M$2:$M$1129,"="&amp;M1077)</f>
        <v>1</v>
      </c>
      <c r="R1077">
        <f>VLOOKUP(A1077&amp;C1077&amp;M1077,販売数計!$A$2:$E$174,5,FALSE)</f>
        <v>10</v>
      </c>
      <c r="S1077">
        <f t="shared" si="33"/>
        <v>0</v>
      </c>
      <c r="T1077">
        <f t="shared" si="34"/>
        <v>10</v>
      </c>
    </row>
    <row r="1078" spans="1:20" x14ac:dyDescent="0.2">
      <c r="A1078">
        <v>43310</v>
      </c>
      <c r="B1078">
        <v>44022228</v>
      </c>
      <c r="C1078">
        <v>842</v>
      </c>
      <c r="D1078" t="s">
        <v>26</v>
      </c>
      <c r="E1078">
        <v>21</v>
      </c>
      <c r="F1078" t="s">
        <v>15</v>
      </c>
      <c r="G1078">
        <v>181010</v>
      </c>
      <c r="H1078" t="s">
        <v>16</v>
      </c>
      <c r="I1078" t="s">
        <v>17</v>
      </c>
      <c r="J1078" t="s">
        <v>18</v>
      </c>
      <c r="K1078" t="s">
        <v>19</v>
      </c>
      <c r="L1078" t="s">
        <v>20</v>
      </c>
      <c r="M1078" s="2">
        <v>842776102461</v>
      </c>
      <c r="N1078">
        <v>1</v>
      </c>
      <c r="O1078">
        <f>COUNTIFS($A$2:$A$1129,"="&amp;A1078,$C$2:$C$1129,"="&amp;C1078,$M$2:$M$1129,"="&amp;M1078)</f>
        <v>4</v>
      </c>
      <c r="P1078">
        <f>COUNTIFS($B$2:$B$1129,"="&amp;B1078,$M$2:$M$1129,"="&amp;M1078)</f>
        <v>1</v>
      </c>
      <c r="Q1078">
        <f>SUMIFS($N$2:$N$1129,$B$2:$B$1129,"="&amp;B1078,$M$2:$M$1129,"="&amp;M1078)</f>
        <v>1</v>
      </c>
      <c r="R1078">
        <f>VLOOKUP(A1078&amp;C1078&amp;M1078,販売数計!$A$2:$E$174,5,FALSE)</f>
        <v>4</v>
      </c>
      <c r="S1078">
        <f t="shared" si="33"/>
        <v>0</v>
      </c>
      <c r="T1078">
        <f t="shared" si="34"/>
        <v>4</v>
      </c>
    </row>
    <row r="1079" spans="1:20" x14ac:dyDescent="0.2">
      <c r="A1079">
        <v>43310</v>
      </c>
      <c r="B1079">
        <v>44027479</v>
      </c>
      <c r="C1079">
        <v>842</v>
      </c>
      <c r="D1079" t="s">
        <v>26</v>
      </c>
      <c r="E1079">
        <v>21</v>
      </c>
      <c r="F1079" t="s">
        <v>15</v>
      </c>
      <c r="G1079">
        <v>181010</v>
      </c>
      <c r="H1079" t="s">
        <v>16</v>
      </c>
      <c r="I1079" t="s">
        <v>17</v>
      </c>
      <c r="J1079" t="s">
        <v>18</v>
      </c>
      <c r="K1079" t="s">
        <v>19</v>
      </c>
      <c r="L1079" t="s">
        <v>20</v>
      </c>
      <c r="M1079" s="2">
        <v>842776102461</v>
      </c>
      <c r="N1079">
        <v>1</v>
      </c>
      <c r="O1079">
        <f>COUNTIFS($A$2:$A$1129,"="&amp;A1079,$C$2:$C$1129,"="&amp;C1079,$M$2:$M$1129,"="&amp;M1079)</f>
        <v>4</v>
      </c>
      <c r="P1079">
        <f>COUNTIFS($B$2:$B$1129,"="&amp;B1079,$M$2:$M$1129,"="&amp;M1079)</f>
        <v>1</v>
      </c>
      <c r="Q1079">
        <f>SUMIFS($N$2:$N$1129,$B$2:$B$1129,"="&amp;B1079,$M$2:$M$1129,"="&amp;M1079)</f>
        <v>1</v>
      </c>
      <c r="R1079">
        <f>VLOOKUP(A1079&amp;C1079&amp;M1079,販売数計!$A$2:$E$174,5,FALSE)</f>
        <v>4</v>
      </c>
      <c r="S1079">
        <f t="shared" si="33"/>
        <v>0</v>
      </c>
      <c r="T1079">
        <f t="shared" si="34"/>
        <v>4</v>
      </c>
    </row>
    <row r="1080" spans="1:20" x14ac:dyDescent="0.2">
      <c r="A1080">
        <v>43310</v>
      </c>
      <c r="B1080">
        <v>44027704</v>
      </c>
      <c r="C1080">
        <v>842</v>
      </c>
      <c r="D1080" t="s">
        <v>26</v>
      </c>
      <c r="E1080">
        <v>21</v>
      </c>
      <c r="F1080" t="s">
        <v>15</v>
      </c>
      <c r="G1080">
        <v>181010</v>
      </c>
      <c r="H1080" t="s">
        <v>16</v>
      </c>
      <c r="I1080" t="s">
        <v>17</v>
      </c>
      <c r="J1080" t="s">
        <v>18</v>
      </c>
      <c r="K1080" t="s">
        <v>19</v>
      </c>
      <c r="L1080" t="s">
        <v>20</v>
      </c>
      <c r="M1080" s="2">
        <v>842776102461</v>
      </c>
      <c r="N1080">
        <v>1</v>
      </c>
      <c r="O1080">
        <f>COUNTIFS($A$2:$A$1129,"="&amp;A1080,$C$2:$C$1129,"="&amp;C1080,$M$2:$M$1129,"="&amp;M1080)</f>
        <v>4</v>
      </c>
      <c r="P1080">
        <f>COUNTIFS($B$2:$B$1129,"="&amp;B1080,$M$2:$M$1129,"="&amp;M1080)</f>
        <v>1</v>
      </c>
      <c r="Q1080">
        <f>SUMIFS($N$2:$N$1129,$B$2:$B$1129,"="&amp;B1080,$M$2:$M$1129,"="&amp;M1080)</f>
        <v>1</v>
      </c>
      <c r="R1080">
        <f>VLOOKUP(A1080&amp;C1080&amp;M1080,販売数計!$A$2:$E$174,5,FALSE)</f>
        <v>4</v>
      </c>
      <c r="S1080">
        <f t="shared" ref="S1080:S1129" si="35">IF(P1080&gt;=2,1,IF(N1080&lt;0,1,0))</f>
        <v>0</v>
      </c>
      <c r="T1080">
        <f t="shared" si="34"/>
        <v>4</v>
      </c>
    </row>
    <row r="1081" spans="1:20" x14ac:dyDescent="0.2">
      <c r="A1081">
        <v>43310</v>
      </c>
      <c r="B1081">
        <v>44029339</v>
      </c>
      <c r="C1081">
        <v>842</v>
      </c>
      <c r="D1081" t="s">
        <v>26</v>
      </c>
      <c r="E1081">
        <v>32</v>
      </c>
      <c r="F1081" t="s">
        <v>21</v>
      </c>
      <c r="G1081">
        <v>253230</v>
      </c>
      <c r="H1081" t="s">
        <v>22</v>
      </c>
      <c r="I1081" t="s">
        <v>23</v>
      </c>
      <c r="J1081" t="s">
        <v>24</v>
      </c>
      <c r="L1081" t="s">
        <v>25</v>
      </c>
      <c r="M1081" s="2">
        <v>4550084118970</v>
      </c>
      <c r="N1081">
        <v>1</v>
      </c>
      <c r="O1081">
        <f>COUNTIFS($A$2:$A$1129,"="&amp;A1081,$C$2:$C$1129,"="&amp;C1081,$M$2:$M$1129,"="&amp;M1081)</f>
        <v>4</v>
      </c>
      <c r="P1081">
        <f>COUNTIFS($B$2:$B$1129,"="&amp;B1081,$M$2:$M$1129,"="&amp;M1081)</f>
        <v>1</v>
      </c>
      <c r="Q1081">
        <f>SUMIFS($N$2:$N$1129,$B$2:$B$1129,"="&amp;B1081,$M$2:$M$1129,"="&amp;M1081)</f>
        <v>1</v>
      </c>
      <c r="R1081">
        <f>VLOOKUP(A1081&amp;C1081&amp;M1081,販売数計!$A$2:$E$174,5,FALSE)</f>
        <v>4</v>
      </c>
      <c r="S1081">
        <f t="shared" si="35"/>
        <v>0</v>
      </c>
      <c r="T1081">
        <f t="shared" si="34"/>
        <v>4</v>
      </c>
    </row>
    <row r="1082" spans="1:20" x14ac:dyDescent="0.2">
      <c r="A1082">
        <v>43310</v>
      </c>
      <c r="B1082">
        <v>44029783</v>
      </c>
      <c r="C1082">
        <v>842</v>
      </c>
      <c r="D1082" t="s">
        <v>26</v>
      </c>
      <c r="E1082">
        <v>12</v>
      </c>
      <c r="F1082" t="s">
        <v>27</v>
      </c>
      <c r="G1082">
        <v>77120</v>
      </c>
      <c r="H1082" t="s">
        <v>28</v>
      </c>
      <c r="I1082" t="s">
        <v>29</v>
      </c>
      <c r="J1082" t="s">
        <v>30</v>
      </c>
      <c r="L1082" t="s">
        <v>31</v>
      </c>
      <c r="M1082" s="2">
        <v>4549980046388</v>
      </c>
      <c r="N1082">
        <v>1</v>
      </c>
      <c r="O1082">
        <f>COUNTIFS($A$2:$A$1129,"="&amp;A1082,$C$2:$C$1129,"="&amp;C1082,$M$2:$M$1129,"="&amp;M1082)</f>
        <v>1</v>
      </c>
      <c r="P1082">
        <f>COUNTIFS($B$2:$B$1129,"="&amp;B1082,$M$2:$M$1129,"="&amp;M1082)</f>
        <v>1</v>
      </c>
      <c r="Q1082">
        <f>SUMIFS($N$2:$N$1129,$B$2:$B$1129,"="&amp;B1082,$M$2:$M$1129,"="&amp;M1082)</f>
        <v>1</v>
      </c>
      <c r="R1082">
        <f>VLOOKUP(A1082&amp;C1082&amp;M1082,販売数計!$A$2:$E$174,5,FALSE)</f>
        <v>1</v>
      </c>
      <c r="S1082">
        <f t="shared" si="35"/>
        <v>0</v>
      </c>
      <c r="T1082">
        <f t="shared" si="34"/>
        <v>1</v>
      </c>
    </row>
    <row r="1083" spans="1:20" x14ac:dyDescent="0.2">
      <c r="A1083">
        <v>43310</v>
      </c>
      <c r="B1083">
        <v>44030041</v>
      </c>
      <c r="C1083">
        <v>842</v>
      </c>
      <c r="D1083" t="s">
        <v>26</v>
      </c>
      <c r="E1083">
        <v>21</v>
      </c>
      <c r="F1083" t="s">
        <v>15</v>
      </c>
      <c r="G1083">
        <v>181010</v>
      </c>
      <c r="H1083" t="s">
        <v>16</v>
      </c>
      <c r="I1083" t="s">
        <v>17</v>
      </c>
      <c r="J1083" t="s">
        <v>18</v>
      </c>
      <c r="K1083" t="s">
        <v>19</v>
      </c>
      <c r="L1083" t="s">
        <v>20</v>
      </c>
      <c r="M1083" s="2">
        <v>842776102461</v>
      </c>
      <c r="N1083">
        <v>1</v>
      </c>
      <c r="O1083">
        <f>COUNTIFS($A$2:$A$1129,"="&amp;A1083,$C$2:$C$1129,"="&amp;C1083,$M$2:$M$1129,"="&amp;M1083)</f>
        <v>4</v>
      </c>
      <c r="P1083">
        <f>COUNTIFS($B$2:$B$1129,"="&amp;B1083,$M$2:$M$1129,"="&amp;M1083)</f>
        <v>1</v>
      </c>
      <c r="Q1083">
        <f>SUMIFS($N$2:$N$1129,$B$2:$B$1129,"="&amp;B1083,$M$2:$M$1129,"="&amp;M1083)</f>
        <v>1</v>
      </c>
      <c r="R1083">
        <f>VLOOKUP(A1083&amp;C1083&amp;M1083,販売数計!$A$2:$E$174,5,FALSE)</f>
        <v>4</v>
      </c>
      <c r="S1083">
        <f t="shared" si="35"/>
        <v>0</v>
      </c>
      <c r="T1083">
        <f t="shared" si="34"/>
        <v>4</v>
      </c>
    </row>
    <row r="1084" spans="1:20" x14ac:dyDescent="0.2">
      <c r="A1084">
        <v>43310</v>
      </c>
      <c r="B1084">
        <v>44032143</v>
      </c>
      <c r="C1084">
        <v>842</v>
      </c>
      <c r="D1084" t="s">
        <v>26</v>
      </c>
      <c r="E1084">
        <v>32</v>
      </c>
      <c r="F1084" t="s">
        <v>21</v>
      </c>
      <c r="G1084">
        <v>253230</v>
      </c>
      <c r="H1084" t="s">
        <v>22</v>
      </c>
      <c r="I1084" t="s">
        <v>23</v>
      </c>
      <c r="J1084" t="s">
        <v>24</v>
      </c>
      <c r="L1084" t="s">
        <v>25</v>
      </c>
      <c r="M1084" s="2">
        <v>4550084118970</v>
      </c>
      <c r="N1084">
        <v>1</v>
      </c>
      <c r="O1084">
        <f>COUNTIFS($A$2:$A$1129,"="&amp;A1084,$C$2:$C$1129,"="&amp;C1084,$M$2:$M$1129,"="&amp;M1084)</f>
        <v>4</v>
      </c>
      <c r="P1084">
        <f>COUNTIFS($B$2:$B$1129,"="&amp;B1084,$M$2:$M$1129,"="&amp;M1084)</f>
        <v>1</v>
      </c>
      <c r="Q1084">
        <f>SUMIFS($N$2:$N$1129,$B$2:$B$1129,"="&amp;B1084,$M$2:$M$1129,"="&amp;M1084)</f>
        <v>1</v>
      </c>
      <c r="R1084">
        <f>VLOOKUP(A1084&amp;C1084&amp;M1084,販売数計!$A$2:$E$174,5,FALSE)</f>
        <v>4</v>
      </c>
      <c r="S1084">
        <f t="shared" si="35"/>
        <v>0</v>
      </c>
      <c r="T1084">
        <f t="shared" si="34"/>
        <v>4</v>
      </c>
    </row>
    <row r="1085" spans="1:20" x14ac:dyDescent="0.2">
      <c r="A1085">
        <v>43310</v>
      </c>
      <c r="B1085">
        <v>44033349</v>
      </c>
      <c r="C1085">
        <v>842</v>
      </c>
      <c r="D1085" t="s">
        <v>26</v>
      </c>
      <c r="E1085">
        <v>32</v>
      </c>
      <c r="F1085" t="s">
        <v>21</v>
      </c>
      <c r="G1085">
        <v>253230</v>
      </c>
      <c r="H1085" t="s">
        <v>22</v>
      </c>
      <c r="I1085" t="s">
        <v>23</v>
      </c>
      <c r="J1085" t="s">
        <v>24</v>
      </c>
      <c r="L1085" t="s">
        <v>25</v>
      </c>
      <c r="M1085" s="2">
        <v>4550084118970</v>
      </c>
      <c r="N1085">
        <v>1</v>
      </c>
      <c r="O1085">
        <f>COUNTIFS($A$2:$A$1129,"="&amp;A1085,$C$2:$C$1129,"="&amp;C1085,$M$2:$M$1129,"="&amp;M1085)</f>
        <v>4</v>
      </c>
      <c r="P1085">
        <f>COUNTIFS($B$2:$B$1129,"="&amp;B1085,$M$2:$M$1129,"="&amp;M1085)</f>
        <v>1</v>
      </c>
      <c r="Q1085">
        <f>SUMIFS($N$2:$N$1129,$B$2:$B$1129,"="&amp;B1085,$M$2:$M$1129,"="&amp;M1085)</f>
        <v>1</v>
      </c>
      <c r="R1085">
        <f>VLOOKUP(A1085&amp;C1085&amp;M1085,販売数計!$A$2:$E$174,5,FALSE)</f>
        <v>4</v>
      </c>
      <c r="S1085">
        <f t="shared" si="35"/>
        <v>0</v>
      </c>
      <c r="T1085">
        <f t="shared" si="34"/>
        <v>4</v>
      </c>
    </row>
    <row r="1086" spans="1:20" x14ac:dyDescent="0.2">
      <c r="A1086">
        <v>43310</v>
      </c>
      <c r="B1086">
        <v>44035030</v>
      </c>
      <c r="C1086">
        <v>842</v>
      </c>
      <c r="D1086" t="s">
        <v>26</v>
      </c>
      <c r="E1086">
        <v>32</v>
      </c>
      <c r="F1086" t="s">
        <v>21</v>
      </c>
      <c r="G1086">
        <v>253230</v>
      </c>
      <c r="H1086" t="s">
        <v>22</v>
      </c>
      <c r="I1086" t="s">
        <v>23</v>
      </c>
      <c r="J1086" t="s">
        <v>24</v>
      </c>
      <c r="L1086" t="s">
        <v>25</v>
      </c>
      <c r="M1086" s="2">
        <v>4550084118970</v>
      </c>
      <c r="N1086">
        <v>1</v>
      </c>
      <c r="O1086">
        <f>COUNTIFS($A$2:$A$1129,"="&amp;A1086,$C$2:$C$1129,"="&amp;C1086,$M$2:$M$1129,"="&amp;M1086)</f>
        <v>4</v>
      </c>
      <c r="P1086">
        <f>COUNTIFS($B$2:$B$1129,"="&amp;B1086,$M$2:$M$1129,"="&amp;M1086)</f>
        <v>1</v>
      </c>
      <c r="Q1086">
        <f>SUMIFS($N$2:$N$1129,$B$2:$B$1129,"="&amp;B1086,$M$2:$M$1129,"="&amp;M1086)</f>
        <v>1</v>
      </c>
      <c r="R1086">
        <f>VLOOKUP(A1086&amp;C1086&amp;M1086,販売数計!$A$2:$E$174,5,FALSE)</f>
        <v>4</v>
      </c>
      <c r="S1086">
        <f t="shared" si="35"/>
        <v>0</v>
      </c>
      <c r="T1086">
        <f t="shared" si="34"/>
        <v>4</v>
      </c>
    </row>
    <row r="1087" spans="1:20" hidden="1" x14ac:dyDescent="0.2">
      <c r="A1087">
        <v>43311</v>
      </c>
      <c r="B1087">
        <v>44036362</v>
      </c>
      <c r="C1087">
        <v>94</v>
      </c>
      <c r="D1087" t="s">
        <v>14</v>
      </c>
      <c r="E1087">
        <v>21</v>
      </c>
      <c r="F1087" t="s">
        <v>15</v>
      </c>
      <c r="G1087">
        <v>181010</v>
      </c>
      <c r="H1087" t="s">
        <v>16</v>
      </c>
      <c r="I1087" t="s">
        <v>17</v>
      </c>
      <c r="J1087" t="s">
        <v>18</v>
      </c>
      <c r="K1087" t="s">
        <v>19</v>
      </c>
      <c r="L1087" t="s">
        <v>20</v>
      </c>
      <c r="M1087" s="2">
        <v>842776102461</v>
      </c>
      <c r="N1087">
        <v>1</v>
      </c>
      <c r="O1087">
        <f>COUNTIFS($A$2:$A$1129,"="&amp;A1087,$C$2:$C$1129,"="&amp;C1087,$M$2:$M$1129,"="&amp;M1087)</f>
        <v>8</v>
      </c>
      <c r="P1087">
        <f>COUNTIFS($B$2:$B$1129,"="&amp;B1087,$M$2:$M$1129,"="&amp;M1087)</f>
        <v>1</v>
      </c>
      <c r="Q1087">
        <f>SUMIFS($N$2:$N$1129,$B$2:$B$1129,"="&amp;B1087,$M$2:$M$1129,"="&amp;M1087)</f>
        <v>1</v>
      </c>
      <c r="R1087">
        <f>VLOOKUP(A1087&amp;C1087&amp;M1087,販売数計!$A$2:$E$174,5,FALSE)</f>
        <v>8</v>
      </c>
      <c r="S1087">
        <f t="shared" si="35"/>
        <v>0</v>
      </c>
      <c r="T1087">
        <f t="shared" si="34"/>
        <v>8</v>
      </c>
    </row>
    <row r="1088" spans="1:20" hidden="1" x14ac:dyDescent="0.2">
      <c r="A1088">
        <v>43311</v>
      </c>
      <c r="B1088">
        <v>44038039</v>
      </c>
      <c r="C1088">
        <v>94</v>
      </c>
      <c r="D1088" t="s">
        <v>14</v>
      </c>
      <c r="E1088">
        <v>32</v>
      </c>
      <c r="F1088" t="s">
        <v>21</v>
      </c>
      <c r="G1088">
        <v>253230</v>
      </c>
      <c r="H1088" t="s">
        <v>22</v>
      </c>
      <c r="I1088" t="s">
        <v>23</v>
      </c>
      <c r="J1088" t="s">
        <v>24</v>
      </c>
      <c r="L1088" t="s">
        <v>25</v>
      </c>
      <c r="M1088" s="2">
        <v>4550084118970</v>
      </c>
      <c r="N1088">
        <v>1</v>
      </c>
      <c r="O1088">
        <f>COUNTIFS($A$2:$A$1129,"="&amp;A1088,$C$2:$C$1129,"="&amp;C1088,$M$2:$M$1129,"="&amp;M1088)</f>
        <v>2</v>
      </c>
      <c r="P1088">
        <f>COUNTIFS($B$2:$B$1129,"="&amp;B1088,$M$2:$M$1129,"="&amp;M1088)</f>
        <v>1</v>
      </c>
      <c r="Q1088">
        <f>SUMIFS($N$2:$N$1129,$B$2:$B$1129,"="&amp;B1088,$M$2:$M$1129,"="&amp;M1088)</f>
        <v>1</v>
      </c>
      <c r="R1088">
        <f>VLOOKUP(A1088&amp;C1088&amp;M1088,販売数計!$A$2:$E$174,5,FALSE)</f>
        <v>2</v>
      </c>
      <c r="S1088">
        <f t="shared" si="35"/>
        <v>0</v>
      </c>
      <c r="T1088">
        <f t="shared" si="34"/>
        <v>2</v>
      </c>
    </row>
    <row r="1089" spans="1:20" hidden="1" x14ac:dyDescent="0.2">
      <c r="A1089">
        <v>43311</v>
      </c>
      <c r="B1089">
        <v>44038427</v>
      </c>
      <c r="C1089">
        <v>94</v>
      </c>
      <c r="D1089" t="s">
        <v>14</v>
      </c>
      <c r="E1089">
        <v>21</v>
      </c>
      <c r="F1089" t="s">
        <v>15</v>
      </c>
      <c r="G1089">
        <v>181010</v>
      </c>
      <c r="H1089" t="s">
        <v>16</v>
      </c>
      <c r="I1089" t="s">
        <v>17</v>
      </c>
      <c r="J1089" t="s">
        <v>18</v>
      </c>
      <c r="K1089" t="s">
        <v>19</v>
      </c>
      <c r="L1089" t="s">
        <v>20</v>
      </c>
      <c r="M1089" s="2">
        <v>842776102461</v>
      </c>
      <c r="N1089">
        <v>1</v>
      </c>
      <c r="O1089">
        <f>COUNTIFS($A$2:$A$1129,"="&amp;A1089,$C$2:$C$1129,"="&amp;C1089,$M$2:$M$1129,"="&amp;M1089)</f>
        <v>8</v>
      </c>
      <c r="P1089">
        <f>COUNTIFS($B$2:$B$1129,"="&amp;B1089,$M$2:$M$1129,"="&amp;M1089)</f>
        <v>1</v>
      </c>
      <c r="Q1089">
        <f>SUMIFS($N$2:$N$1129,$B$2:$B$1129,"="&amp;B1089,$M$2:$M$1129,"="&amp;M1089)</f>
        <v>1</v>
      </c>
      <c r="R1089">
        <f>VLOOKUP(A1089&amp;C1089&amp;M1089,販売数計!$A$2:$E$174,5,FALSE)</f>
        <v>8</v>
      </c>
      <c r="S1089">
        <f t="shared" si="35"/>
        <v>0</v>
      </c>
      <c r="T1089">
        <f t="shared" si="34"/>
        <v>8</v>
      </c>
    </row>
    <row r="1090" spans="1:20" hidden="1" x14ac:dyDescent="0.2">
      <c r="A1090">
        <v>43311</v>
      </c>
      <c r="B1090">
        <v>44040222</v>
      </c>
      <c r="C1090">
        <v>94</v>
      </c>
      <c r="D1090" t="s">
        <v>14</v>
      </c>
      <c r="E1090">
        <v>32</v>
      </c>
      <c r="F1090" t="s">
        <v>21</v>
      </c>
      <c r="G1090">
        <v>253230</v>
      </c>
      <c r="H1090" t="s">
        <v>22</v>
      </c>
      <c r="I1090" t="s">
        <v>23</v>
      </c>
      <c r="J1090" t="s">
        <v>24</v>
      </c>
      <c r="L1090" t="s">
        <v>25</v>
      </c>
      <c r="M1090" s="2">
        <v>4550084118970</v>
      </c>
      <c r="N1090">
        <v>1</v>
      </c>
      <c r="O1090">
        <f>COUNTIFS($A$2:$A$1129,"="&amp;A1090,$C$2:$C$1129,"="&amp;C1090,$M$2:$M$1129,"="&amp;M1090)</f>
        <v>2</v>
      </c>
      <c r="P1090">
        <f>COUNTIFS($B$2:$B$1129,"="&amp;B1090,$M$2:$M$1129,"="&amp;M1090)</f>
        <v>1</v>
      </c>
      <c r="Q1090">
        <f>SUMIFS($N$2:$N$1129,$B$2:$B$1129,"="&amp;B1090,$M$2:$M$1129,"="&amp;M1090)</f>
        <v>1</v>
      </c>
      <c r="R1090">
        <f>VLOOKUP(A1090&amp;C1090&amp;M1090,販売数計!$A$2:$E$174,5,FALSE)</f>
        <v>2</v>
      </c>
      <c r="S1090">
        <f t="shared" si="35"/>
        <v>0</v>
      </c>
      <c r="T1090">
        <f t="shared" si="34"/>
        <v>2</v>
      </c>
    </row>
    <row r="1091" spans="1:20" hidden="1" x14ac:dyDescent="0.2">
      <c r="A1091">
        <v>43311</v>
      </c>
      <c r="B1091">
        <v>44041869</v>
      </c>
      <c r="C1091">
        <v>94</v>
      </c>
      <c r="D1091" t="s">
        <v>14</v>
      </c>
      <c r="E1091">
        <v>21</v>
      </c>
      <c r="F1091" t="s">
        <v>15</v>
      </c>
      <c r="G1091">
        <v>181010</v>
      </c>
      <c r="H1091" t="s">
        <v>16</v>
      </c>
      <c r="I1091" t="s">
        <v>17</v>
      </c>
      <c r="J1091" t="s">
        <v>18</v>
      </c>
      <c r="K1091" t="s">
        <v>19</v>
      </c>
      <c r="L1091" t="s">
        <v>20</v>
      </c>
      <c r="M1091" s="2">
        <v>842776102461</v>
      </c>
      <c r="N1091">
        <v>1</v>
      </c>
      <c r="O1091">
        <f>COUNTIFS($A$2:$A$1129,"="&amp;A1091,$C$2:$C$1129,"="&amp;C1091,$M$2:$M$1129,"="&amp;M1091)</f>
        <v>8</v>
      </c>
      <c r="P1091">
        <f>COUNTIFS($B$2:$B$1129,"="&amp;B1091,$M$2:$M$1129,"="&amp;M1091)</f>
        <v>1</v>
      </c>
      <c r="Q1091">
        <f>SUMIFS($N$2:$N$1129,$B$2:$B$1129,"="&amp;B1091,$M$2:$M$1129,"="&amp;M1091)</f>
        <v>1</v>
      </c>
      <c r="R1091">
        <f>VLOOKUP(A1091&amp;C1091&amp;M1091,販売数計!$A$2:$E$174,5,FALSE)</f>
        <v>8</v>
      </c>
      <c r="S1091">
        <f t="shared" si="35"/>
        <v>0</v>
      </c>
      <c r="T1091">
        <f t="shared" ref="T1091:T1129" si="36">SUMIFS($N$2:$N$1129,$A$2:$A$1129,"="&amp;A1091,$C$2:$C$1129,"="&amp;C1091,$M$2:$M$1129,"="&amp;M1091)</f>
        <v>8</v>
      </c>
    </row>
    <row r="1092" spans="1:20" hidden="1" x14ac:dyDescent="0.2">
      <c r="A1092">
        <v>43311</v>
      </c>
      <c r="B1092">
        <v>44042288</v>
      </c>
      <c r="C1092">
        <v>94</v>
      </c>
      <c r="D1092" t="s">
        <v>14</v>
      </c>
      <c r="E1092">
        <v>21</v>
      </c>
      <c r="F1092" t="s">
        <v>15</v>
      </c>
      <c r="G1092">
        <v>181010</v>
      </c>
      <c r="H1092" t="s">
        <v>16</v>
      </c>
      <c r="I1092" t="s">
        <v>17</v>
      </c>
      <c r="J1092" t="s">
        <v>18</v>
      </c>
      <c r="K1092" t="s">
        <v>19</v>
      </c>
      <c r="L1092" t="s">
        <v>20</v>
      </c>
      <c r="M1092" s="2">
        <v>842776102461</v>
      </c>
      <c r="N1092">
        <v>1</v>
      </c>
      <c r="O1092">
        <f>COUNTIFS($A$2:$A$1129,"="&amp;A1092,$C$2:$C$1129,"="&amp;C1092,$M$2:$M$1129,"="&amp;M1092)</f>
        <v>8</v>
      </c>
      <c r="P1092">
        <f>COUNTIFS($B$2:$B$1129,"="&amp;B1092,$M$2:$M$1129,"="&amp;M1092)</f>
        <v>1</v>
      </c>
      <c r="Q1092">
        <f>SUMIFS($N$2:$N$1129,$B$2:$B$1129,"="&amp;B1092,$M$2:$M$1129,"="&amp;M1092)</f>
        <v>1</v>
      </c>
      <c r="R1092">
        <f>VLOOKUP(A1092&amp;C1092&amp;M1092,販売数計!$A$2:$E$174,5,FALSE)</f>
        <v>8</v>
      </c>
      <c r="S1092">
        <f t="shared" si="35"/>
        <v>0</v>
      </c>
      <c r="T1092">
        <f t="shared" si="36"/>
        <v>8</v>
      </c>
    </row>
    <row r="1093" spans="1:20" hidden="1" x14ac:dyDescent="0.2">
      <c r="A1093">
        <v>43311</v>
      </c>
      <c r="B1093">
        <v>44043189</v>
      </c>
      <c r="C1093">
        <v>94</v>
      </c>
      <c r="D1093" t="s">
        <v>14</v>
      </c>
      <c r="E1093">
        <v>21</v>
      </c>
      <c r="F1093" t="s">
        <v>15</v>
      </c>
      <c r="G1093">
        <v>181010</v>
      </c>
      <c r="H1093" t="s">
        <v>16</v>
      </c>
      <c r="I1093" t="s">
        <v>17</v>
      </c>
      <c r="J1093" t="s">
        <v>18</v>
      </c>
      <c r="K1093" t="s">
        <v>19</v>
      </c>
      <c r="L1093" t="s">
        <v>20</v>
      </c>
      <c r="M1093" s="2">
        <v>842776102461</v>
      </c>
      <c r="N1093">
        <v>1</v>
      </c>
      <c r="O1093">
        <f>COUNTIFS($A$2:$A$1129,"="&amp;A1093,$C$2:$C$1129,"="&amp;C1093,$M$2:$M$1129,"="&amp;M1093)</f>
        <v>8</v>
      </c>
      <c r="P1093">
        <f>COUNTIFS($B$2:$B$1129,"="&amp;B1093,$M$2:$M$1129,"="&amp;M1093)</f>
        <v>1</v>
      </c>
      <c r="Q1093">
        <f>SUMIFS($N$2:$N$1129,$B$2:$B$1129,"="&amp;B1093,$M$2:$M$1129,"="&amp;M1093)</f>
        <v>1</v>
      </c>
      <c r="R1093">
        <f>VLOOKUP(A1093&amp;C1093&amp;M1093,販売数計!$A$2:$E$174,5,FALSE)</f>
        <v>8</v>
      </c>
      <c r="S1093">
        <f t="shared" si="35"/>
        <v>0</v>
      </c>
      <c r="T1093">
        <f t="shared" si="36"/>
        <v>8</v>
      </c>
    </row>
    <row r="1094" spans="1:20" hidden="1" x14ac:dyDescent="0.2">
      <c r="A1094">
        <v>43311</v>
      </c>
      <c r="B1094">
        <v>44043866</v>
      </c>
      <c r="C1094">
        <v>94</v>
      </c>
      <c r="D1094" t="s">
        <v>14</v>
      </c>
      <c r="E1094">
        <v>21</v>
      </c>
      <c r="F1094" t="s">
        <v>15</v>
      </c>
      <c r="G1094">
        <v>181010</v>
      </c>
      <c r="H1094" t="s">
        <v>16</v>
      </c>
      <c r="I1094" t="s">
        <v>17</v>
      </c>
      <c r="J1094" t="s">
        <v>18</v>
      </c>
      <c r="K1094" t="s">
        <v>19</v>
      </c>
      <c r="L1094" t="s">
        <v>20</v>
      </c>
      <c r="M1094" s="2">
        <v>842776102461</v>
      </c>
      <c r="N1094">
        <v>1</v>
      </c>
      <c r="O1094">
        <f>COUNTIFS($A$2:$A$1129,"="&amp;A1094,$C$2:$C$1129,"="&amp;C1094,$M$2:$M$1129,"="&amp;M1094)</f>
        <v>8</v>
      </c>
      <c r="P1094">
        <f>COUNTIFS($B$2:$B$1129,"="&amp;B1094,$M$2:$M$1129,"="&amp;M1094)</f>
        <v>1</v>
      </c>
      <c r="Q1094">
        <f>SUMIFS($N$2:$N$1129,$B$2:$B$1129,"="&amp;B1094,$M$2:$M$1129,"="&amp;M1094)</f>
        <v>1</v>
      </c>
      <c r="R1094">
        <f>VLOOKUP(A1094&amp;C1094&amp;M1094,販売数計!$A$2:$E$174,5,FALSE)</f>
        <v>8</v>
      </c>
      <c r="S1094">
        <f t="shared" si="35"/>
        <v>0</v>
      </c>
      <c r="T1094">
        <f t="shared" si="36"/>
        <v>8</v>
      </c>
    </row>
    <row r="1095" spans="1:20" hidden="1" x14ac:dyDescent="0.2">
      <c r="A1095">
        <v>43311</v>
      </c>
      <c r="B1095">
        <v>44044083</v>
      </c>
      <c r="C1095">
        <v>94</v>
      </c>
      <c r="D1095" t="s">
        <v>14</v>
      </c>
      <c r="E1095">
        <v>21</v>
      </c>
      <c r="F1095" t="s">
        <v>15</v>
      </c>
      <c r="G1095">
        <v>181010</v>
      </c>
      <c r="H1095" t="s">
        <v>16</v>
      </c>
      <c r="I1095" t="s">
        <v>17</v>
      </c>
      <c r="J1095" t="s">
        <v>18</v>
      </c>
      <c r="K1095" t="s">
        <v>19</v>
      </c>
      <c r="L1095" t="s">
        <v>20</v>
      </c>
      <c r="M1095" s="2">
        <v>842776102461</v>
      </c>
      <c r="N1095">
        <v>1</v>
      </c>
      <c r="O1095">
        <f>COUNTIFS($A$2:$A$1129,"="&amp;A1095,$C$2:$C$1129,"="&amp;C1095,$M$2:$M$1129,"="&amp;M1095)</f>
        <v>8</v>
      </c>
      <c r="P1095">
        <f>COUNTIFS($B$2:$B$1129,"="&amp;B1095,$M$2:$M$1129,"="&amp;M1095)</f>
        <v>1</v>
      </c>
      <c r="Q1095">
        <f>SUMIFS($N$2:$N$1129,$B$2:$B$1129,"="&amp;B1095,$M$2:$M$1129,"="&amp;M1095)</f>
        <v>1</v>
      </c>
      <c r="R1095">
        <f>VLOOKUP(A1095&amp;C1095&amp;M1095,販売数計!$A$2:$E$174,5,FALSE)</f>
        <v>8</v>
      </c>
      <c r="S1095">
        <f t="shared" si="35"/>
        <v>0</v>
      </c>
      <c r="T1095">
        <f t="shared" si="36"/>
        <v>8</v>
      </c>
    </row>
    <row r="1096" spans="1:20" hidden="1" x14ac:dyDescent="0.2">
      <c r="A1096">
        <v>43311</v>
      </c>
      <c r="B1096">
        <v>44044769</v>
      </c>
      <c r="C1096">
        <v>94</v>
      </c>
      <c r="D1096" t="s">
        <v>14</v>
      </c>
      <c r="E1096">
        <v>21</v>
      </c>
      <c r="F1096" t="s">
        <v>15</v>
      </c>
      <c r="G1096">
        <v>181010</v>
      </c>
      <c r="H1096" t="s">
        <v>16</v>
      </c>
      <c r="I1096" t="s">
        <v>17</v>
      </c>
      <c r="J1096" t="s">
        <v>18</v>
      </c>
      <c r="K1096" t="s">
        <v>19</v>
      </c>
      <c r="L1096" t="s">
        <v>20</v>
      </c>
      <c r="M1096" s="2">
        <v>842776102461</v>
      </c>
      <c r="N1096">
        <v>1</v>
      </c>
      <c r="O1096">
        <f>COUNTIFS($A$2:$A$1129,"="&amp;A1096,$C$2:$C$1129,"="&amp;C1096,$M$2:$M$1129,"="&amp;M1096)</f>
        <v>8</v>
      </c>
      <c r="P1096">
        <f>COUNTIFS($B$2:$B$1129,"="&amp;B1096,$M$2:$M$1129,"="&amp;M1096)</f>
        <v>1</v>
      </c>
      <c r="Q1096">
        <f>SUMIFS($N$2:$N$1129,$B$2:$B$1129,"="&amp;B1096,$M$2:$M$1129,"="&amp;M1096)</f>
        <v>1</v>
      </c>
      <c r="R1096">
        <f>VLOOKUP(A1096&amp;C1096&amp;M1096,販売数計!$A$2:$E$174,5,FALSE)</f>
        <v>8</v>
      </c>
      <c r="S1096">
        <f t="shared" si="35"/>
        <v>0</v>
      </c>
      <c r="T1096">
        <f t="shared" si="36"/>
        <v>8</v>
      </c>
    </row>
    <row r="1097" spans="1:20" x14ac:dyDescent="0.2">
      <c r="A1097">
        <v>43311</v>
      </c>
      <c r="B1097">
        <v>43996549</v>
      </c>
      <c r="C1097">
        <v>842</v>
      </c>
      <c r="D1097" t="s">
        <v>26</v>
      </c>
      <c r="E1097">
        <v>12</v>
      </c>
      <c r="F1097" t="s">
        <v>27</v>
      </c>
      <c r="G1097">
        <v>77120</v>
      </c>
      <c r="H1097" t="s">
        <v>28</v>
      </c>
      <c r="I1097" t="s">
        <v>29</v>
      </c>
      <c r="J1097" t="s">
        <v>30</v>
      </c>
      <c r="L1097" t="s">
        <v>31</v>
      </c>
      <c r="M1097" s="2">
        <v>4549980046388</v>
      </c>
      <c r="N1097">
        <v>1</v>
      </c>
      <c r="O1097">
        <f>COUNTIFS($A$2:$A$1129,"="&amp;A1097,$C$2:$C$1129,"="&amp;C1097,$M$2:$M$1129,"="&amp;M1097)</f>
        <v>1</v>
      </c>
      <c r="P1097">
        <f>COUNTIFS($B$2:$B$1129,"="&amp;B1097,$M$2:$M$1129,"="&amp;M1097)</f>
        <v>1</v>
      </c>
      <c r="Q1097">
        <f>SUMIFS($N$2:$N$1129,$B$2:$B$1129,"="&amp;B1097,$M$2:$M$1129,"="&amp;M1097)</f>
        <v>1</v>
      </c>
      <c r="R1097">
        <f>VLOOKUP(A1097&amp;C1097&amp;M1097,販売数計!$A$2:$E$174,5,FALSE)</f>
        <v>1</v>
      </c>
      <c r="S1097">
        <f t="shared" si="35"/>
        <v>0</v>
      </c>
      <c r="T1097">
        <f t="shared" si="36"/>
        <v>1</v>
      </c>
    </row>
    <row r="1098" spans="1:20" x14ac:dyDescent="0.2">
      <c r="A1098">
        <v>43311</v>
      </c>
      <c r="B1098">
        <v>44036564</v>
      </c>
      <c r="C1098">
        <v>842</v>
      </c>
      <c r="D1098" t="s">
        <v>26</v>
      </c>
      <c r="E1098">
        <v>32</v>
      </c>
      <c r="F1098" t="s">
        <v>21</v>
      </c>
      <c r="G1098">
        <v>253230</v>
      </c>
      <c r="H1098" t="s">
        <v>22</v>
      </c>
      <c r="I1098" t="s">
        <v>23</v>
      </c>
      <c r="J1098" t="s">
        <v>24</v>
      </c>
      <c r="L1098" t="s">
        <v>25</v>
      </c>
      <c r="M1098" s="2">
        <v>4550084118970</v>
      </c>
      <c r="N1098">
        <v>1</v>
      </c>
      <c r="O1098">
        <f>COUNTIFS($A$2:$A$1129,"="&amp;A1098,$C$2:$C$1129,"="&amp;C1098,$M$2:$M$1129,"="&amp;M1098)</f>
        <v>6</v>
      </c>
      <c r="P1098">
        <f>COUNTIFS($B$2:$B$1129,"="&amp;B1098,$M$2:$M$1129,"="&amp;M1098)</f>
        <v>1</v>
      </c>
      <c r="Q1098">
        <f>SUMIFS($N$2:$N$1129,$B$2:$B$1129,"="&amp;B1098,$M$2:$M$1129,"="&amp;M1098)</f>
        <v>1</v>
      </c>
      <c r="R1098">
        <f>VLOOKUP(A1098&amp;C1098&amp;M1098,販売数計!$A$2:$E$174,5,FALSE)</f>
        <v>6</v>
      </c>
      <c r="S1098">
        <f t="shared" si="35"/>
        <v>0</v>
      </c>
      <c r="T1098">
        <f t="shared" si="36"/>
        <v>6</v>
      </c>
    </row>
    <row r="1099" spans="1:20" x14ac:dyDescent="0.2">
      <c r="A1099">
        <v>43311</v>
      </c>
      <c r="B1099">
        <v>44037127</v>
      </c>
      <c r="C1099">
        <v>842</v>
      </c>
      <c r="D1099" t="s">
        <v>26</v>
      </c>
      <c r="E1099">
        <v>21</v>
      </c>
      <c r="F1099" t="s">
        <v>15</v>
      </c>
      <c r="G1099">
        <v>181010</v>
      </c>
      <c r="H1099" t="s">
        <v>16</v>
      </c>
      <c r="I1099" t="s">
        <v>17</v>
      </c>
      <c r="J1099" t="s">
        <v>18</v>
      </c>
      <c r="K1099" t="s">
        <v>19</v>
      </c>
      <c r="L1099" t="s">
        <v>20</v>
      </c>
      <c r="M1099" s="2">
        <v>842776102461</v>
      </c>
      <c r="N1099">
        <v>1</v>
      </c>
      <c r="O1099">
        <f>COUNTIFS($A$2:$A$1129,"="&amp;A1099,$C$2:$C$1129,"="&amp;C1099,$M$2:$M$1129,"="&amp;M1099)</f>
        <v>1</v>
      </c>
      <c r="P1099">
        <f>COUNTIFS($B$2:$B$1129,"="&amp;B1099,$M$2:$M$1129,"="&amp;M1099)</f>
        <v>1</v>
      </c>
      <c r="Q1099">
        <f>SUMIFS($N$2:$N$1129,$B$2:$B$1129,"="&amp;B1099,$M$2:$M$1129,"="&amp;M1099)</f>
        <v>1</v>
      </c>
      <c r="R1099">
        <f>VLOOKUP(A1099&amp;C1099&amp;M1099,販売数計!$A$2:$E$174,5,FALSE)</f>
        <v>1</v>
      </c>
      <c r="S1099">
        <f t="shared" si="35"/>
        <v>0</v>
      </c>
      <c r="T1099">
        <f t="shared" si="36"/>
        <v>1</v>
      </c>
    </row>
    <row r="1100" spans="1:20" x14ac:dyDescent="0.2">
      <c r="A1100">
        <v>43311</v>
      </c>
      <c r="B1100">
        <v>44039296</v>
      </c>
      <c r="C1100">
        <v>842</v>
      </c>
      <c r="D1100" t="s">
        <v>26</v>
      </c>
      <c r="E1100">
        <v>32</v>
      </c>
      <c r="F1100" t="s">
        <v>21</v>
      </c>
      <c r="G1100">
        <v>253230</v>
      </c>
      <c r="H1100" t="s">
        <v>22</v>
      </c>
      <c r="I1100" t="s">
        <v>23</v>
      </c>
      <c r="J1100" t="s">
        <v>24</v>
      </c>
      <c r="L1100" t="s">
        <v>25</v>
      </c>
      <c r="M1100" s="2">
        <v>4550084118970</v>
      </c>
      <c r="N1100">
        <v>1</v>
      </c>
      <c r="O1100">
        <f>COUNTIFS($A$2:$A$1129,"="&amp;A1100,$C$2:$C$1129,"="&amp;C1100,$M$2:$M$1129,"="&amp;M1100)</f>
        <v>6</v>
      </c>
      <c r="P1100">
        <f>COUNTIFS($B$2:$B$1129,"="&amp;B1100,$M$2:$M$1129,"="&amp;M1100)</f>
        <v>1</v>
      </c>
      <c r="Q1100">
        <f>SUMIFS($N$2:$N$1129,$B$2:$B$1129,"="&amp;B1100,$M$2:$M$1129,"="&amp;M1100)</f>
        <v>1</v>
      </c>
      <c r="R1100">
        <f>VLOOKUP(A1100&amp;C1100&amp;M1100,販売数計!$A$2:$E$174,5,FALSE)</f>
        <v>6</v>
      </c>
      <c r="S1100">
        <f t="shared" si="35"/>
        <v>0</v>
      </c>
      <c r="T1100">
        <f t="shared" si="36"/>
        <v>6</v>
      </c>
    </row>
    <row r="1101" spans="1:20" x14ac:dyDescent="0.2">
      <c r="A1101">
        <v>43311</v>
      </c>
      <c r="B1101">
        <v>44045059</v>
      </c>
      <c r="C1101">
        <v>842</v>
      </c>
      <c r="D1101" t="s">
        <v>26</v>
      </c>
      <c r="E1101">
        <v>1</v>
      </c>
      <c r="F1101" t="s">
        <v>32</v>
      </c>
      <c r="G1101">
        <v>32010</v>
      </c>
      <c r="H1101" t="s">
        <v>33</v>
      </c>
      <c r="I1101" t="s">
        <v>34</v>
      </c>
      <c r="J1101" t="s">
        <v>35</v>
      </c>
      <c r="L1101" t="s">
        <v>36</v>
      </c>
      <c r="M1101" s="2">
        <v>4549292037708</v>
      </c>
      <c r="N1101">
        <v>1</v>
      </c>
      <c r="O1101">
        <f>COUNTIFS($A$2:$A$1129,"="&amp;A1101,$C$2:$C$1129,"="&amp;C1101,$M$2:$M$1129,"="&amp;M1101)</f>
        <v>1</v>
      </c>
      <c r="P1101">
        <f>COUNTIFS($B$2:$B$1129,"="&amp;B1101,$M$2:$M$1129,"="&amp;M1101)</f>
        <v>1</v>
      </c>
      <c r="Q1101">
        <f>SUMIFS($N$2:$N$1129,$B$2:$B$1129,"="&amp;B1101,$M$2:$M$1129,"="&amp;M1101)</f>
        <v>1</v>
      </c>
      <c r="R1101">
        <f>VLOOKUP(A1101&amp;C1101&amp;M1101,販売数計!$A$2:$E$174,5,FALSE)</f>
        <v>1</v>
      </c>
      <c r="S1101">
        <f t="shared" si="35"/>
        <v>0</v>
      </c>
      <c r="T1101">
        <f t="shared" si="36"/>
        <v>1</v>
      </c>
    </row>
    <row r="1102" spans="1:20" x14ac:dyDescent="0.2">
      <c r="A1102">
        <v>43311</v>
      </c>
      <c r="B1102">
        <v>44045577</v>
      </c>
      <c r="C1102">
        <v>842</v>
      </c>
      <c r="D1102" t="s">
        <v>26</v>
      </c>
      <c r="E1102">
        <v>32</v>
      </c>
      <c r="F1102" t="s">
        <v>21</v>
      </c>
      <c r="G1102">
        <v>253230</v>
      </c>
      <c r="H1102" t="s">
        <v>22</v>
      </c>
      <c r="I1102" t="s">
        <v>23</v>
      </c>
      <c r="J1102" t="s">
        <v>24</v>
      </c>
      <c r="L1102" t="s">
        <v>25</v>
      </c>
      <c r="M1102" s="2">
        <v>4550084118970</v>
      </c>
      <c r="N1102">
        <v>1</v>
      </c>
      <c r="O1102">
        <f>COUNTIFS($A$2:$A$1129,"="&amp;A1102,$C$2:$C$1129,"="&amp;C1102,$M$2:$M$1129,"="&amp;M1102)</f>
        <v>6</v>
      </c>
      <c r="P1102">
        <f>COUNTIFS($B$2:$B$1129,"="&amp;B1102,$M$2:$M$1129,"="&amp;M1102)</f>
        <v>1</v>
      </c>
      <c r="Q1102">
        <f>SUMIFS($N$2:$N$1129,$B$2:$B$1129,"="&amp;B1102,$M$2:$M$1129,"="&amp;M1102)</f>
        <v>1</v>
      </c>
      <c r="R1102">
        <f>VLOOKUP(A1102&amp;C1102&amp;M1102,販売数計!$A$2:$E$174,5,FALSE)</f>
        <v>6</v>
      </c>
      <c r="S1102">
        <f t="shared" si="35"/>
        <v>0</v>
      </c>
      <c r="T1102">
        <f t="shared" si="36"/>
        <v>6</v>
      </c>
    </row>
    <row r="1103" spans="1:20" x14ac:dyDescent="0.2">
      <c r="A1103">
        <v>43311</v>
      </c>
      <c r="B1103">
        <v>44045625</v>
      </c>
      <c r="C1103">
        <v>842</v>
      </c>
      <c r="D1103" t="s">
        <v>26</v>
      </c>
      <c r="E1103">
        <v>32</v>
      </c>
      <c r="F1103" t="s">
        <v>21</v>
      </c>
      <c r="G1103">
        <v>253230</v>
      </c>
      <c r="H1103" t="s">
        <v>22</v>
      </c>
      <c r="I1103" t="s">
        <v>23</v>
      </c>
      <c r="J1103" t="s">
        <v>24</v>
      </c>
      <c r="L1103" t="s">
        <v>25</v>
      </c>
      <c r="M1103" s="2">
        <v>4550084118970</v>
      </c>
      <c r="N1103">
        <v>1</v>
      </c>
      <c r="O1103">
        <f>COUNTIFS($A$2:$A$1129,"="&amp;A1103,$C$2:$C$1129,"="&amp;C1103,$M$2:$M$1129,"="&amp;M1103)</f>
        <v>6</v>
      </c>
      <c r="P1103">
        <f>COUNTIFS($B$2:$B$1129,"="&amp;B1103,$M$2:$M$1129,"="&amp;M1103)</f>
        <v>1</v>
      </c>
      <c r="Q1103">
        <f>SUMIFS($N$2:$N$1129,$B$2:$B$1129,"="&amp;B1103,$M$2:$M$1129,"="&amp;M1103)</f>
        <v>1</v>
      </c>
      <c r="R1103">
        <f>VLOOKUP(A1103&amp;C1103&amp;M1103,販売数計!$A$2:$E$174,5,FALSE)</f>
        <v>6</v>
      </c>
      <c r="S1103">
        <f t="shared" si="35"/>
        <v>0</v>
      </c>
      <c r="T1103">
        <f t="shared" si="36"/>
        <v>6</v>
      </c>
    </row>
    <row r="1104" spans="1:20" x14ac:dyDescent="0.2">
      <c r="A1104">
        <v>43311</v>
      </c>
      <c r="B1104">
        <v>44046523</v>
      </c>
      <c r="C1104">
        <v>842</v>
      </c>
      <c r="D1104" t="s">
        <v>26</v>
      </c>
      <c r="E1104">
        <v>32</v>
      </c>
      <c r="F1104" t="s">
        <v>21</v>
      </c>
      <c r="G1104">
        <v>253230</v>
      </c>
      <c r="H1104" t="s">
        <v>22</v>
      </c>
      <c r="I1104" t="s">
        <v>23</v>
      </c>
      <c r="J1104" t="s">
        <v>24</v>
      </c>
      <c r="L1104" t="s">
        <v>25</v>
      </c>
      <c r="M1104" s="2">
        <v>4550084118970</v>
      </c>
      <c r="N1104">
        <v>1</v>
      </c>
      <c r="O1104">
        <f>COUNTIFS($A$2:$A$1129,"="&amp;A1104,$C$2:$C$1129,"="&amp;C1104,$M$2:$M$1129,"="&amp;M1104)</f>
        <v>6</v>
      </c>
      <c r="P1104">
        <f>COUNTIFS($B$2:$B$1129,"="&amp;B1104,$M$2:$M$1129,"="&amp;M1104)</f>
        <v>1</v>
      </c>
      <c r="Q1104">
        <f>SUMIFS($N$2:$N$1129,$B$2:$B$1129,"="&amp;B1104,$M$2:$M$1129,"="&amp;M1104)</f>
        <v>1</v>
      </c>
      <c r="R1104">
        <f>VLOOKUP(A1104&amp;C1104&amp;M1104,販売数計!$A$2:$E$174,5,FALSE)</f>
        <v>6</v>
      </c>
      <c r="S1104">
        <f t="shared" si="35"/>
        <v>0</v>
      </c>
      <c r="T1104">
        <f t="shared" si="36"/>
        <v>6</v>
      </c>
    </row>
    <row r="1105" spans="1:20" x14ac:dyDescent="0.2">
      <c r="A1105">
        <v>43311</v>
      </c>
      <c r="B1105">
        <v>44046620</v>
      </c>
      <c r="C1105">
        <v>842</v>
      </c>
      <c r="D1105" t="s">
        <v>26</v>
      </c>
      <c r="E1105">
        <v>32</v>
      </c>
      <c r="F1105" t="s">
        <v>21</v>
      </c>
      <c r="G1105">
        <v>253230</v>
      </c>
      <c r="H1105" t="s">
        <v>22</v>
      </c>
      <c r="I1105" t="s">
        <v>23</v>
      </c>
      <c r="J1105" t="s">
        <v>24</v>
      </c>
      <c r="L1105" t="s">
        <v>25</v>
      </c>
      <c r="M1105" s="2">
        <v>4550084118970</v>
      </c>
      <c r="N1105">
        <v>1</v>
      </c>
      <c r="O1105">
        <f>COUNTIFS($A$2:$A$1129,"="&amp;A1105,$C$2:$C$1129,"="&amp;C1105,$M$2:$M$1129,"="&amp;M1105)</f>
        <v>6</v>
      </c>
      <c r="P1105">
        <f>COUNTIFS($B$2:$B$1129,"="&amp;B1105,$M$2:$M$1129,"="&amp;M1105)</f>
        <v>1</v>
      </c>
      <c r="Q1105">
        <f>SUMIFS($N$2:$N$1129,$B$2:$B$1129,"="&amp;B1105,$M$2:$M$1129,"="&amp;M1105)</f>
        <v>1</v>
      </c>
      <c r="R1105">
        <f>VLOOKUP(A1105&amp;C1105&amp;M1105,販売数計!$A$2:$E$174,5,FALSE)</f>
        <v>6</v>
      </c>
      <c r="S1105">
        <f t="shared" si="35"/>
        <v>0</v>
      </c>
      <c r="T1105">
        <f t="shared" si="36"/>
        <v>6</v>
      </c>
    </row>
    <row r="1106" spans="1:20" hidden="1" x14ac:dyDescent="0.2">
      <c r="A1106">
        <v>43312</v>
      </c>
      <c r="B1106">
        <v>43973785</v>
      </c>
      <c r="C1106">
        <v>94</v>
      </c>
      <c r="D1106" t="s">
        <v>14</v>
      </c>
      <c r="E1106">
        <v>12</v>
      </c>
      <c r="F1106" t="s">
        <v>27</v>
      </c>
      <c r="G1106">
        <v>77120</v>
      </c>
      <c r="H1106" t="s">
        <v>28</v>
      </c>
      <c r="I1106" t="s">
        <v>29</v>
      </c>
      <c r="J1106" t="s">
        <v>30</v>
      </c>
      <c r="L1106" t="s">
        <v>31</v>
      </c>
      <c r="M1106" s="2">
        <v>4549980046388</v>
      </c>
      <c r="N1106">
        <v>1</v>
      </c>
      <c r="O1106">
        <f>COUNTIFS($A$2:$A$1129,"="&amp;A1106,$C$2:$C$1129,"="&amp;C1106,$M$2:$M$1129,"="&amp;M1106)</f>
        <v>3</v>
      </c>
      <c r="P1106">
        <f>COUNTIFS($B$2:$B$1129,"="&amp;B1106,$M$2:$M$1129,"="&amp;M1106)</f>
        <v>1</v>
      </c>
      <c r="Q1106">
        <f>SUMIFS($N$2:$N$1129,$B$2:$B$1129,"="&amp;B1106,$M$2:$M$1129,"="&amp;M1106)</f>
        <v>1</v>
      </c>
      <c r="R1106">
        <f>VLOOKUP(A1106&amp;C1106&amp;M1106,販売数計!$A$2:$E$174,5,FALSE)</f>
        <v>3</v>
      </c>
      <c r="S1106">
        <f t="shared" si="35"/>
        <v>0</v>
      </c>
      <c r="T1106">
        <f t="shared" si="36"/>
        <v>3</v>
      </c>
    </row>
    <row r="1107" spans="1:20" hidden="1" x14ac:dyDescent="0.2">
      <c r="A1107">
        <v>43312</v>
      </c>
      <c r="B1107">
        <v>44043109</v>
      </c>
      <c r="C1107">
        <v>94</v>
      </c>
      <c r="D1107" t="s">
        <v>14</v>
      </c>
      <c r="E1107">
        <v>21</v>
      </c>
      <c r="F1107" t="s">
        <v>15</v>
      </c>
      <c r="G1107">
        <v>181010</v>
      </c>
      <c r="H1107" t="s">
        <v>16</v>
      </c>
      <c r="I1107" t="s">
        <v>17</v>
      </c>
      <c r="J1107" t="s">
        <v>18</v>
      </c>
      <c r="K1107" t="s">
        <v>19</v>
      </c>
      <c r="L1107" t="s">
        <v>20</v>
      </c>
      <c r="M1107" s="2">
        <v>842776102461</v>
      </c>
      <c r="N1107">
        <v>1</v>
      </c>
      <c r="O1107">
        <f>COUNTIFS($A$2:$A$1129,"="&amp;A1107,$C$2:$C$1129,"="&amp;C1107,$M$2:$M$1129,"="&amp;M1107)</f>
        <v>10</v>
      </c>
      <c r="P1107">
        <f>COUNTIFS($B$2:$B$1129,"="&amp;B1107,$M$2:$M$1129,"="&amp;M1107)</f>
        <v>1</v>
      </c>
      <c r="Q1107">
        <f>SUMIFS($N$2:$N$1129,$B$2:$B$1129,"="&amp;B1107,$M$2:$M$1129,"="&amp;M1107)</f>
        <v>1</v>
      </c>
      <c r="R1107">
        <f>VLOOKUP(A1107&amp;C1107&amp;M1107,販売数計!$A$2:$E$174,5,FALSE)</f>
        <v>9</v>
      </c>
      <c r="S1107">
        <f t="shared" si="35"/>
        <v>0</v>
      </c>
      <c r="T1107">
        <f t="shared" si="36"/>
        <v>10</v>
      </c>
    </row>
    <row r="1108" spans="1:20" hidden="1" x14ac:dyDescent="0.2">
      <c r="A1108">
        <v>43312</v>
      </c>
      <c r="B1108">
        <v>44045139</v>
      </c>
      <c r="C1108">
        <v>94</v>
      </c>
      <c r="D1108" t="s">
        <v>14</v>
      </c>
      <c r="E1108">
        <v>12</v>
      </c>
      <c r="F1108" t="s">
        <v>27</v>
      </c>
      <c r="G1108">
        <v>77120</v>
      </c>
      <c r="H1108" t="s">
        <v>28</v>
      </c>
      <c r="I1108" t="s">
        <v>29</v>
      </c>
      <c r="J1108" t="s">
        <v>30</v>
      </c>
      <c r="L1108" t="s">
        <v>31</v>
      </c>
      <c r="M1108" s="2">
        <v>4549980046388</v>
      </c>
      <c r="N1108">
        <v>1</v>
      </c>
      <c r="O1108">
        <f>COUNTIFS($A$2:$A$1129,"="&amp;A1108,$C$2:$C$1129,"="&amp;C1108,$M$2:$M$1129,"="&amp;M1108)</f>
        <v>3</v>
      </c>
      <c r="P1108">
        <f>COUNTIFS($B$2:$B$1129,"="&amp;B1108,$M$2:$M$1129,"="&amp;M1108)</f>
        <v>1</v>
      </c>
      <c r="Q1108">
        <f>SUMIFS($N$2:$N$1129,$B$2:$B$1129,"="&amp;B1108,$M$2:$M$1129,"="&amp;M1108)</f>
        <v>1</v>
      </c>
      <c r="R1108">
        <f>VLOOKUP(A1108&amp;C1108&amp;M1108,販売数計!$A$2:$E$174,5,FALSE)</f>
        <v>3</v>
      </c>
      <c r="S1108">
        <f t="shared" si="35"/>
        <v>0</v>
      </c>
      <c r="T1108">
        <f t="shared" si="36"/>
        <v>3</v>
      </c>
    </row>
    <row r="1109" spans="1:20" hidden="1" x14ac:dyDescent="0.2">
      <c r="A1109">
        <v>43312</v>
      </c>
      <c r="B1109">
        <v>44046564</v>
      </c>
      <c r="C1109">
        <v>94</v>
      </c>
      <c r="D1109" t="s">
        <v>14</v>
      </c>
      <c r="E1109">
        <v>12</v>
      </c>
      <c r="F1109" t="s">
        <v>27</v>
      </c>
      <c r="G1109">
        <v>77120</v>
      </c>
      <c r="H1109" t="s">
        <v>28</v>
      </c>
      <c r="I1109" t="s">
        <v>29</v>
      </c>
      <c r="J1109" t="s">
        <v>30</v>
      </c>
      <c r="L1109" t="s">
        <v>31</v>
      </c>
      <c r="M1109" s="2">
        <v>4549980046388</v>
      </c>
      <c r="N1109">
        <v>1</v>
      </c>
      <c r="O1109">
        <f>COUNTIFS($A$2:$A$1129,"="&amp;A1109,$C$2:$C$1129,"="&amp;C1109,$M$2:$M$1129,"="&amp;M1109)</f>
        <v>3</v>
      </c>
      <c r="P1109">
        <f>COUNTIFS($B$2:$B$1129,"="&amp;B1109,$M$2:$M$1129,"="&amp;M1109)</f>
        <v>1</v>
      </c>
      <c r="Q1109">
        <f>SUMIFS($N$2:$N$1129,$B$2:$B$1129,"="&amp;B1109,$M$2:$M$1129,"="&amp;M1109)</f>
        <v>1</v>
      </c>
      <c r="R1109">
        <f>VLOOKUP(A1109&amp;C1109&amp;M1109,販売数計!$A$2:$E$174,5,FALSE)</f>
        <v>3</v>
      </c>
      <c r="S1109">
        <f t="shared" si="35"/>
        <v>0</v>
      </c>
      <c r="T1109">
        <f t="shared" si="36"/>
        <v>3</v>
      </c>
    </row>
    <row r="1110" spans="1:20" hidden="1" x14ac:dyDescent="0.2">
      <c r="A1110">
        <v>43312</v>
      </c>
      <c r="B1110">
        <v>44048483</v>
      </c>
      <c r="C1110">
        <v>94</v>
      </c>
      <c r="D1110" t="s">
        <v>14</v>
      </c>
      <c r="E1110">
        <v>21</v>
      </c>
      <c r="F1110" t="s">
        <v>15</v>
      </c>
      <c r="G1110">
        <v>181010</v>
      </c>
      <c r="H1110" t="s">
        <v>16</v>
      </c>
      <c r="I1110" t="s">
        <v>17</v>
      </c>
      <c r="J1110" t="s">
        <v>18</v>
      </c>
      <c r="K1110" t="s">
        <v>19</v>
      </c>
      <c r="L1110" t="s">
        <v>20</v>
      </c>
      <c r="M1110" s="2">
        <v>842776102461</v>
      </c>
      <c r="N1110">
        <v>1</v>
      </c>
      <c r="O1110">
        <f>COUNTIFS($A$2:$A$1129,"="&amp;A1110,$C$2:$C$1129,"="&amp;C1110,$M$2:$M$1129,"="&amp;M1110)</f>
        <v>10</v>
      </c>
      <c r="P1110">
        <f>COUNTIFS($B$2:$B$1129,"="&amp;B1110,$M$2:$M$1129,"="&amp;M1110)</f>
        <v>1</v>
      </c>
      <c r="Q1110">
        <f>SUMIFS($N$2:$N$1129,$B$2:$B$1129,"="&amp;B1110,$M$2:$M$1129,"="&amp;M1110)</f>
        <v>1</v>
      </c>
      <c r="R1110">
        <f>VLOOKUP(A1110&amp;C1110&amp;M1110,販売数計!$A$2:$E$174,5,FALSE)</f>
        <v>9</v>
      </c>
      <c r="S1110">
        <f t="shared" si="35"/>
        <v>0</v>
      </c>
      <c r="T1110">
        <f t="shared" si="36"/>
        <v>10</v>
      </c>
    </row>
    <row r="1111" spans="1:20" hidden="1" x14ac:dyDescent="0.2">
      <c r="A1111">
        <v>43312</v>
      </c>
      <c r="B1111">
        <v>44049901</v>
      </c>
      <c r="C1111">
        <v>94</v>
      </c>
      <c r="D1111" t="s">
        <v>14</v>
      </c>
      <c r="E1111">
        <v>32</v>
      </c>
      <c r="F1111" t="s">
        <v>21</v>
      </c>
      <c r="G1111">
        <v>253230</v>
      </c>
      <c r="H1111" t="s">
        <v>22</v>
      </c>
      <c r="I1111" t="s">
        <v>23</v>
      </c>
      <c r="J1111" t="s">
        <v>24</v>
      </c>
      <c r="L1111" t="s">
        <v>25</v>
      </c>
      <c r="M1111" s="2">
        <v>4550084118970</v>
      </c>
      <c r="N1111">
        <v>1</v>
      </c>
      <c r="O1111">
        <f>COUNTIFS($A$2:$A$1129,"="&amp;A1111,$C$2:$C$1129,"="&amp;C1111,$M$2:$M$1129,"="&amp;M1111)</f>
        <v>2</v>
      </c>
      <c r="P1111">
        <f>COUNTIFS($B$2:$B$1129,"="&amp;B1111,$M$2:$M$1129,"="&amp;M1111)</f>
        <v>1</v>
      </c>
      <c r="Q1111">
        <f>SUMIFS($N$2:$N$1129,$B$2:$B$1129,"="&amp;B1111,$M$2:$M$1129,"="&amp;M1111)</f>
        <v>1</v>
      </c>
      <c r="R1111">
        <f>VLOOKUP(A1111&amp;C1111&amp;M1111,販売数計!$A$2:$E$174,5,FALSE)</f>
        <v>2</v>
      </c>
      <c r="S1111">
        <f t="shared" si="35"/>
        <v>0</v>
      </c>
      <c r="T1111">
        <f t="shared" si="36"/>
        <v>2</v>
      </c>
    </row>
    <row r="1112" spans="1:20" hidden="1" x14ac:dyDescent="0.2">
      <c r="A1112">
        <v>43312</v>
      </c>
      <c r="B1112">
        <v>44050337</v>
      </c>
      <c r="C1112">
        <v>94</v>
      </c>
      <c r="D1112" t="s">
        <v>14</v>
      </c>
      <c r="E1112">
        <v>21</v>
      </c>
      <c r="F1112" t="s">
        <v>15</v>
      </c>
      <c r="G1112">
        <v>181010</v>
      </c>
      <c r="H1112" t="s">
        <v>16</v>
      </c>
      <c r="I1112" t="s">
        <v>17</v>
      </c>
      <c r="J1112" t="s">
        <v>18</v>
      </c>
      <c r="K1112" t="s">
        <v>19</v>
      </c>
      <c r="L1112" t="s">
        <v>20</v>
      </c>
      <c r="M1112" s="2">
        <v>842776102461</v>
      </c>
      <c r="N1112">
        <v>1</v>
      </c>
      <c r="O1112">
        <f>COUNTIFS($A$2:$A$1129,"="&amp;A1112,$C$2:$C$1129,"="&amp;C1112,$M$2:$M$1129,"="&amp;M1112)</f>
        <v>10</v>
      </c>
      <c r="P1112">
        <f>COUNTIFS($B$2:$B$1129,"="&amp;B1112,$M$2:$M$1129,"="&amp;M1112)</f>
        <v>1</v>
      </c>
      <c r="Q1112">
        <f>SUMIFS($N$2:$N$1129,$B$2:$B$1129,"="&amp;B1112,$M$2:$M$1129,"="&amp;M1112)</f>
        <v>1</v>
      </c>
      <c r="R1112">
        <f>VLOOKUP(A1112&amp;C1112&amp;M1112,販売数計!$A$2:$E$174,5,FALSE)</f>
        <v>9</v>
      </c>
      <c r="S1112">
        <f t="shared" si="35"/>
        <v>0</v>
      </c>
      <c r="T1112">
        <f t="shared" si="36"/>
        <v>10</v>
      </c>
    </row>
    <row r="1113" spans="1:20" hidden="1" x14ac:dyDescent="0.2">
      <c r="A1113">
        <v>43312</v>
      </c>
      <c r="B1113">
        <v>44050387</v>
      </c>
      <c r="C1113">
        <v>94</v>
      </c>
      <c r="D1113" t="s">
        <v>14</v>
      </c>
      <c r="E1113">
        <v>21</v>
      </c>
      <c r="F1113" t="s">
        <v>15</v>
      </c>
      <c r="G1113">
        <v>181010</v>
      </c>
      <c r="H1113" t="s">
        <v>16</v>
      </c>
      <c r="I1113" t="s">
        <v>17</v>
      </c>
      <c r="J1113" t="s">
        <v>18</v>
      </c>
      <c r="K1113" t="s">
        <v>19</v>
      </c>
      <c r="L1113" t="s">
        <v>20</v>
      </c>
      <c r="M1113" s="2">
        <v>842776102461</v>
      </c>
      <c r="N1113">
        <v>1</v>
      </c>
      <c r="O1113">
        <f>COUNTIFS($A$2:$A$1129,"="&amp;A1113,$C$2:$C$1129,"="&amp;C1113,$M$2:$M$1129,"="&amp;M1113)</f>
        <v>10</v>
      </c>
      <c r="P1113">
        <f>COUNTIFS($B$2:$B$1129,"="&amp;B1113,$M$2:$M$1129,"="&amp;M1113)</f>
        <v>1</v>
      </c>
      <c r="Q1113">
        <f>SUMIFS($N$2:$N$1129,$B$2:$B$1129,"="&amp;B1113,$M$2:$M$1129,"="&amp;M1113)</f>
        <v>1</v>
      </c>
      <c r="R1113">
        <f>VLOOKUP(A1113&amp;C1113&amp;M1113,販売数計!$A$2:$E$174,5,FALSE)</f>
        <v>9</v>
      </c>
      <c r="S1113">
        <f t="shared" si="35"/>
        <v>0</v>
      </c>
      <c r="T1113">
        <f t="shared" si="36"/>
        <v>10</v>
      </c>
    </row>
    <row r="1114" spans="1:20" hidden="1" x14ac:dyDescent="0.2">
      <c r="A1114">
        <v>43312</v>
      </c>
      <c r="B1114">
        <v>44051308</v>
      </c>
      <c r="C1114">
        <v>94</v>
      </c>
      <c r="D1114" t="s">
        <v>14</v>
      </c>
      <c r="E1114">
        <v>21</v>
      </c>
      <c r="F1114" t="s">
        <v>15</v>
      </c>
      <c r="G1114">
        <v>181010</v>
      </c>
      <c r="H1114" t="s">
        <v>16</v>
      </c>
      <c r="I1114" t="s">
        <v>17</v>
      </c>
      <c r="J1114" t="s">
        <v>18</v>
      </c>
      <c r="K1114" t="s">
        <v>19</v>
      </c>
      <c r="L1114" t="s">
        <v>20</v>
      </c>
      <c r="M1114" s="2">
        <v>842776102461</v>
      </c>
      <c r="N1114">
        <v>1</v>
      </c>
      <c r="O1114">
        <f>COUNTIFS($A$2:$A$1129,"="&amp;A1114,$C$2:$C$1129,"="&amp;C1114,$M$2:$M$1129,"="&amp;M1114)</f>
        <v>10</v>
      </c>
      <c r="P1114">
        <f>COUNTIFS($B$2:$B$1129,"="&amp;B1114,$M$2:$M$1129,"="&amp;M1114)</f>
        <v>1</v>
      </c>
      <c r="Q1114">
        <f>SUMIFS($N$2:$N$1129,$B$2:$B$1129,"="&amp;B1114,$M$2:$M$1129,"="&amp;M1114)</f>
        <v>1</v>
      </c>
      <c r="R1114">
        <f>VLOOKUP(A1114&amp;C1114&amp;M1114,販売数計!$A$2:$E$174,5,FALSE)</f>
        <v>9</v>
      </c>
      <c r="S1114">
        <f t="shared" si="35"/>
        <v>0</v>
      </c>
      <c r="T1114">
        <f t="shared" si="36"/>
        <v>10</v>
      </c>
    </row>
    <row r="1115" spans="1:20" hidden="1" x14ac:dyDescent="0.2">
      <c r="A1115">
        <v>43312</v>
      </c>
      <c r="B1115">
        <v>44052935</v>
      </c>
      <c r="C1115">
        <v>94</v>
      </c>
      <c r="D1115" t="s">
        <v>14</v>
      </c>
      <c r="E1115">
        <v>21</v>
      </c>
      <c r="F1115" t="s">
        <v>15</v>
      </c>
      <c r="G1115">
        <v>181010</v>
      </c>
      <c r="H1115" t="s">
        <v>16</v>
      </c>
      <c r="I1115" t="s">
        <v>17</v>
      </c>
      <c r="J1115" t="s">
        <v>18</v>
      </c>
      <c r="K1115" t="s">
        <v>19</v>
      </c>
      <c r="L1115" t="s">
        <v>20</v>
      </c>
      <c r="M1115" s="2">
        <v>842776102461</v>
      </c>
      <c r="N1115">
        <v>1</v>
      </c>
      <c r="O1115">
        <f>COUNTIFS($A$2:$A$1129,"="&amp;A1115,$C$2:$C$1129,"="&amp;C1115,$M$2:$M$1129,"="&amp;M1115)</f>
        <v>10</v>
      </c>
      <c r="P1115">
        <f>COUNTIFS($B$2:$B$1129,"="&amp;B1115,$M$2:$M$1129,"="&amp;M1115)</f>
        <v>1</v>
      </c>
      <c r="Q1115">
        <f>SUMIFS($N$2:$N$1129,$B$2:$B$1129,"="&amp;B1115,$M$2:$M$1129,"="&amp;M1115)</f>
        <v>1</v>
      </c>
      <c r="R1115">
        <f>VLOOKUP(A1115&amp;C1115&amp;M1115,販売数計!$A$2:$E$174,5,FALSE)</f>
        <v>9</v>
      </c>
      <c r="S1115">
        <f t="shared" si="35"/>
        <v>0</v>
      </c>
      <c r="T1115">
        <f t="shared" si="36"/>
        <v>10</v>
      </c>
    </row>
    <row r="1116" spans="1:20" hidden="1" x14ac:dyDescent="0.2">
      <c r="A1116">
        <v>43312</v>
      </c>
      <c r="B1116">
        <v>44053237</v>
      </c>
      <c r="C1116">
        <v>94</v>
      </c>
      <c r="D1116" t="s">
        <v>14</v>
      </c>
      <c r="E1116">
        <v>21</v>
      </c>
      <c r="F1116" t="s">
        <v>15</v>
      </c>
      <c r="G1116">
        <v>181010</v>
      </c>
      <c r="H1116" t="s">
        <v>16</v>
      </c>
      <c r="I1116" t="s">
        <v>17</v>
      </c>
      <c r="J1116" t="s">
        <v>18</v>
      </c>
      <c r="K1116" t="s">
        <v>19</v>
      </c>
      <c r="L1116" t="s">
        <v>20</v>
      </c>
      <c r="M1116" s="2">
        <v>842776102461</v>
      </c>
      <c r="N1116">
        <v>1</v>
      </c>
      <c r="O1116">
        <f>COUNTIFS($A$2:$A$1129,"="&amp;A1116,$C$2:$C$1129,"="&amp;C1116,$M$2:$M$1129,"="&amp;M1116)</f>
        <v>10</v>
      </c>
      <c r="P1116">
        <f>COUNTIFS($B$2:$B$1129,"="&amp;B1116,$M$2:$M$1129,"="&amp;M1116)</f>
        <v>1</v>
      </c>
      <c r="Q1116">
        <f>SUMIFS($N$2:$N$1129,$B$2:$B$1129,"="&amp;B1116,$M$2:$M$1129,"="&amp;M1116)</f>
        <v>1</v>
      </c>
      <c r="R1116">
        <f>VLOOKUP(A1116&amp;C1116&amp;M1116,販売数計!$A$2:$E$174,5,FALSE)</f>
        <v>9</v>
      </c>
      <c r="S1116">
        <f t="shared" si="35"/>
        <v>0</v>
      </c>
      <c r="T1116">
        <f t="shared" si="36"/>
        <v>10</v>
      </c>
    </row>
    <row r="1117" spans="1:20" hidden="1" x14ac:dyDescent="0.2">
      <c r="A1117">
        <v>43312</v>
      </c>
      <c r="B1117">
        <v>44053764</v>
      </c>
      <c r="C1117">
        <v>94</v>
      </c>
      <c r="D1117" t="s">
        <v>14</v>
      </c>
      <c r="E1117">
        <v>32</v>
      </c>
      <c r="F1117" t="s">
        <v>21</v>
      </c>
      <c r="G1117">
        <v>253230</v>
      </c>
      <c r="H1117" t="s">
        <v>22</v>
      </c>
      <c r="I1117" t="s">
        <v>23</v>
      </c>
      <c r="J1117" t="s">
        <v>24</v>
      </c>
      <c r="L1117" t="s">
        <v>25</v>
      </c>
      <c r="M1117" s="2">
        <v>4550084118970</v>
      </c>
      <c r="N1117">
        <v>1</v>
      </c>
      <c r="O1117">
        <f>COUNTIFS($A$2:$A$1129,"="&amp;A1117,$C$2:$C$1129,"="&amp;C1117,$M$2:$M$1129,"="&amp;M1117)</f>
        <v>2</v>
      </c>
      <c r="P1117">
        <f>COUNTIFS($B$2:$B$1129,"="&amp;B1117,$M$2:$M$1129,"="&amp;M1117)</f>
        <v>1</v>
      </c>
      <c r="Q1117">
        <f>SUMIFS($N$2:$N$1129,$B$2:$B$1129,"="&amp;B1117,$M$2:$M$1129,"="&amp;M1117)</f>
        <v>1</v>
      </c>
      <c r="R1117">
        <f>VLOOKUP(A1117&amp;C1117&amp;M1117,販売数計!$A$2:$E$174,5,FALSE)</f>
        <v>2</v>
      </c>
      <c r="S1117">
        <f t="shared" si="35"/>
        <v>0</v>
      </c>
      <c r="T1117">
        <f t="shared" si="36"/>
        <v>2</v>
      </c>
    </row>
    <row r="1118" spans="1:20" hidden="1" x14ac:dyDescent="0.2">
      <c r="A1118">
        <v>43312</v>
      </c>
      <c r="B1118">
        <v>44054664</v>
      </c>
      <c r="C1118">
        <v>94</v>
      </c>
      <c r="D1118" t="s">
        <v>14</v>
      </c>
      <c r="E1118">
        <v>21</v>
      </c>
      <c r="F1118" t="s">
        <v>15</v>
      </c>
      <c r="G1118">
        <v>181010</v>
      </c>
      <c r="H1118" t="s">
        <v>16</v>
      </c>
      <c r="I1118" t="s">
        <v>17</v>
      </c>
      <c r="J1118" t="s">
        <v>18</v>
      </c>
      <c r="K1118" t="s">
        <v>19</v>
      </c>
      <c r="L1118" t="s">
        <v>20</v>
      </c>
      <c r="M1118" s="2">
        <v>842776102461</v>
      </c>
      <c r="N1118">
        <v>1</v>
      </c>
      <c r="O1118">
        <f>COUNTIFS($A$2:$A$1129,"="&amp;A1118,$C$2:$C$1129,"="&amp;C1118,$M$2:$M$1129,"="&amp;M1118)</f>
        <v>10</v>
      </c>
      <c r="P1118">
        <f>COUNTIFS($B$2:$B$1129,"="&amp;B1118,$M$2:$M$1129,"="&amp;M1118)</f>
        <v>1</v>
      </c>
      <c r="Q1118">
        <f>SUMIFS($N$2:$N$1129,$B$2:$B$1129,"="&amp;B1118,$M$2:$M$1129,"="&amp;M1118)</f>
        <v>1</v>
      </c>
      <c r="R1118">
        <f>VLOOKUP(A1118&amp;C1118&amp;M1118,販売数計!$A$2:$E$174,5,FALSE)</f>
        <v>9</v>
      </c>
      <c r="S1118">
        <f t="shared" si="35"/>
        <v>0</v>
      </c>
      <c r="T1118">
        <f t="shared" si="36"/>
        <v>10</v>
      </c>
    </row>
    <row r="1119" spans="1:20" hidden="1" x14ac:dyDescent="0.2">
      <c r="A1119">
        <v>43312</v>
      </c>
      <c r="B1119">
        <v>44055921</v>
      </c>
      <c r="C1119">
        <v>94</v>
      </c>
      <c r="D1119" t="s">
        <v>14</v>
      </c>
      <c r="E1119">
        <v>21</v>
      </c>
      <c r="F1119" t="s">
        <v>15</v>
      </c>
      <c r="G1119">
        <v>181010</v>
      </c>
      <c r="H1119" t="s">
        <v>16</v>
      </c>
      <c r="I1119" t="s">
        <v>17</v>
      </c>
      <c r="J1119" t="s">
        <v>18</v>
      </c>
      <c r="K1119" t="s">
        <v>19</v>
      </c>
      <c r="L1119" t="s">
        <v>20</v>
      </c>
      <c r="M1119" s="2">
        <v>842776102461</v>
      </c>
      <c r="N1119">
        <v>1</v>
      </c>
      <c r="O1119">
        <f>COUNTIFS($A$2:$A$1129,"="&amp;A1119,$C$2:$C$1129,"="&amp;C1119,$M$2:$M$1129,"="&amp;M1119)</f>
        <v>10</v>
      </c>
      <c r="P1119">
        <f>COUNTIFS($B$2:$B$1129,"="&amp;B1119,$M$2:$M$1129,"="&amp;M1119)</f>
        <v>1</v>
      </c>
      <c r="Q1119">
        <f>SUMIFS($N$2:$N$1129,$B$2:$B$1129,"="&amp;B1119,$M$2:$M$1129,"="&amp;M1119)</f>
        <v>1</v>
      </c>
      <c r="R1119">
        <f>VLOOKUP(A1119&amp;C1119&amp;M1119,販売数計!$A$2:$E$174,5,FALSE)</f>
        <v>9</v>
      </c>
      <c r="S1119">
        <f t="shared" si="35"/>
        <v>0</v>
      </c>
      <c r="T1119">
        <f t="shared" si="36"/>
        <v>10</v>
      </c>
    </row>
    <row r="1120" spans="1:20" hidden="1" x14ac:dyDescent="0.2">
      <c r="A1120">
        <v>43312</v>
      </c>
      <c r="B1120">
        <v>44057155</v>
      </c>
      <c r="C1120">
        <v>94</v>
      </c>
      <c r="D1120" t="s">
        <v>14</v>
      </c>
      <c r="E1120">
        <v>21</v>
      </c>
      <c r="F1120" t="s">
        <v>15</v>
      </c>
      <c r="G1120">
        <v>181010</v>
      </c>
      <c r="H1120" t="s">
        <v>16</v>
      </c>
      <c r="I1120" t="s">
        <v>17</v>
      </c>
      <c r="J1120" t="s">
        <v>18</v>
      </c>
      <c r="K1120" t="s">
        <v>19</v>
      </c>
      <c r="L1120" t="s">
        <v>20</v>
      </c>
      <c r="M1120" s="2">
        <v>842776102461</v>
      </c>
      <c r="N1120">
        <v>1</v>
      </c>
      <c r="O1120">
        <f>COUNTIFS($A$2:$A$1129,"="&amp;A1120,$C$2:$C$1129,"="&amp;C1120,$M$2:$M$1129,"="&amp;M1120)</f>
        <v>10</v>
      </c>
      <c r="P1120">
        <f>COUNTIFS($B$2:$B$1129,"="&amp;B1120,$M$2:$M$1129,"="&amp;M1120)</f>
        <v>1</v>
      </c>
      <c r="Q1120">
        <f>SUMIFS($N$2:$N$1129,$B$2:$B$1129,"="&amp;B1120,$M$2:$M$1129,"="&amp;M1120)</f>
        <v>1</v>
      </c>
      <c r="R1120">
        <f>VLOOKUP(A1120&amp;C1120&amp;M1120,販売数計!$A$2:$E$174,5,FALSE)</f>
        <v>9</v>
      </c>
      <c r="S1120">
        <f t="shared" si="35"/>
        <v>0</v>
      </c>
      <c r="T1120">
        <f t="shared" si="36"/>
        <v>10</v>
      </c>
    </row>
    <row r="1121" spans="1:20" x14ac:dyDescent="0.2">
      <c r="A1121">
        <v>43312</v>
      </c>
      <c r="B1121">
        <v>44044415</v>
      </c>
      <c r="C1121">
        <v>842</v>
      </c>
      <c r="D1121" t="s">
        <v>26</v>
      </c>
      <c r="E1121">
        <v>21</v>
      </c>
      <c r="F1121" t="s">
        <v>15</v>
      </c>
      <c r="G1121">
        <v>181010</v>
      </c>
      <c r="H1121" t="s">
        <v>16</v>
      </c>
      <c r="I1121" t="s">
        <v>17</v>
      </c>
      <c r="J1121" t="s">
        <v>18</v>
      </c>
      <c r="K1121" t="s">
        <v>19</v>
      </c>
      <c r="L1121" t="s">
        <v>20</v>
      </c>
      <c r="M1121" s="2">
        <v>842776102461</v>
      </c>
      <c r="N1121">
        <v>1</v>
      </c>
      <c r="O1121">
        <f>COUNTIFS($A$2:$A$1129,"="&amp;A1121,$C$2:$C$1129,"="&amp;C1121,$M$2:$M$1129,"="&amp;M1121)</f>
        <v>5</v>
      </c>
      <c r="P1121">
        <f>COUNTIFS($B$2:$B$1129,"="&amp;B1121,$M$2:$M$1129,"="&amp;M1121)</f>
        <v>1</v>
      </c>
      <c r="Q1121">
        <f>SUMIFS($N$2:$N$1129,$B$2:$B$1129,"="&amp;B1121,$M$2:$M$1129,"="&amp;M1121)</f>
        <v>1</v>
      </c>
      <c r="R1121">
        <f>VLOOKUP(A1121&amp;C1121&amp;M1121,販売数計!$A$2:$E$174,5,FALSE)</f>
        <v>4</v>
      </c>
      <c r="S1121">
        <f t="shared" si="35"/>
        <v>0</v>
      </c>
      <c r="T1121">
        <f t="shared" si="36"/>
        <v>5</v>
      </c>
    </row>
    <row r="1122" spans="1:20" x14ac:dyDescent="0.2">
      <c r="A1122">
        <v>43312</v>
      </c>
      <c r="B1122">
        <v>44049066</v>
      </c>
      <c r="C1122">
        <v>842</v>
      </c>
      <c r="D1122" t="s">
        <v>26</v>
      </c>
      <c r="E1122">
        <v>21</v>
      </c>
      <c r="F1122" t="s">
        <v>15</v>
      </c>
      <c r="G1122">
        <v>181010</v>
      </c>
      <c r="H1122" t="s">
        <v>16</v>
      </c>
      <c r="I1122" t="s">
        <v>17</v>
      </c>
      <c r="J1122" t="s">
        <v>18</v>
      </c>
      <c r="K1122" t="s">
        <v>19</v>
      </c>
      <c r="L1122" t="s">
        <v>20</v>
      </c>
      <c r="M1122" s="2">
        <v>842776102461</v>
      </c>
      <c r="N1122">
        <v>1</v>
      </c>
      <c r="O1122">
        <f>COUNTIFS($A$2:$A$1129,"="&amp;A1122,$C$2:$C$1129,"="&amp;C1122,$M$2:$M$1129,"="&amp;M1122)</f>
        <v>5</v>
      </c>
      <c r="P1122">
        <f>COUNTIFS($B$2:$B$1129,"="&amp;B1122,$M$2:$M$1129,"="&amp;M1122)</f>
        <v>1</v>
      </c>
      <c r="Q1122">
        <f>SUMIFS($N$2:$N$1129,$B$2:$B$1129,"="&amp;B1122,$M$2:$M$1129,"="&amp;M1122)</f>
        <v>1</v>
      </c>
      <c r="R1122">
        <f>VLOOKUP(A1122&amp;C1122&amp;M1122,販売数計!$A$2:$E$174,5,FALSE)</f>
        <v>4</v>
      </c>
      <c r="S1122">
        <f t="shared" si="35"/>
        <v>0</v>
      </c>
      <c r="T1122">
        <f t="shared" si="36"/>
        <v>5</v>
      </c>
    </row>
    <row r="1123" spans="1:20" x14ac:dyDescent="0.2">
      <c r="A1123">
        <v>43312</v>
      </c>
      <c r="B1123">
        <v>44049863</v>
      </c>
      <c r="C1123">
        <v>842</v>
      </c>
      <c r="D1123" t="s">
        <v>26</v>
      </c>
      <c r="E1123">
        <v>32</v>
      </c>
      <c r="F1123" t="s">
        <v>21</v>
      </c>
      <c r="G1123">
        <v>253230</v>
      </c>
      <c r="H1123" t="s">
        <v>22</v>
      </c>
      <c r="I1123" t="s">
        <v>23</v>
      </c>
      <c r="J1123" t="s">
        <v>24</v>
      </c>
      <c r="L1123" t="s">
        <v>25</v>
      </c>
      <c r="M1123" s="2">
        <v>4550084118970</v>
      </c>
      <c r="N1123">
        <v>1</v>
      </c>
      <c r="O1123">
        <f>COUNTIFS($A$2:$A$1129,"="&amp;A1123,$C$2:$C$1129,"="&amp;C1123,$M$2:$M$1129,"="&amp;M1123)</f>
        <v>3</v>
      </c>
      <c r="P1123">
        <f>COUNTIFS($B$2:$B$1129,"="&amp;B1123,$M$2:$M$1129,"="&amp;M1123)</f>
        <v>1</v>
      </c>
      <c r="Q1123">
        <f>SUMIFS($N$2:$N$1129,$B$2:$B$1129,"="&amp;B1123,$M$2:$M$1129,"="&amp;M1123)</f>
        <v>1</v>
      </c>
      <c r="R1123">
        <f>VLOOKUP(A1123&amp;C1123&amp;M1123,販売数計!$A$2:$E$174,5,FALSE)</f>
        <v>3</v>
      </c>
      <c r="S1123">
        <f t="shared" si="35"/>
        <v>0</v>
      </c>
      <c r="T1123">
        <f t="shared" si="36"/>
        <v>3</v>
      </c>
    </row>
    <row r="1124" spans="1:20" x14ac:dyDescent="0.2">
      <c r="A1124">
        <v>43312</v>
      </c>
      <c r="B1124">
        <v>44051228</v>
      </c>
      <c r="C1124">
        <v>842</v>
      </c>
      <c r="D1124" t="s">
        <v>26</v>
      </c>
      <c r="E1124">
        <v>32</v>
      </c>
      <c r="F1124" t="s">
        <v>21</v>
      </c>
      <c r="G1124">
        <v>253230</v>
      </c>
      <c r="H1124" t="s">
        <v>22</v>
      </c>
      <c r="I1124" t="s">
        <v>23</v>
      </c>
      <c r="J1124" t="s">
        <v>24</v>
      </c>
      <c r="L1124" t="s">
        <v>25</v>
      </c>
      <c r="M1124" s="2">
        <v>4550084118970</v>
      </c>
      <c r="N1124">
        <v>1</v>
      </c>
      <c r="O1124">
        <f>COUNTIFS($A$2:$A$1129,"="&amp;A1124,$C$2:$C$1129,"="&amp;C1124,$M$2:$M$1129,"="&amp;M1124)</f>
        <v>3</v>
      </c>
      <c r="P1124">
        <f>COUNTIFS($B$2:$B$1129,"="&amp;B1124,$M$2:$M$1129,"="&amp;M1124)</f>
        <v>1</v>
      </c>
      <c r="Q1124">
        <f>SUMIFS($N$2:$N$1129,$B$2:$B$1129,"="&amp;B1124,$M$2:$M$1129,"="&amp;M1124)</f>
        <v>1</v>
      </c>
      <c r="R1124">
        <f>VLOOKUP(A1124&amp;C1124&amp;M1124,販売数計!$A$2:$E$174,5,FALSE)</f>
        <v>3</v>
      </c>
      <c r="S1124">
        <f t="shared" si="35"/>
        <v>0</v>
      </c>
      <c r="T1124">
        <f t="shared" si="36"/>
        <v>3</v>
      </c>
    </row>
    <row r="1125" spans="1:20" x14ac:dyDescent="0.2">
      <c r="A1125">
        <v>43312</v>
      </c>
      <c r="B1125">
        <v>44051988</v>
      </c>
      <c r="C1125">
        <v>842</v>
      </c>
      <c r="D1125" t="s">
        <v>26</v>
      </c>
      <c r="E1125">
        <v>32</v>
      </c>
      <c r="F1125" t="s">
        <v>21</v>
      </c>
      <c r="G1125">
        <v>253230</v>
      </c>
      <c r="H1125" t="s">
        <v>22</v>
      </c>
      <c r="I1125" t="s">
        <v>23</v>
      </c>
      <c r="J1125" t="s">
        <v>24</v>
      </c>
      <c r="L1125" t="s">
        <v>25</v>
      </c>
      <c r="M1125" s="2">
        <v>4550084118970</v>
      </c>
      <c r="N1125">
        <v>1</v>
      </c>
      <c r="O1125">
        <f>COUNTIFS($A$2:$A$1129,"="&amp;A1125,$C$2:$C$1129,"="&amp;C1125,$M$2:$M$1129,"="&amp;M1125)</f>
        <v>3</v>
      </c>
      <c r="P1125">
        <f>COUNTIFS($B$2:$B$1129,"="&amp;B1125,$M$2:$M$1129,"="&amp;M1125)</f>
        <v>1</v>
      </c>
      <c r="Q1125">
        <f>SUMIFS($N$2:$N$1129,$B$2:$B$1129,"="&amp;B1125,$M$2:$M$1129,"="&amp;M1125)</f>
        <v>1</v>
      </c>
      <c r="R1125">
        <f>VLOOKUP(A1125&amp;C1125&amp;M1125,販売数計!$A$2:$E$174,5,FALSE)</f>
        <v>3</v>
      </c>
      <c r="S1125">
        <f t="shared" si="35"/>
        <v>0</v>
      </c>
      <c r="T1125">
        <f t="shared" si="36"/>
        <v>3</v>
      </c>
    </row>
    <row r="1126" spans="1:20" x14ac:dyDescent="0.2">
      <c r="A1126">
        <v>43312</v>
      </c>
      <c r="B1126">
        <v>44054163</v>
      </c>
      <c r="C1126">
        <v>842</v>
      </c>
      <c r="D1126" t="s">
        <v>26</v>
      </c>
      <c r="E1126">
        <v>21</v>
      </c>
      <c r="F1126" t="s">
        <v>15</v>
      </c>
      <c r="G1126">
        <v>181010</v>
      </c>
      <c r="H1126" t="s">
        <v>16</v>
      </c>
      <c r="I1126" t="s">
        <v>17</v>
      </c>
      <c r="J1126" t="s">
        <v>18</v>
      </c>
      <c r="K1126" t="s">
        <v>19</v>
      </c>
      <c r="L1126" t="s">
        <v>20</v>
      </c>
      <c r="M1126" s="2">
        <v>842776102461</v>
      </c>
      <c r="N1126">
        <v>1</v>
      </c>
      <c r="O1126">
        <f>COUNTIFS($A$2:$A$1129,"="&amp;A1126,$C$2:$C$1129,"="&amp;C1126,$M$2:$M$1129,"="&amp;M1126)</f>
        <v>5</v>
      </c>
      <c r="P1126">
        <f>COUNTIFS($B$2:$B$1129,"="&amp;B1126,$M$2:$M$1129,"="&amp;M1126)</f>
        <v>1</v>
      </c>
      <c r="Q1126">
        <f>SUMIFS($N$2:$N$1129,$B$2:$B$1129,"="&amp;B1126,$M$2:$M$1129,"="&amp;M1126)</f>
        <v>1</v>
      </c>
      <c r="R1126">
        <f>VLOOKUP(A1126&amp;C1126&amp;M1126,販売数計!$A$2:$E$174,5,FALSE)</f>
        <v>4</v>
      </c>
      <c r="S1126">
        <f t="shared" si="35"/>
        <v>0</v>
      </c>
      <c r="T1126">
        <f t="shared" si="36"/>
        <v>5</v>
      </c>
    </row>
    <row r="1127" spans="1:20" x14ac:dyDescent="0.2">
      <c r="A1127">
        <v>43312</v>
      </c>
      <c r="B1127">
        <v>44055270</v>
      </c>
      <c r="C1127">
        <v>842</v>
      </c>
      <c r="D1127" t="s">
        <v>26</v>
      </c>
      <c r="E1127">
        <v>21</v>
      </c>
      <c r="F1127" t="s">
        <v>15</v>
      </c>
      <c r="G1127">
        <v>181010</v>
      </c>
      <c r="H1127" t="s">
        <v>16</v>
      </c>
      <c r="I1127" t="s">
        <v>17</v>
      </c>
      <c r="J1127" t="s">
        <v>18</v>
      </c>
      <c r="K1127" t="s">
        <v>19</v>
      </c>
      <c r="L1127" t="s">
        <v>20</v>
      </c>
      <c r="M1127" s="2">
        <v>842776102461</v>
      </c>
      <c r="N1127">
        <v>1</v>
      </c>
      <c r="O1127">
        <f>COUNTIFS($A$2:$A$1129,"="&amp;A1127,$C$2:$C$1129,"="&amp;C1127,$M$2:$M$1129,"="&amp;M1127)</f>
        <v>5</v>
      </c>
      <c r="P1127">
        <f>COUNTIFS($B$2:$B$1129,"="&amp;B1127,$M$2:$M$1129,"="&amp;M1127)</f>
        <v>1</v>
      </c>
      <c r="Q1127">
        <f>SUMIFS($N$2:$N$1129,$B$2:$B$1129,"="&amp;B1127,$M$2:$M$1129,"="&amp;M1127)</f>
        <v>1</v>
      </c>
      <c r="R1127">
        <f>VLOOKUP(A1127&amp;C1127&amp;M1127,販売数計!$A$2:$E$174,5,FALSE)</f>
        <v>4</v>
      </c>
      <c r="S1127">
        <f t="shared" si="35"/>
        <v>0</v>
      </c>
      <c r="T1127">
        <f t="shared" si="36"/>
        <v>5</v>
      </c>
    </row>
    <row r="1128" spans="1:20" x14ac:dyDescent="0.2">
      <c r="A1128">
        <v>43312</v>
      </c>
      <c r="B1128">
        <v>44055326</v>
      </c>
      <c r="C1128">
        <v>842</v>
      </c>
      <c r="D1128" t="s">
        <v>26</v>
      </c>
      <c r="E1128">
        <v>21</v>
      </c>
      <c r="F1128" t="s">
        <v>15</v>
      </c>
      <c r="G1128">
        <v>181010</v>
      </c>
      <c r="H1128" t="s">
        <v>16</v>
      </c>
      <c r="I1128" t="s">
        <v>17</v>
      </c>
      <c r="J1128" t="s">
        <v>18</v>
      </c>
      <c r="K1128" t="s">
        <v>19</v>
      </c>
      <c r="L1128" t="s">
        <v>20</v>
      </c>
      <c r="M1128" s="2">
        <v>842776102461</v>
      </c>
      <c r="N1128">
        <v>1</v>
      </c>
      <c r="O1128">
        <f>COUNTIFS($A$2:$A$1129,"="&amp;A1128,$C$2:$C$1129,"="&amp;C1128,$M$2:$M$1129,"="&amp;M1128)</f>
        <v>5</v>
      </c>
      <c r="P1128">
        <f>COUNTIFS($B$2:$B$1129,"="&amp;B1128,$M$2:$M$1129,"="&amp;M1128)</f>
        <v>1</v>
      </c>
      <c r="Q1128">
        <f>SUMIFS($N$2:$N$1129,$B$2:$B$1129,"="&amp;B1128,$M$2:$M$1129,"="&amp;M1128)</f>
        <v>1</v>
      </c>
      <c r="R1128">
        <f>VLOOKUP(A1128&amp;C1128&amp;M1128,販売数計!$A$2:$E$174,5,FALSE)</f>
        <v>4</v>
      </c>
      <c r="S1128">
        <f t="shared" si="35"/>
        <v>0</v>
      </c>
      <c r="T1128">
        <f t="shared" si="36"/>
        <v>5</v>
      </c>
    </row>
    <row r="1129" spans="1:20" x14ac:dyDescent="0.2">
      <c r="A1129">
        <v>43312</v>
      </c>
      <c r="B1129">
        <v>65673223</v>
      </c>
      <c r="C1129">
        <v>842</v>
      </c>
      <c r="D1129" t="s">
        <v>26</v>
      </c>
      <c r="E1129">
        <v>12</v>
      </c>
      <c r="F1129" t="s">
        <v>27</v>
      </c>
      <c r="G1129">
        <v>77120</v>
      </c>
      <c r="H1129" t="s">
        <v>28</v>
      </c>
      <c r="I1129" t="s">
        <v>29</v>
      </c>
      <c r="J1129" t="s">
        <v>30</v>
      </c>
      <c r="L1129" t="s">
        <v>31</v>
      </c>
      <c r="M1129" s="2">
        <v>4549980046388</v>
      </c>
      <c r="N1129">
        <v>1</v>
      </c>
      <c r="O1129">
        <f>COUNTIFS($A$2:$A$1129,"="&amp;A1129,$C$2:$C$1129,"="&amp;C1129,$M$2:$M$1129,"="&amp;M1129)</f>
        <v>1</v>
      </c>
      <c r="P1129">
        <f>COUNTIFS($B$2:$B$1129,"="&amp;B1129,$M$2:$M$1129,"="&amp;M1129)</f>
        <v>1</v>
      </c>
      <c r="Q1129">
        <f>SUMIFS($N$2:$N$1129,$B$2:$B$1129,"="&amp;B1129,$M$2:$M$1129,"="&amp;M1129)</f>
        <v>1</v>
      </c>
      <c r="R1129">
        <f>VLOOKUP(A1129&amp;C1129&amp;M1129,販売数計!$A$2:$E$174,5,FALSE)</f>
        <v>1</v>
      </c>
      <c r="S1129">
        <f t="shared" si="35"/>
        <v>0</v>
      </c>
      <c r="T1129">
        <f t="shared" si="36"/>
        <v>1</v>
      </c>
    </row>
  </sheetData>
  <autoFilter ref="A1:S1129" xr:uid="{0FC0272E-F06F-470C-BA7F-98399552000B}">
    <filterColumn colId="2">
      <filters>
        <filter val="842"/>
      </filters>
    </filterColumn>
  </autoFilter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EA0C-6DF0-4A3F-AE4C-674EDEEF2F20}">
  <dimension ref="A1:F615"/>
  <sheetViews>
    <sheetView workbookViewId="0">
      <selection activeCell="A2" sqref="A2"/>
    </sheetView>
  </sheetViews>
  <sheetFormatPr defaultRowHeight="13" x14ac:dyDescent="0.2"/>
  <cols>
    <col min="1" max="1" width="13.453125" customWidth="1"/>
    <col min="2" max="2" width="11.26953125" customWidth="1"/>
    <col min="3" max="3" width="15.6328125" style="2" bestFit="1" customWidth="1"/>
    <col min="4" max="4" width="19.81640625" customWidth="1"/>
  </cols>
  <sheetData>
    <row r="1" spans="1:6" x14ac:dyDescent="0.2">
      <c r="B1" t="s">
        <v>0</v>
      </c>
      <c r="C1" s="2" t="s">
        <v>2</v>
      </c>
      <c r="D1" t="s">
        <v>12</v>
      </c>
      <c r="E1" t="s">
        <v>43</v>
      </c>
      <c r="F1" t="s">
        <v>100</v>
      </c>
    </row>
    <row r="2" spans="1:6" x14ac:dyDescent="0.2">
      <c r="A2" t="str">
        <f>B2&amp;D2</f>
        <v>43282842776102461</v>
      </c>
      <c r="B2" s="1">
        <v>43282</v>
      </c>
      <c r="C2" s="2">
        <v>94</v>
      </c>
      <c r="D2">
        <v>842776102461</v>
      </c>
      <c r="E2">
        <v>8</v>
      </c>
      <c r="F2">
        <v>9</v>
      </c>
    </row>
    <row r="3" spans="1:6" x14ac:dyDescent="0.2">
      <c r="A3" t="str">
        <f>B3&amp;D3</f>
        <v>432824550084118970</v>
      </c>
      <c r="B3" s="1">
        <v>43282</v>
      </c>
      <c r="C3" s="2">
        <v>94</v>
      </c>
      <c r="D3">
        <v>4550084118970</v>
      </c>
      <c r="E3">
        <v>3</v>
      </c>
      <c r="F3">
        <v>3</v>
      </c>
    </row>
    <row r="4" spans="1:6" x14ac:dyDescent="0.2">
      <c r="A4" t="str">
        <f>B4&amp;D4</f>
        <v>43283842776102461</v>
      </c>
      <c r="B4" s="1">
        <v>43283</v>
      </c>
      <c r="C4" s="2">
        <v>94</v>
      </c>
      <c r="D4">
        <v>842776102461</v>
      </c>
      <c r="E4">
        <v>7</v>
      </c>
      <c r="F4">
        <v>10</v>
      </c>
    </row>
    <row r="5" spans="1:6" x14ac:dyDescent="0.2">
      <c r="A5" t="str">
        <f>B5&amp;D5</f>
        <v>432834550084118970</v>
      </c>
      <c r="B5" s="1">
        <v>43283</v>
      </c>
      <c r="C5" s="2">
        <v>94</v>
      </c>
      <c r="D5">
        <v>4550084118970</v>
      </c>
      <c r="E5">
        <v>2</v>
      </c>
      <c r="F5">
        <v>2</v>
      </c>
    </row>
    <row r="6" spans="1:6" x14ac:dyDescent="0.2">
      <c r="A6" t="str">
        <f>B6&amp;D6</f>
        <v>432844549980046388</v>
      </c>
      <c r="B6" s="1">
        <v>43284</v>
      </c>
      <c r="C6" s="2">
        <v>94</v>
      </c>
      <c r="D6">
        <v>4549980046388</v>
      </c>
      <c r="E6">
        <v>2</v>
      </c>
      <c r="F6">
        <v>2</v>
      </c>
    </row>
    <row r="7" spans="1:6" x14ac:dyDescent="0.2">
      <c r="A7" t="str">
        <f>B7&amp;D7</f>
        <v>43284842776102461</v>
      </c>
      <c r="B7" s="1">
        <v>43284</v>
      </c>
      <c r="C7" s="2">
        <v>94</v>
      </c>
      <c r="D7">
        <v>842776102461</v>
      </c>
      <c r="E7">
        <v>4</v>
      </c>
      <c r="F7">
        <v>5</v>
      </c>
    </row>
    <row r="8" spans="1:6" x14ac:dyDescent="0.2">
      <c r="A8" t="str">
        <f>B8&amp;D8</f>
        <v>432844550084118970</v>
      </c>
      <c r="B8" s="1">
        <v>43284</v>
      </c>
      <c r="C8" s="2">
        <v>94</v>
      </c>
      <c r="D8">
        <v>4550084118970</v>
      </c>
      <c r="E8">
        <v>1</v>
      </c>
      <c r="F8">
        <v>1</v>
      </c>
    </row>
    <row r="9" spans="1:6" x14ac:dyDescent="0.2">
      <c r="A9" t="str">
        <f>B9&amp;D9</f>
        <v>432854549292037708</v>
      </c>
      <c r="B9" s="1">
        <v>43285</v>
      </c>
      <c r="C9" s="2">
        <v>94</v>
      </c>
      <c r="D9">
        <v>4549292037708</v>
      </c>
      <c r="E9">
        <v>1</v>
      </c>
      <c r="F9">
        <v>1</v>
      </c>
    </row>
    <row r="10" spans="1:6" x14ac:dyDescent="0.2">
      <c r="A10" t="str">
        <f>B10&amp;D10</f>
        <v>43285842776102461</v>
      </c>
      <c r="B10" s="1">
        <v>43285</v>
      </c>
      <c r="C10" s="2">
        <v>94</v>
      </c>
      <c r="D10">
        <v>842776102461</v>
      </c>
      <c r="E10">
        <v>6</v>
      </c>
      <c r="F10">
        <v>6</v>
      </c>
    </row>
    <row r="11" spans="1:6" x14ac:dyDescent="0.2">
      <c r="A11" t="str">
        <f>B11&amp;D11</f>
        <v>432854550084118970</v>
      </c>
      <c r="B11" s="1">
        <v>43285</v>
      </c>
      <c r="C11" s="2">
        <v>94</v>
      </c>
      <c r="D11">
        <v>4550084118970</v>
      </c>
      <c r="E11">
        <v>1</v>
      </c>
      <c r="F11">
        <v>1</v>
      </c>
    </row>
    <row r="12" spans="1:6" x14ac:dyDescent="0.2">
      <c r="A12" t="str">
        <f>B12&amp;D12</f>
        <v>432854549980046388</v>
      </c>
      <c r="B12" s="1">
        <v>43285</v>
      </c>
      <c r="C12" s="2">
        <v>94</v>
      </c>
      <c r="D12">
        <v>4549980046388</v>
      </c>
      <c r="E12">
        <v>1</v>
      </c>
      <c r="F12">
        <v>1</v>
      </c>
    </row>
    <row r="13" spans="1:6" x14ac:dyDescent="0.2">
      <c r="A13" t="str">
        <f>B13&amp;D13</f>
        <v>432864550084118970</v>
      </c>
      <c r="B13" s="1">
        <v>43286</v>
      </c>
      <c r="C13" s="2">
        <v>94</v>
      </c>
      <c r="D13">
        <v>4550084118970</v>
      </c>
      <c r="E13">
        <v>3</v>
      </c>
      <c r="F13">
        <v>3</v>
      </c>
    </row>
    <row r="14" spans="1:6" x14ac:dyDescent="0.2">
      <c r="A14" t="str">
        <f>B14&amp;D14</f>
        <v>432864514953727427</v>
      </c>
      <c r="B14" s="1">
        <v>43286</v>
      </c>
      <c r="C14" s="2">
        <v>94</v>
      </c>
      <c r="D14">
        <v>4514953727427</v>
      </c>
      <c r="E14">
        <v>1</v>
      </c>
      <c r="F14">
        <v>1</v>
      </c>
    </row>
    <row r="15" spans="1:6" x14ac:dyDescent="0.2">
      <c r="A15" t="str">
        <f>B15&amp;D15</f>
        <v>43286842776102461</v>
      </c>
      <c r="B15">
        <v>43286</v>
      </c>
      <c r="C15">
        <v>94</v>
      </c>
      <c r="D15">
        <v>842776102461</v>
      </c>
      <c r="E15">
        <v>2</v>
      </c>
      <c r="F15">
        <v>2</v>
      </c>
    </row>
    <row r="16" spans="1:6" x14ac:dyDescent="0.2">
      <c r="A16" t="str">
        <f>B16&amp;D16</f>
        <v>432864550084118970</v>
      </c>
      <c r="B16">
        <v>43286</v>
      </c>
      <c r="C16">
        <v>94</v>
      </c>
      <c r="D16">
        <v>4550084118970</v>
      </c>
      <c r="E16">
        <v>3</v>
      </c>
      <c r="F16">
        <v>3</v>
      </c>
    </row>
    <row r="17" spans="1:6" x14ac:dyDescent="0.2">
      <c r="A17" t="str">
        <f>B17&amp;D17</f>
        <v>43287842776102461</v>
      </c>
      <c r="B17">
        <v>43287</v>
      </c>
      <c r="C17">
        <v>94</v>
      </c>
      <c r="D17">
        <v>842776102461</v>
      </c>
      <c r="E17">
        <v>5</v>
      </c>
      <c r="F17">
        <v>5</v>
      </c>
    </row>
    <row r="18" spans="1:6" x14ac:dyDescent="0.2">
      <c r="A18" t="str">
        <f>B18&amp;D18</f>
        <v>432874550084118970</v>
      </c>
      <c r="B18">
        <v>43287</v>
      </c>
      <c r="C18">
        <v>94</v>
      </c>
      <c r="D18">
        <v>4550084118970</v>
      </c>
      <c r="E18">
        <v>2</v>
      </c>
      <c r="F18">
        <v>2</v>
      </c>
    </row>
    <row r="19" spans="1:6" x14ac:dyDescent="0.2">
      <c r="A19" t="str">
        <f>B19&amp;D19</f>
        <v>432874514953727427</v>
      </c>
      <c r="B19">
        <v>43287</v>
      </c>
      <c r="C19">
        <v>94</v>
      </c>
      <c r="D19">
        <v>4514953727427</v>
      </c>
      <c r="E19">
        <v>1</v>
      </c>
      <c r="F19">
        <v>1</v>
      </c>
    </row>
    <row r="20" spans="1:6" x14ac:dyDescent="0.2">
      <c r="A20" t="str">
        <f>B20&amp;D20</f>
        <v>432884550084118970</v>
      </c>
      <c r="B20">
        <v>43288</v>
      </c>
      <c r="C20">
        <v>94</v>
      </c>
      <c r="D20">
        <v>4550084118970</v>
      </c>
      <c r="E20">
        <v>1</v>
      </c>
      <c r="F20">
        <v>1</v>
      </c>
    </row>
    <row r="21" spans="1:6" x14ac:dyDescent="0.2">
      <c r="A21" t="str">
        <f>B21&amp;D21</f>
        <v>43288842776102461</v>
      </c>
      <c r="B21">
        <v>43288</v>
      </c>
      <c r="C21">
        <v>94</v>
      </c>
      <c r="D21">
        <v>842776102461</v>
      </c>
      <c r="E21">
        <v>2</v>
      </c>
      <c r="F21">
        <v>3</v>
      </c>
    </row>
    <row r="22" spans="1:6" x14ac:dyDescent="0.2">
      <c r="A22" t="str">
        <f>B22&amp;D22</f>
        <v>432884514953727427</v>
      </c>
      <c r="B22">
        <v>43288</v>
      </c>
      <c r="C22">
        <v>94</v>
      </c>
      <c r="D22">
        <v>4514953727427</v>
      </c>
      <c r="E22">
        <v>1</v>
      </c>
      <c r="F22">
        <v>1</v>
      </c>
    </row>
    <row r="23" spans="1:6" x14ac:dyDescent="0.2">
      <c r="A23" t="str">
        <f>B23&amp;D23</f>
        <v>43289842776102461</v>
      </c>
      <c r="B23">
        <v>43289</v>
      </c>
      <c r="C23">
        <v>94</v>
      </c>
      <c r="D23">
        <v>842776102461</v>
      </c>
      <c r="E23">
        <v>3</v>
      </c>
      <c r="F23">
        <v>4</v>
      </c>
    </row>
    <row r="24" spans="1:6" x14ac:dyDescent="0.2">
      <c r="A24" t="str">
        <f>B24&amp;D24</f>
        <v>432894550084118970</v>
      </c>
      <c r="B24">
        <v>43289</v>
      </c>
      <c r="C24">
        <v>94</v>
      </c>
      <c r="D24">
        <v>4550084118970</v>
      </c>
      <c r="E24">
        <v>1</v>
      </c>
      <c r="F24">
        <v>1</v>
      </c>
    </row>
    <row r="25" spans="1:6" x14ac:dyDescent="0.2">
      <c r="A25" t="str">
        <f>B25&amp;D25</f>
        <v>43290842776102461</v>
      </c>
      <c r="B25">
        <v>43290</v>
      </c>
      <c r="C25">
        <v>94</v>
      </c>
      <c r="D25">
        <v>842776102461</v>
      </c>
      <c r="E25">
        <v>2</v>
      </c>
      <c r="F25">
        <v>2</v>
      </c>
    </row>
    <row r="26" spans="1:6" x14ac:dyDescent="0.2">
      <c r="A26" t="str">
        <f>B26&amp;D26</f>
        <v>432904549980046388</v>
      </c>
      <c r="B26">
        <v>43290</v>
      </c>
      <c r="C26">
        <v>94</v>
      </c>
      <c r="D26">
        <v>4549980046388</v>
      </c>
      <c r="E26">
        <v>1</v>
      </c>
      <c r="F26">
        <v>1</v>
      </c>
    </row>
    <row r="27" spans="1:6" x14ac:dyDescent="0.2">
      <c r="A27" t="str">
        <f>B27&amp;D27</f>
        <v>432904514953727427</v>
      </c>
      <c r="B27">
        <v>43290</v>
      </c>
      <c r="C27">
        <v>94</v>
      </c>
      <c r="D27">
        <v>4514953727427</v>
      </c>
      <c r="E27">
        <v>1</v>
      </c>
      <c r="F27">
        <v>1</v>
      </c>
    </row>
    <row r="28" spans="1:6" x14ac:dyDescent="0.2">
      <c r="A28" t="str">
        <f>B28&amp;D28</f>
        <v>432904550084118970</v>
      </c>
      <c r="B28">
        <v>43290</v>
      </c>
      <c r="C28">
        <v>94</v>
      </c>
      <c r="D28">
        <v>4550084118970</v>
      </c>
      <c r="E28">
        <v>1</v>
      </c>
      <c r="F28">
        <v>1</v>
      </c>
    </row>
    <row r="29" spans="1:6" x14ac:dyDescent="0.2">
      <c r="A29" t="str">
        <f>B29&amp;D29</f>
        <v>43291842776102461</v>
      </c>
      <c r="B29">
        <v>43291</v>
      </c>
      <c r="C29">
        <v>94</v>
      </c>
      <c r="D29">
        <v>842776102461</v>
      </c>
      <c r="E29">
        <v>6</v>
      </c>
      <c r="F29">
        <v>6</v>
      </c>
    </row>
    <row r="30" spans="1:6" x14ac:dyDescent="0.2">
      <c r="A30" t="str">
        <f>B30&amp;D30</f>
        <v>432914550084118970</v>
      </c>
      <c r="B30">
        <v>43291</v>
      </c>
      <c r="C30">
        <v>94</v>
      </c>
      <c r="D30">
        <v>4550084118970</v>
      </c>
      <c r="E30">
        <v>3</v>
      </c>
      <c r="F30">
        <v>3</v>
      </c>
    </row>
    <row r="31" spans="1:6" x14ac:dyDescent="0.2">
      <c r="A31" t="str">
        <f>B31&amp;D31</f>
        <v>432914549980046388</v>
      </c>
      <c r="B31">
        <v>43291</v>
      </c>
      <c r="C31">
        <v>94</v>
      </c>
      <c r="D31">
        <v>4549980046388</v>
      </c>
      <c r="E31">
        <v>2</v>
      </c>
      <c r="F31">
        <v>2</v>
      </c>
    </row>
    <row r="32" spans="1:6" x14ac:dyDescent="0.2">
      <c r="A32" t="str">
        <f>B32&amp;D32</f>
        <v>43292842776102461</v>
      </c>
      <c r="B32">
        <v>43292</v>
      </c>
      <c r="C32">
        <v>94</v>
      </c>
      <c r="D32">
        <v>842776102461</v>
      </c>
      <c r="E32">
        <v>2</v>
      </c>
      <c r="F32">
        <v>2</v>
      </c>
    </row>
    <row r="33" spans="1:6" x14ac:dyDescent="0.2">
      <c r="A33" t="str">
        <f>B33&amp;D33</f>
        <v>432934549292037708</v>
      </c>
      <c r="B33">
        <v>43293</v>
      </c>
      <c r="C33">
        <v>94</v>
      </c>
      <c r="D33">
        <v>4549292037708</v>
      </c>
      <c r="E33">
        <v>1</v>
      </c>
      <c r="F33">
        <v>1</v>
      </c>
    </row>
    <row r="34" spans="1:6" x14ac:dyDescent="0.2">
      <c r="A34" t="str">
        <f>B34&amp;D34</f>
        <v>43293842776102461</v>
      </c>
      <c r="B34">
        <v>43293</v>
      </c>
      <c r="C34">
        <v>94</v>
      </c>
      <c r="D34">
        <v>842776102461</v>
      </c>
      <c r="E34">
        <v>3</v>
      </c>
      <c r="F34">
        <v>3</v>
      </c>
    </row>
    <row r="35" spans="1:6" x14ac:dyDescent="0.2">
      <c r="A35" t="str">
        <f>B35&amp;D35</f>
        <v>432934549980046388</v>
      </c>
      <c r="B35">
        <v>43293</v>
      </c>
      <c r="C35">
        <v>94</v>
      </c>
      <c r="D35">
        <v>4549980046388</v>
      </c>
      <c r="E35">
        <v>1</v>
      </c>
      <c r="F35">
        <v>1</v>
      </c>
    </row>
    <row r="36" spans="1:6" x14ac:dyDescent="0.2">
      <c r="A36" t="str">
        <f>B36&amp;D36</f>
        <v>432934550084118970</v>
      </c>
      <c r="B36">
        <v>43293</v>
      </c>
      <c r="C36">
        <v>94</v>
      </c>
      <c r="D36">
        <v>4550084118970</v>
      </c>
      <c r="E36">
        <v>1</v>
      </c>
      <c r="F36">
        <v>1</v>
      </c>
    </row>
    <row r="37" spans="1:6" x14ac:dyDescent="0.2">
      <c r="A37" t="str">
        <f>B37&amp;D37</f>
        <v>43294842776102461</v>
      </c>
      <c r="B37">
        <v>43294</v>
      </c>
      <c r="C37">
        <v>94</v>
      </c>
      <c r="D37">
        <v>842776102461</v>
      </c>
      <c r="E37">
        <v>5</v>
      </c>
      <c r="F37">
        <v>5</v>
      </c>
    </row>
    <row r="38" spans="1:6" x14ac:dyDescent="0.2">
      <c r="A38" t="str">
        <f>B38&amp;D38</f>
        <v>432944550084118970</v>
      </c>
      <c r="B38">
        <v>43294</v>
      </c>
      <c r="C38">
        <v>94</v>
      </c>
      <c r="D38">
        <v>4550084118970</v>
      </c>
      <c r="E38">
        <v>1</v>
      </c>
      <c r="F38">
        <v>1</v>
      </c>
    </row>
    <row r="39" spans="1:6" x14ac:dyDescent="0.2">
      <c r="A39" t="str">
        <f>B39&amp;D39</f>
        <v>432944549980046388</v>
      </c>
      <c r="B39">
        <v>43294</v>
      </c>
      <c r="C39">
        <v>94</v>
      </c>
      <c r="D39">
        <v>4549980046388</v>
      </c>
      <c r="E39">
        <v>1</v>
      </c>
      <c r="F39">
        <v>1</v>
      </c>
    </row>
    <row r="40" spans="1:6" x14ac:dyDescent="0.2">
      <c r="A40" t="str">
        <f>B40&amp;D40</f>
        <v>43295842776102461</v>
      </c>
      <c r="B40">
        <v>43295</v>
      </c>
      <c r="C40">
        <v>94</v>
      </c>
      <c r="D40">
        <v>842776102461</v>
      </c>
      <c r="E40">
        <v>55</v>
      </c>
      <c r="F40">
        <v>56</v>
      </c>
    </row>
    <row r="41" spans="1:6" x14ac:dyDescent="0.2">
      <c r="A41" t="str">
        <f>B41&amp;D41</f>
        <v>43296842776102461</v>
      </c>
      <c r="B41">
        <v>43296</v>
      </c>
      <c r="C41">
        <v>94</v>
      </c>
      <c r="D41">
        <v>842776102461</v>
      </c>
      <c r="E41">
        <v>57</v>
      </c>
      <c r="F41">
        <v>57</v>
      </c>
    </row>
    <row r="42" spans="1:6" x14ac:dyDescent="0.2">
      <c r="A42" t="str">
        <f>B42&amp;D42</f>
        <v>432964549980046388</v>
      </c>
      <c r="B42">
        <v>43296</v>
      </c>
      <c r="C42">
        <v>94</v>
      </c>
      <c r="D42">
        <v>4549980046388</v>
      </c>
      <c r="E42">
        <v>5</v>
      </c>
      <c r="F42">
        <v>5</v>
      </c>
    </row>
    <row r="43" spans="1:6" x14ac:dyDescent="0.2">
      <c r="A43" t="str">
        <f>B43&amp;D43</f>
        <v>432964549292037708</v>
      </c>
      <c r="B43">
        <v>43296</v>
      </c>
      <c r="C43">
        <v>94</v>
      </c>
      <c r="D43">
        <v>4549292037708</v>
      </c>
      <c r="E43">
        <v>1</v>
      </c>
      <c r="F43">
        <v>1</v>
      </c>
    </row>
    <row r="44" spans="1:6" x14ac:dyDescent="0.2">
      <c r="A44" t="str">
        <f>B44&amp;D44</f>
        <v>432964550084118970</v>
      </c>
      <c r="B44">
        <v>43296</v>
      </c>
      <c r="C44">
        <v>94</v>
      </c>
      <c r="D44">
        <v>4550084118970</v>
      </c>
      <c r="E44">
        <v>2</v>
      </c>
      <c r="F44">
        <v>2</v>
      </c>
    </row>
    <row r="45" spans="1:6" x14ac:dyDescent="0.2">
      <c r="A45" t="str">
        <f>B45&amp;D45</f>
        <v>43297842776102461</v>
      </c>
      <c r="B45">
        <v>43297</v>
      </c>
      <c r="C45">
        <v>94</v>
      </c>
      <c r="D45">
        <v>842776102461</v>
      </c>
      <c r="E45">
        <v>106</v>
      </c>
      <c r="F45">
        <v>106</v>
      </c>
    </row>
    <row r="46" spans="1:6" x14ac:dyDescent="0.2">
      <c r="A46" t="str">
        <f>B46&amp;D46</f>
        <v>432974550084118970</v>
      </c>
      <c r="B46">
        <v>43297</v>
      </c>
      <c r="C46">
        <v>94</v>
      </c>
      <c r="D46">
        <v>4550084118970</v>
      </c>
      <c r="E46">
        <v>3</v>
      </c>
      <c r="F46">
        <v>3</v>
      </c>
    </row>
    <row r="47" spans="1:6" x14ac:dyDescent="0.2">
      <c r="A47" t="str">
        <f>B47&amp;D47</f>
        <v>432974549980046388</v>
      </c>
      <c r="B47">
        <v>43297</v>
      </c>
      <c r="C47">
        <v>94</v>
      </c>
      <c r="D47">
        <v>4549980046388</v>
      </c>
      <c r="E47">
        <v>2</v>
      </c>
      <c r="F47">
        <v>2</v>
      </c>
    </row>
    <row r="48" spans="1:6" x14ac:dyDescent="0.2">
      <c r="A48" t="str">
        <f>B48&amp;D48</f>
        <v>432974549292037708</v>
      </c>
      <c r="B48">
        <v>43297</v>
      </c>
      <c r="C48">
        <v>94</v>
      </c>
      <c r="D48">
        <v>4549292037708</v>
      </c>
      <c r="E48">
        <v>1</v>
      </c>
      <c r="F48">
        <v>1</v>
      </c>
    </row>
    <row r="49" spans="1:6" x14ac:dyDescent="0.2">
      <c r="A49" t="str">
        <f>B49&amp;D49</f>
        <v>43298842776102461</v>
      </c>
      <c r="B49">
        <v>43298</v>
      </c>
      <c r="C49">
        <v>94</v>
      </c>
      <c r="D49">
        <v>842776102461</v>
      </c>
      <c r="E49">
        <v>90</v>
      </c>
      <c r="F49">
        <v>90</v>
      </c>
    </row>
    <row r="50" spans="1:6" x14ac:dyDescent="0.2">
      <c r="A50" t="str">
        <f>B50&amp;D50</f>
        <v>43299842776102461</v>
      </c>
      <c r="B50">
        <v>43299</v>
      </c>
      <c r="C50">
        <v>94</v>
      </c>
      <c r="D50">
        <v>842776102461</v>
      </c>
      <c r="E50">
        <v>18</v>
      </c>
      <c r="F50">
        <v>18</v>
      </c>
    </row>
    <row r="51" spans="1:6" x14ac:dyDescent="0.2">
      <c r="A51" t="str">
        <f>B51&amp;D51</f>
        <v>432994550084118970</v>
      </c>
      <c r="B51">
        <v>43299</v>
      </c>
      <c r="C51">
        <v>94</v>
      </c>
      <c r="D51">
        <v>4550084118970</v>
      </c>
      <c r="E51">
        <v>5</v>
      </c>
      <c r="F51">
        <v>5</v>
      </c>
    </row>
    <row r="52" spans="1:6" x14ac:dyDescent="0.2">
      <c r="A52" t="str">
        <f>B52&amp;D52</f>
        <v>432994549980046388</v>
      </c>
      <c r="B52">
        <v>43299</v>
      </c>
      <c r="C52">
        <v>94</v>
      </c>
      <c r="D52">
        <v>4549980046388</v>
      </c>
      <c r="E52">
        <v>1</v>
      </c>
      <c r="F52">
        <v>1</v>
      </c>
    </row>
    <row r="53" spans="1:6" x14ac:dyDescent="0.2">
      <c r="A53" t="str">
        <f>B53&amp;D53</f>
        <v>433004549980046388</v>
      </c>
      <c r="B53">
        <v>43300</v>
      </c>
      <c r="C53">
        <v>94</v>
      </c>
      <c r="D53">
        <v>4549980046388</v>
      </c>
      <c r="E53">
        <v>2</v>
      </c>
      <c r="F53">
        <v>2</v>
      </c>
    </row>
    <row r="54" spans="1:6" x14ac:dyDescent="0.2">
      <c r="A54" t="str">
        <f>B54&amp;D54</f>
        <v>43300842776102461</v>
      </c>
      <c r="B54">
        <v>43300</v>
      </c>
      <c r="C54">
        <v>94</v>
      </c>
      <c r="D54">
        <v>842776102461</v>
      </c>
      <c r="E54">
        <v>6</v>
      </c>
      <c r="F54">
        <v>6</v>
      </c>
    </row>
    <row r="55" spans="1:6" x14ac:dyDescent="0.2">
      <c r="A55" t="str">
        <f>B55&amp;D55</f>
        <v>433004549292037708</v>
      </c>
      <c r="B55">
        <v>43300</v>
      </c>
      <c r="C55">
        <v>94</v>
      </c>
      <c r="D55">
        <v>4549292037708</v>
      </c>
      <c r="E55">
        <v>1</v>
      </c>
      <c r="F55">
        <v>1</v>
      </c>
    </row>
    <row r="56" spans="1:6" x14ac:dyDescent="0.2">
      <c r="A56" t="str">
        <f>B56&amp;D56</f>
        <v>433004550084118970</v>
      </c>
      <c r="B56">
        <v>43300</v>
      </c>
      <c r="C56">
        <v>94</v>
      </c>
      <c r="D56">
        <v>4550084118970</v>
      </c>
      <c r="E56">
        <v>3</v>
      </c>
      <c r="F56">
        <v>3</v>
      </c>
    </row>
    <row r="57" spans="1:6" x14ac:dyDescent="0.2">
      <c r="A57" t="str">
        <f>B57&amp;D57</f>
        <v>43301842776102461</v>
      </c>
      <c r="B57">
        <v>43301</v>
      </c>
      <c r="C57">
        <v>94</v>
      </c>
      <c r="D57">
        <v>842776102461</v>
      </c>
      <c r="E57">
        <v>8</v>
      </c>
      <c r="F57">
        <v>8</v>
      </c>
    </row>
    <row r="58" spans="1:6" x14ac:dyDescent="0.2">
      <c r="A58" t="str">
        <f>B58&amp;D58</f>
        <v>433014550084118970</v>
      </c>
      <c r="B58">
        <v>43301</v>
      </c>
      <c r="C58">
        <v>94</v>
      </c>
      <c r="D58">
        <v>4550084118970</v>
      </c>
      <c r="E58">
        <v>4</v>
      </c>
      <c r="F58">
        <v>4</v>
      </c>
    </row>
    <row r="59" spans="1:6" x14ac:dyDescent="0.2">
      <c r="A59" t="str">
        <f>B59&amp;D59</f>
        <v>433014514953727427</v>
      </c>
      <c r="B59">
        <v>43301</v>
      </c>
      <c r="C59">
        <v>94</v>
      </c>
      <c r="D59">
        <v>4514953727427</v>
      </c>
      <c r="E59">
        <v>2</v>
      </c>
      <c r="F59">
        <v>102</v>
      </c>
    </row>
    <row r="60" spans="1:6" x14ac:dyDescent="0.2">
      <c r="A60" t="str">
        <f>B60&amp;D60</f>
        <v>433024550084118970</v>
      </c>
      <c r="B60">
        <v>43302</v>
      </c>
      <c r="C60">
        <v>94</v>
      </c>
      <c r="D60">
        <v>4550084118970</v>
      </c>
      <c r="E60">
        <v>4</v>
      </c>
      <c r="F60">
        <v>4</v>
      </c>
    </row>
    <row r="61" spans="1:6" x14ac:dyDescent="0.2">
      <c r="A61" t="str">
        <f>B61&amp;D61</f>
        <v>43302842776102461</v>
      </c>
      <c r="B61">
        <v>43302</v>
      </c>
      <c r="C61">
        <v>94</v>
      </c>
      <c r="D61">
        <v>842776102461</v>
      </c>
      <c r="E61">
        <v>4</v>
      </c>
      <c r="F61">
        <v>4</v>
      </c>
    </row>
    <row r="62" spans="1:6" x14ac:dyDescent="0.2">
      <c r="A62" t="str">
        <f>B62&amp;D62</f>
        <v>433024549980046388</v>
      </c>
      <c r="B62">
        <v>43302</v>
      </c>
      <c r="C62">
        <v>94</v>
      </c>
      <c r="D62">
        <v>4549980046388</v>
      </c>
      <c r="E62">
        <v>5</v>
      </c>
      <c r="F62">
        <v>5</v>
      </c>
    </row>
    <row r="63" spans="1:6" x14ac:dyDescent="0.2">
      <c r="A63" t="str">
        <f>B63&amp;D63</f>
        <v>433034549980046388</v>
      </c>
      <c r="B63">
        <v>43303</v>
      </c>
      <c r="C63">
        <v>94</v>
      </c>
      <c r="D63">
        <v>4549980046388</v>
      </c>
      <c r="E63">
        <v>6</v>
      </c>
      <c r="F63">
        <v>6</v>
      </c>
    </row>
    <row r="64" spans="1:6" x14ac:dyDescent="0.2">
      <c r="A64" t="str">
        <f>B64&amp;D64</f>
        <v>43303842776102461</v>
      </c>
      <c r="B64">
        <v>43303</v>
      </c>
      <c r="C64">
        <v>94</v>
      </c>
      <c r="D64">
        <v>842776102461</v>
      </c>
      <c r="E64">
        <v>8</v>
      </c>
      <c r="F64">
        <v>8</v>
      </c>
    </row>
    <row r="65" spans="1:6" x14ac:dyDescent="0.2">
      <c r="A65" t="str">
        <f>B65&amp;D65</f>
        <v>433034550084118970</v>
      </c>
      <c r="B65">
        <v>43303</v>
      </c>
      <c r="C65">
        <v>94</v>
      </c>
      <c r="D65">
        <v>4550084118970</v>
      </c>
      <c r="E65">
        <v>5</v>
      </c>
      <c r="F65">
        <v>5</v>
      </c>
    </row>
    <row r="66" spans="1:6" x14ac:dyDescent="0.2">
      <c r="A66" t="str">
        <f>B66&amp;D66</f>
        <v>433044550084118970</v>
      </c>
      <c r="B66">
        <v>43304</v>
      </c>
      <c r="C66">
        <v>94</v>
      </c>
      <c r="D66">
        <v>4550084118970</v>
      </c>
      <c r="E66">
        <v>4</v>
      </c>
      <c r="F66">
        <v>4</v>
      </c>
    </row>
    <row r="67" spans="1:6" x14ac:dyDescent="0.2">
      <c r="A67" t="str">
        <f>B67&amp;D67</f>
        <v>43304842776102461</v>
      </c>
      <c r="B67">
        <v>43304</v>
      </c>
      <c r="C67">
        <v>94</v>
      </c>
      <c r="D67">
        <v>842776102461</v>
      </c>
      <c r="E67">
        <v>2</v>
      </c>
      <c r="F67">
        <v>2</v>
      </c>
    </row>
    <row r="68" spans="1:6" x14ac:dyDescent="0.2">
      <c r="A68" t="str">
        <f>B68&amp;D68</f>
        <v>433044549980046388</v>
      </c>
      <c r="B68">
        <v>43304</v>
      </c>
      <c r="C68">
        <v>94</v>
      </c>
      <c r="D68">
        <v>4549980046388</v>
      </c>
      <c r="E68">
        <v>1</v>
      </c>
      <c r="F68">
        <v>1</v>
      </c>
    </row>
    <row r="69" spans="1:6" x14ac:dyDescent="0.2">
      <c r="A69" t="str">
        <f>B69&amp;D69</f>
        <v>43305842776102461</v>
      </c>
      <c r="B69">
        <v>43305</v>
      </c>
      <c r="C69">
        <v>94</v>
      </c>
      <c r="D69">
        <v>842776102461</v>
      </c>
      <c r="E69">
        <v>3</v>
      </c>
      <c r="F69">
        <v>3</v>
      </c>
    </row>
    <row r="70" spans="1:6" x14ac:dyDescent="0.2">
      <c r="A70" t="str">
        <f>B70&amp;D70</f>
        <v>433054549980046388</v>
      </c>
      <c r="B70">
        <v>43305</v>
      </c>
      <c r="C70">
        <v>94</v>
      </c>
      <c r="D70">
        <v>4549980046388</v>
      </c>
      <c r="E70">
        <v>8</v>
      </c>
      <c r="F70">
        <v>8</v>
      </c>
    </row>
    <row r="71" spans="1:6" x14ac:dyDescent="0.2">
      <c r="A71" t="str">
        <f>B71&amp;D71</f>
        <v>433054550084118970</v>
      </c>
      <c r="B71">
        <v>43305</v>
      </c>
      <c r="C71">
        <v>94</v>
      </c>
      <c r="D71">
        <v>4550084118970</v>
      </c>
      <c r="E71">
        <v>4</v>
      </c>
      <c r="F71">
        <v>4</v>
      </c>
    </row>
    <row r="72" spans="1:6" x14ac:dyDescent="0.2">
      <c r="A72" t="str">
        <f>B72&amp;D72</f>
        <v>433054549292037708</v>
      </c>
      <c r="B72">
        <v>43305</v>
      </c>
      <c r="C72">
        <v>94</v>
      </c>
      <c r="D72">
        <v>4549292037708</v>
      </c>
      <c r="E72">
        <v>1</v>
      </c>
      <c r="F72">
        <v>1</v>
      </c>
    </row>
    <row r="73" spans="1:6" x14ac:dyDescent="0.2">
      <c r="A73" t="str">
        <f>B73&amp;D73</f>
        <v>43306842776102461</v>
      </c>
      <c r="B73">
        <v>43306</v>
      </c>
      <c r="C73">
        <v>94</v>
      </c>
      <c r="D73">
        <v>842776102461</v>
      </c>
      <c r="E73">
        <v>4</v>
      </c>
      <c r="F73">
        <v>4</v>
      </c>
    </row>
    <row r="74" spans="1:6" x14ac:dyDescent="0.2">
      <c r="A74" t="str">
        <f>B74&amp;D74</f>
        <v>433064550084118970</v>
      </c>
      <c r="B74">
        <v>43306</v>
      </c>
      <c r="C74">
        <v>94</v>
      </c>
      <c r="D74">
        <v>4550084118970</v>
      </c>
      <c r="E74">
        <v>3</v>
      </c>
      <c r="F74">
        <v>3</v>
      </c>
    </row>
    <row r="75" spans="1:6" x14ac:dyDescent="0.2">
      <c r="A75" t="str">
        <f>B75&amp;D75</f>
        <v>433064514953727427</v>
      </c>
      <c r="B75">
        <v>43306</v>
      </c>
      <c r="C75">
        <v>94</v>
      </c>
      <c r="D75">
        <v>4514953727427</v>
      </c>
      <c r="E75">
        <v>1</v>
      </c>
      <c r="F75">
        <v>1</v>
      </c>
    </row>
    <row r="76" spans="1:6" x14ac:dyDescent="0.2">
      <c r="A76" t="str">
        <f>B76&amp;D76</f>
        <v>433064549980046388</v>
      </c>
      <c r="B76">
        <v>43306</v>
      </c>
      <c r="C76">
        <v>94</v>
      </c>
      <c r="D76">
        <v>4549980046388</v>
      </c>
      <c r="E76">
        <v>2</v>
      </c>
      <c r="F76">
        <v>2</v>
      </c>
    </row>
    <row r="77" spans="1:6" x14ac:dyDescent="0.2">
      <c r="A77" t="str">
        <f>B77&amp;D77</f>
        <v>433074549980046388</v>
      </c>
      <c r="B77">
        <v>43307</v>
      </c>
      <c r="C77">
        <v>94</v>
      </c>
      <c r="D77">
        <v>4549980046388</v>
      </c>
      <c r="E77">
        <v>2</v>
      </c>
      <c r="F77">
        <v>2</v>
      </c>
    </row>
    <row r="78" spans="1:6" x14ac:dyDescent="0.2">
      <c r="A78" t="str">
        <f>B78&amp;D78</f>
        <v>43307842776102461</v>
      </c>
      <c r="B78">
        <v>43307</v>
      </c>
      <c r="C78">
        <v>94</v>
      </c>
      <c r="D78">
        <v>842776102461</v>
      </c>
      <c r="E78">
        <v>7</v>
      </c>
      <c r="F78">
        <v>7</v>
      </c>
    </row>
    <row r="79" spans="1:6" x14ac:dyDescent="0.2">
      <c r="A79" t="str">
        <f>B79&amp;D79</f>
        <v>433074550084118970</v>
      </c>
      <c r="B79">
        <v>43307</v>
      </c>
      <c r="C79">
        <v>94</v>
      </c>
      <c r="D79">
        <v>4550084118970</v>
      </c>
      <c r="E79">
        <v>1</v>
      </c>
      <c r="F79">
        <v>1</v>
      </c>
    </row>
    <row r="80" spans="1:6" x14ac:dyDescent="0.2">
      <c r="A80" t="str">
        <f>B80&amp;D80</f>
        <v>433074549292037708</v>
      </c>
      <c r="B80">
        <v>43307</v>
      </c>
      <c r="C80">
        <v>94</v>
      </c>
      <c r="D80">
        <v>4549292037708</v>
      </c>
      <c r="E80">
        <v>1</v>
      </c>
      <c r="F80">
        <v>1</v>
      </c>
    </row>
    <row r="81" spans="1:6" x14ac:dyDescent="0.2">
      <c r="A81" t="str">
        <f>B81&amp;D81</f>
        <v>433074514953727427</v>
      </c>
      <c r="B81">
        <v>43307</v>
      </c>
      <c r="C81">
        <v>94</v>
      </c>
      <c r="D81">
        <v>4514953727427</v>
      </c>
      <c r="E81">
        <v>1</v>
      </c>
      <c r="F81">
        <v>100</v>
      </c>
    </row>
    <row r="82" spans="1:6" x14ac:dyDescent="0.2">
      <c r="A82" t="str">
        <f>B82&amp;D82</f>
        <v>433084550084118970</v>
      </c>
      <c r="B82">
        <v>43308</v>
      </c>
      <c r="C82">
        <v>94</v>
      </c>
      <c r="D82">
        <v>4550084118970</v>
      </c>
      <c r="E82">
        <v>1</v>
      </c>
      <c r="F82">
        <v>1</v>
      </c>
    </row>
    <row r="83" spans="1:6" x14ac:dyDescent="0.2">
      <c r="A83" t="str">
        <f>B83&amp;D83</f>
        <v>43308842776102461</v>
      </c>
      <c r="B83">
        <v>43308</v>
      </c>
      <c r="C83">
        <v>94</v>
      </c>
      <c r="D83">
        <v>842776102461</v>
      </c>
      <c r="E83">
        <v>5</v>
      </c>
      <c r="F83">
        <v>5</v>
      </c>
    </row>
    <row r="84" spans="1:6" x14ac:dyDescent="0.2">
      <c r="A84" t="str">
        <f>B84&amp;D84</f>
        <v>433094549292037708</v>
      </c>
      <c r="B84">
        <v>43309</v>
      </c>
      <c r="C84">
        <v>94</v>
      </c>
      <c r="D84">
        <v>4549292037708</v>
      </c>
      <c r="E84">
        <v>1</v>
      </c>
      <c r="F84">
        <v>1</v>
      </c>
    </row>
    <row r="85" spans="1:6" x14ac:dyDescent="0.2">
      <c r="A85" t="str">
        <f>B85&amp;D85</f>
        <v>433094550084118970</v>
      </c>
      <c r="B85">
        <v>43309</v>
      </c>
      <c r="C85">
        <v>94</v>
      </c>
      <c r="D85">
        <v>4550084118970</v>
      </c>
      <c r="E85">
        <v>3</v>
      </c>
      <c r="F85">
        <v>3</v>
      </c>
    </row>
    <row r="86" spans="1:6" x14ac:dyDescent="0.2">
      <c r="A86" t="str">
        <f>B86&amp;D86</f>
        <v>43309842776102461</v>
      </c>
      <c r="B86">
        <v>43309</v>
      </c>
      <c r="C86">
        <v>94</v>
      </c>
      <c r="D86">
        <v>842776102461</v>
      </c>
      <c r="E86">
        <v>4</v>
      </c>
      <c r="F86">
        <v>4</v>
      </c>
    </row>
    <row r="87" spans="1:6" x14ac:dyDescent="0.2">
      <c r="A87" t="str">
        <f>B87&amp;D87</f>
        <v>43310842776102461</v>
      </c>
      <c r="B87">
        <v>43310</v>
      </c>
      <c r="C87">
        <v>94</v>
      </c>
      <c r="D87">
        <v>842776102461</v>
      </c>
      <c r="E87">
        <v>10</v>
      </c>
      <c r="F87">
        <v>10</v>
      </c>
    </row>
    <row r="88" spans="1:6" x14ac:dyDescent="0.2">
      <c r="A88" t="str">
        <f>B88&amp;D88</f>
        <v>433104514953727427</v>
      </c>
      <c r="B88">
        <v>43310</v>
      </c>
      <c r="C88">
        <v>94</v>
      </c>
      <c r="D88">
        <v>4514953727427</v>
      </c>
      <c r="E88">
        <v>1</v>
      </c>
      <c r="F88">
        <v>1</v>
      </c>
    </row>
    <row r="89" spans="1:6" x14ac:dyDescent="0.2">
      <c r="A89" t="str">
        <f>B89&amp;D89</f>
        <v>433104550084118970</v>
      </c>
      <c r="B89">
        <v>43310</v>
      </c>
      <c r="C89">
        <v>94</v>
      </c>
      <c r="D89">
        <v>4550084118970</v>
      </c>
      <c r="E89">
        <v>2</v>
      </c>
      <c r="F89">
        <v>2</v>
      </c>
    </row>
    <row r="90" spans="1:6" x14ac:dyDescent="0.2">
      <c r="A90" t="str">
        <f>B90&amp;D90</f>
        <v>433104549980046388</v>
      </c>
      <c r="B90">
        <v>43310</v>
      </c>
      <c r="C90">
        <v>94</v>
      </c>
      <c r="D90">
        <v>4549980046388</v>
      </c>
      <c r="E90">
        <v>1</v>
      </c>
      <c r="F90">
        <v>1</v>
      </c>
    </row>
    <row r="91" spans="1:6" x14ac:dyDescent="0.2">
      <c r="A91" t="str">
        <f>B91&amp;D91</f>
        <v>43311842776102461</v>
      </c>
      <c r="B91">
        <v>43311</v>
      </c>
      <c r="C91">
        <v>94</v>
      </c>
      <c r="D91">
        <v>842776102461</v>
      </c>
      <c r="E91">
        <v>8</v>
      </c>
      <c r="F91">
        <v>8</v>
      </c>
    </row>
    <row r="92" spans="1:6" x14ac:dyDescent="0.2">
      <c r="A92" t="str">
        <f>B92&amp;D92</f>
        <v>433114550084118970</v>
      </c>
      <c r="B92">
        <v>43311</v>
      </c>
      <c r="C92">
        <v>94</v>
      </c>
      <c r="D92">
        <v>4550084118970</v>
      </c>
      <c r="E92">
        <v>2</v>
      </c>
      <c r="F92">
        <v>2</v>
      </c>
    </row>
    <row r="93" spans="1:6" x14ac:dyDescent="0.2">
      <c r="A93" t="str">
        <f>B93&amp;D93</f>
        <v>433124549980046388</v>
      </c>
      <c r="B93">
        <v>43312</v>
      </c>
      <c r="C93">
        <v>94</v>
      </c>
      <c r="D93">
        <v>4549980046388</v>
      </c>
      <c r="E93">
        <v>3</v>
      </c>
      <c r="F93">
        <v>3</v>
      </c>
    </row>
    <row r="94" spans="1:6" x14ac:dyDescent="0.2">
      <c r="A94" t="str">
        <f>B94&amp;D94</f>
        <v>43312842776102461</v>
      </c>
      <c r="B94">
        <v>43312</v>
      </c>
      <c r="C94">
        <v>94</v>
      </c>
      <c r="D94">
        <v>842776102461</v>
      </c>
      <c r="E94">
        <v>10</v>
      </c>
      <c r="F94">
        <v>10</v>
      </c>
    </row>
    <row r="95" spans="1:6" x14ac:dyDescent="0.2">
      <c r="A95" t="str">
        <f>B95&amp;D95</f>
        <v>433124550084118970</v>
      </c>
      <c r="B95">
        <v>43312</v>
      </c>
      <c r="C95">
        <v>94</v>
      </c>
      <c r="D95">
        <v>4550084118970</v>
      </c>
      <c r="E95">
        <v>2</v>
      </c>
      <c r="F95">
        <v>2</v>
      </c>
    </row>
    <row r="96" spans="1:6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  <row r="150" spans="3:3" x14ac:dyDescent="0.2">
      <c r="C150"/>
    </row>
    <row r="151" spans="3:3" x14ac:dyDescent="0.2">
      <c r="C151"/>
    </row>
    <row r="152" spans="3:3" x14ac:dyDescent="0.2">
      <c r="C152"/>
    </row>
    <row r="153" spans="3:3" x14ac:dyDescent="0.2">
      <c r="C153"/>
    </row>
    <row r="154" spans="3:3" x14ac:dyDescent="0.2">
      <c r="C154"/>
    </row>
    <row r="155" spans="3:3" x14ac:dyDescent="0.2">
      <c r="C155"/>
    </row>
    <row r="156" spans="3:3" x14ac:dyDescent="0.2">
      <c r="C156"/>
    </row>
    <row r="157" spans="3:3" x14ac:dyDescent="0.2">
      <c r="C157"/>
    </row>
    <row r="158" spans="3:3" x14ac:dyDescent="0.2">
      <c r="C158"/>
    </row>
    <row r="159" spans="3:3" x14ac:dyDescent="0.2">
      <c r="C159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5" spans="3:3" x14ac:dyDescent="0.2">
      <c r="C515"/>
    </row>
    <row r="516" spans="3:3" x14ac:dyDescent="0.2">
      <c r="C516"/>
    </row>
    <row r="517" spans="3:3" x14ac:dyDescent="0.2">
      <c r="C517"/>
    </row>
    <row r="518" spans="3:3" x14ac:dyDescent="0.2">
      <c r="C518"/>
    </row>
    <row r="519" spans="3:3" x14ac:dyDescent="0.2">
      <c r="C519"/>
    </row>
    <row r="520" spans="3:3" x14ac:dyDescent="0.2">
      <c r="C520"/>
    </row>
    <row r="521" spans="3:3" x14ac:dyDescent="0.2">
      <c r="C521"/>
    </row>
    <row r="522" spans="3:3" x14ac:dyDescent="0.2">
      <c r="C522"/>
    </row>
    <row r="523" spans="3:3" x14ac:dyDescent="0.2">
      <c r="C523"/>
    </row>
    <row r="524" spans="3:3" x14ac:dyDescent="0.2">
      <c r="C524"/>
    </row>
    <row r="525" spans="3:3" x14ac:dyDescent="0.2">
      <c r="C525"/>
    </row>
    <row r="526" spans="3:3" x14ac:dyDescent="0.2">
      <c r="C526"/>
    </row>
    <row r="527" spans="3:3" x14ac:dyDescent="0.2">
      <c r="C527"/>
    </row>
    <row r="528" spans="3:3" x14ac:dyDescent="0.2">
      <c r="C528"/>
    </row>
    <row r="529" spans="3:3" x14ac:dyDescent="0.2">
      <c r="C529"/>
    </row>
    <row r="530" spans="3:3" x14ac:dyDescent="0.2">
      <c r="C530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6" spans="3:3" x14ac:dyDescent="0.2">
      <c r="C536"/>
    </row>
    <row r="537" spans="3:3" x14ac:dyDescent="0.2">
      <c r="C537"/>
    </row>
    <row r="538" spans="3:3" x14ac:dyDescent="0.2">
      <c r="C538"/>
    </row>
    <row r="539" spans="3:3" x14ac:dyDescent="0.2">
      <c r="C539"/>
    </row>
    <row r="540" spans="3:3" x14ac:dyDescent="0.2">
      <c r="C540"/>
    </row>
    <row r="541" spans="3:3" x14ac:dyDescent="0.2">
      <c r="C541"/>
    </row>
    <row r="542" spans="3:3" x14ac:dyDescent="0.2">
      <c r="C542"/>
    </row>
    <row r="543" spans="3:3" x14ac:dyDescent="0.2">
      <c r="C543"/>
    </row>
    <row r="544" spans="3:3" x14ac:dyDescent="0.2">
      <c r="C544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2" spans="3:3" x14ac:dyDescent="0.2">
      <c r="C552"/>
    </row>
    <row r="553" spans="3:3" x14ac:dyDescent="0.2">
      <c r="C553"/>
    </row>
    <row r="554" spans="3:3" x14ac:dyDescent="0.2">
      <c r="C554"/>
    </row>
    <row r="555" spans="3:3" x14ac:dyDescent="0.2">
      <c r="C555"/>
    </row>
    <row r="556" spans="3:3" x14ac:dyDescent="0.2">
      <c r="C556"/>
    </row>
    <row r="557" spans="3:3" x14ac:dyDescent="0.2">
      <c r="C557"/>
    </row>
    <row r="558" spans="3:3" x14ac:dyDescent="0.2">
      <c r="C558"/>
    </row>
    <row r="559" spans="3:3" x14ac:dyDescent="0.2">
      <c r="C559"/>
    </row>
    <row r="560" spans="3:3" x14ac:dyDescent="0.2">
      <c r="C560"/>
    </row>
    <row r="561" spans="3:3" x14ac:dyDescent="0.2">
      <c r="C561"/>
    </row>
    <row r="562" spans="3:3" x14ac:dyDescent="0.2">
      <c r="C562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7" spans="3:3" x14ac:dyDescent="0.2">
      <c r="C567"/>
    </row>
    <row r="568" spans="3:3" x14ac:dyDescent="0.2">
      <c r="C568"/>
    </row>
    <row r="569" spans="3:3" x14ac:dyDescent="0.2">
      <c r="C569"/>
    </row>
    <row r="570" spans="3:3" x14ac:dyDescent="0.2">
      <c r="C570"/>
    </row>
    <row r="571" spans="3:3" x14ac:dyDescent="0.2">
      <c r="C571"/>
    </row>
    <row r="572" spans="3:3" x14ac:dyDescent="0.2">
      <c r="C572"/>
    </row>
    <row r="573" spans="3:3" x14ac:dyDescent="0.2">
      <c r="C573"/>
    </row>
    <row r="574" spans="3:3" x14ac:dyDescent="0.2">
      <c r="C574"/>
    </row>
    <row r="575" spans="3:3" x14ac:dyDescent="0.2">
      <c r="C575"/>
    </row>
    <row r="576" spans="3:3" x14ac:dyDescent="0.2">
      <c r="C576"/>
    </row>
    <row r="577" spans="3:3" x14ac:dyDescent="0.2">
      <c r="C577"/>
    </row>
    <row r="578" spans="3:3" x14ac:dyDescent="0.2">
      <c r="C578"/>
    </row>
    <row r="579" spans="3:3" x14ac:dyDescent="0.2">
      <c r="C579"/>
    </row>
    <row r="580" spans="3:3" x14ac:dyDescent="0.2">
      <c r="C580"/>
    </row>
    <row r="581" spans="3:3" x14ac:dyDescent="0.2">
      <c r="C581"/>
    </row>
    <row r="582" spans="3:3" x14ac:dyDescent="0.2">
      <c r="C582"/>
    </row>
    <row r="583" spans="3:3" x14ac:dyDescent="0.2">
      <c r="C583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8" spans="3:3" x14ac:dyDescent="0.2">
      <c r="C588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3" spans="3:3" x14ac:dyDescent="0.2">
      <c r="C593"/>
    </row>
    <row r="594" spans="3:3" x14ac:dyDescent="0.2">
      <c r="C594"/>
    </row>
    <row r="595" spans="3:3" x14ac:dyDescent="0.2">
      <c r="C595"/>
    </row>
    <row r="596" spans="3:3" x14ac:dyDescent="0.2">
      <c r="C596"/>
    </row>
    <row r="597" spans="3:3" x14ac:dyDescent="0.2">
      <c r="C597"/>
    </row>
    <row r="598" spans="3:3" x14ac:dyDescent="0.2">
      <c r="C598"/>
    </row>
    <row r="599" spans="3:3" x14ac:dyDescent="0.2">
      <c r="C599"/>
    </row>
    <row r="600" spans="3:3" x14ac:dyDescent="0.2">
      <c r="C600"/>
    </row>
    <row r="601" spans="3:3" x14ac:dyDescent="0.2">
      <c r="C601"/>
    </row>
    <row r="602" spans="3:3" x14ac:dyDescent="0.2">
      <c r="C602"/>
    </row>
    <row r="603" spans="3:3" x14ac:dyDescent="0.2">
      <c r="C603"/>
    </row>
    <row r="604" spans="3:3" x14ac:dyDescent="0.2">
      <c r="C604"/>
    </row>
    <row r="605" spans="3:3" x14ac:dyDescent="0.2">
      <c r="C605"/>
    </row>
    <row r="606" spans="3:3" x14ac:dyDescent="0.2">
      <c r="C606"/>
    </row>
    <row r="607" spans="3:3" x14ac:dyDescent="0.2">
      <c r="C607"/>
    </row>
    <row r="608" spans="3:3" x14ac:dyDescent="0.2">
      <c r="C608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4" spans="3:3" x14ac:dyDescent="0.2">
      <c r="C614"/>
    </row>
    <row r="615" spans="3:3" x14ac:dyDescent="0.2">
      <c r="C615"/>
    </row>
  </sheetData>
  <autoFilter ref="A1:F95" xr:uid="{2A38837A-A4EB-4CEC-B312-D559EEC50F00}"/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1379-77C9-4024-9B55-2D534C8E6DD2}">
  <dimension ref="A1:F551"/>
  <sheetViews>
    <sheetView workbookViewId="0">
      <selection sqref="A1:F1048576"/>
    </sheetView>
  </sheetViews>
  <sheetFormatPr defaultRowHeight="13" x14ac:dyDescent="0.2"/>
  <cols>
    <col min="1" max="1" width="11.26953125" customWidth="1"/>
    <col min="3" max="3" width="15.6328125" style="2" bestFit="1" customWidth="1"/>
    <col min="4" max="4" width="15.6328125" style="2" customWidth="1"/>
  </cols>
  <sheetData>
    <row r="1" spans="1:6" x14ac:dyDescent="0.2">
      <c r="B1" t="s">
        <v>0</v>
      </c>
      <c r="C1" s="2" t="s">
        <v>2</v>
      </c>
      <c r="D1" t="s">
        <v>12</v>
      </c>
      <c r="E1" t="s">
        <v>43</v>
      </c>
      <c r="F1" t="s">
        <v>50</v>
      </c>
    </row>
    <row r="2" spans="1:6" x14ac:dyDescent="0.2">
      <c r="A2" t="str">
        <f>B2&amp;D2</f>
        <v>43282842776102461</v>
      </c>
      <c r="B2" s="1">
        <v>43282</v>
      </c>
      <c r="C2">
        <v>842</v>
      </c>
      <c r="D2" s="2">
        <v>842776102461</v>
      </c>
      <c r="E2">
        <v>6</v>
      </c>
      <c r="F2">
        <v>6</v>
      </c>
    </row>
    <row r="3" spans="1:6" x14ac:dyDescent="0.2">
      <c r="A3" t="str">
        <f>B3&amp;D3</f>
        <v>432824550084118970</v>
      </c>
      <c r="B3" s="1">
        <v>43282</v>
      </c>
      <c r="C3">
        <v>842</v>
      </c>
      <c r="D3" s="2">
        <v>4550084118970</v>
      </c>
      <c r="E3">
        <v>1</v>
      </c>
      <c r="F3">
        <v>1</v>
      </c>
    </row>
    <row r="4" spans="1:6" x14ac:dyDescent="0.2">
      <c r="A4" t="str">
        <f>B4&amp;D4</f>
        <v>432824549980046388</v>
      </c>
      <c r="B4" s="1">
        <v>43282</v>
      </c>
      <c r="C4">
        <v>842</v>
      </c>
      <c r="D4" s="2">
        <v>4549980046388</v>
      </c>
      <c r="E4">
        <v>1</v>
      </c>
      <c r="F4">
        <v>1</v>
      </c>
    </row>
    <row r="5" spans="1:6" x14ac:dyDescent="0.2">
      <c r="A5" t="str">
        <f>B5&amp;D5</f>
        <v>432834550084118970</v>
      </c>
      <c r="B5" s="1">
        <v>43283</v>
      </c>
      <c r="C5">
        <v>842</v>
      </c>
      <c r="D5" s="2">
        <v>4550084118970</v>
      </c>
      <c r="E5">
        <v>2</v>
      </c>
      <c r="F5">
        <v>2</v>
      </c>
    </row>
    <row r="6" spans="1:6" x14ac:dyDescent="0.2">
      <c r="A6" t="str">
        <f>B6&amp;D6</f>
        <v>43283842776102461</v>
      </c>
      <c r="B6" s="1">
        <v>43283</v>
      </c>
      <c r="C6">
        <v>842</v>
      </c>
      <c r="D6" s="2">
        <v>842776102461</v>
      </c>
      <c r="E6">
        <v>5</v>
      </c>
      <c r="F6">
        <v>5</v>
      </c>
    </row>
    <row r="7" spans="1:6" x14ac:dyDescent="0.2">
      <c r="A7" t="str">
        <f>B7&amp;D7</f>
        <v>432844550084118970</v>
      </c>
      <c r="B7" s="1">
        <v>43284</v>
      </c>
      <c r="C7">
        <v>842</v>
      </c>
      <c r="D7" s="2">
        <v>4550084118970</v>
      </c>
      <c r="E7">
        <v>2</v>
      </c>
      <c r="F7">
        <v>2</v>
      </c>
    </row>
    <row r="8" spans="1:6" x14ac:dyDescent="0.2">
      <c r="A8" t="str">
        <f>B8&amp;D8</f>
        <v>43285842776102461</v>
      </c>
      <c r="B8" s="1">
        <v>43285</v>
      </c>
      <c r="C8">
        <v>842</v>
      </c>
      <c r="D8" s="2">
        <v>842776102461</v>
      </c>
      <c r="E8">
        <v>3</v>
      </c>
      <c r="F8">
        <v>3</v>
      </c>
    </row>
    <row r="9" spans="1:6" x14ac:dyDescent="0.2">
      <c r="A9" t="str">
        <f>B9&amp;D9</f>
        <v>432854549980046388</v>
      </c>
      <c r="B9" s="1">
        <v>43285</v>
      </c>
      <c r="C9">
        <v>842</v>
      </c>
      <c r="D9" s="2">
        <v>4549980046388</v>
      </c>
      <c r="E9">
        <v>1</v>
      </c>
      <c r="F9">
        <v>1</v>
      </c>
    </row>
    <row r="10" spans="1:6" x14ac:dyDescent="0.2">
      <c r="A10" t="str">
        <f>B10&amp;D10</f>
        <v>432854550084118970</v>
      </c>
      <c r="B10" s="1">
        <v>43285</v>
      </c>
      <c r="C10">
        <v>842</v>
      </c>
      <c r="D10" s="2">
        <v>4550084118970</v>
      </c>
      <c r="E10">
        <v>1</v>
      </c>
      <c r="F10">
        <v>1</v>
      </c>
    </row>
    <row r="11" spans="1:6" x14ac:dyDescent="0.2">
      <c r="A11" t="str">
        <f>B11&amp;D11</f>
        <v>43286842776102461</v>
      </c>
      <c r="B11" s="1">
        <v>43286</v>
      </c>
      <c r="C11">
        <v>842</v>
      </c>
      <c r="D11" s="2">
        <v>842776102461</v>
      </c>
      <c r="E11">
        <v>1</v>
      </c>
      <c r="F11">
        <v>1</v>
      </c>
    </row>
    <row r="12" spans="1:6" x14ac:dyDescent="0.2">
      <c r="A12" t="str">
        <f>B12&amp;D12</f>
        <v>432874550084118970</v>
      </c>
      <c r="B12" s="1">
        <v>43287</v>
      </c>
      <c r="C12">
        <v>842</v>
      </c>
      <c r="D12" s="2">
        <v>4550084118970</v>
      </c>
      <c r="E12">
        <v>4</v>
      </c>
      <c r="F12">
        <v>4</v>
      </c>
    </row>
    <row r="13" spans="1:6" x14ac:dyDescent="0.2">
      <c r="A13" t="str">
        <f>B13&amp;D13</f>
        <v>43288842776102461</v>
      </c>
      <c r="B13" s="1">
        <v>43288</v>
      </c>
      <c r="C13">
        <v>842</v>
      </c>
      <c r="D13" s="2">
        <v>842776102461</v>
      </c>
      <c r="E13">
        <v>4</v>
      </c>
      <c r="F13">
        <v>4</v>
      </c>
    </row>
    <row r="14" spans="1:6" x14ac:dyDescent="0.2">
      <c r="A14" t="str">
        <f>B14&amp;D14</f>
        <v>432884550084118970</v>
      </c>
      <c r="B14" s="1">
        <v>43288</v>
      </c>
      <c r="C14">
        <v>842</v>
      </c>
      <c r="D14" s="2">
        <v>4550084118970</v>
      </c>
      <c r="E14">
        <v>2</v>
      </c>
      <c r="F14">
        <v>2</v>
      </c>
    </row>
    <row r="15" spans="1:6" x14ac:dyDescent="0.2">
      <c r="A15" t="str">
        <f>B15&amp;D15</f>
        <v>43289842776102461</v>
      </c>
      <c r="B15" s="1">
        <v>43289</v>
      </c>
      <c r="C15">
        <v>842</v>
      </c>
      <c r="D15" s="2">
        <v>842776102461</v>
      </c>
      <c r="E15">
        <v>3</v>
      </c>
      <c r="F15">
        <v>3</v>
      </c>
    </row>
    <row r="16" spans="1:6" x14ac:dyDescent="0.2">
      <c r="A16" t="str">
        <f>B16&amp;D16</f>
        <v>43290842776102461</v>
      </c>
      <c r="B16" s="1">
        <v>43290</v>
      </c>
      <c r="C16">
        <v>842</v>
      </c>
      <c r="D16" s="2">
        <v>842776102461</v>
      </c>
      <c r="E16">
        <v>2</v>
      </c>
      <c r="F16">
        <v>2</v>
      </c>
    </row>
    <row r="17" spans="1:6" x14ac:dyDescent="0.2">
      <c r="A17" t="str">
        <f>B17&amp;D17</f>
        <v>432904550084118970</v>
      </c>
      <c r="B17" s="1">
        <v>43290</v>
      </c>
      <c r="C17">
        <v>842</v>
      </c>
      <c r="D17" s="2">
        <v>4550084118970</v>
      </c>
      <c r="E17">
        <v>2</v>
      </c>
      <c r="F17">
        <v>2</v>
      </c>
    </row>
    <row r="18" spans="1:6" x14ac:dyDescent="0.2">
      <c r="A18" t="str">
        <f>B18&amp;D18</f>
        <v>432914550084118970</v>
      </c>
      <c r="B18" s="1">
        <v>43291</v>
      </c>
      <c r="C18">
        <v>842</v>
      </c>
      <c r="D18" s="2">
        <v>4550084118970</v>
      </c>
      <c r="E18">
        <v>3</v>
      </c>
      <c r="F18">
        <v>3</v>
      </c>
    </row>
    <row r="19" spans="1:6" x14ac:dyDescent="0.2">
      <c r="A19" t="str">
        <f>B19&amp;D19</f>
        <v>43292842776102461</v>
      </c>
      <c r="B19" s="1">
        <v>43292</v>
      </c>
      <c r="C19">
        <v>842</v>
      </c>
      <c r="D19" s="2">
        <v>842776102461</v>
      </c>
      <c r="E19">
        <v>4</v>
      </c>
      <c r="F19">
        <v>4</v>
      </c>
    </row>
    <row r="20" spans="1:6" x14ac:dyDescent="0.2">
      <c r="A20" t="str">
        <f>B20&amp;D20</f>
        <v>432924549980046388</v>
      </c>
      <c r="B20" s="1">
        <v>43292</v>
      </c>
      <c r="C20">
        <v>842</v>
      </c>
      <c r="D20" s="2">
        <v>4549980046388</v>
      </c>
      <c r="E20">
        <v>1</v>
      </c>
      <c r="F20">
        <v>1</v>
      </c>
    </row>
    <row r="21" spans="1:6" x14ac:dyDescent="0.2">
      <c r="A21" t="str">
        <f>B21&amp;D21</f>
        <v>43293842776102461</v>
      </c>
      <c r="B21" s="1">
        <v>43293</v>
      </c>
      <c r="C21">
        <v>842</v>
      </c>
      <c r="D21" s="2">
        <v>842776102461</v>
      </c>
      <c r="E21">
        <v>5</v>
      </c>
      <c r="F21">
        <v>5</v>
      </c>
    </row>
    <row r="22" spans="1:6" x14ac:dyDescent="0.2">
      <c r="A22" t="str">
        <f>B22&amp;D22</f>
        <v>432934549980046388</v>
      </c>
      <c r="B22" s="1">
        <v>43293</v>
      </c>
      <c r="C22">
        <v>842</v>
      </c>
      <c r="D22" s="2">
        <v>4549980046388</v>
      </c>
      <c r="E22">
        <v>1</v>
      </c>
      <c r="F22">
        <v>1</v>
      </c>
    </row>
    <row r="23" spans="1:6" x14ac:dyDescent="0.2">
      <c r="A23" t="str">
        <f>B23&amp;D23</f>
        <v>43294842776102461</v>
      </c>
      <c r="B23" s="1">
        <v>43294</v>
      </c>
      <c r="C23">
        <v>842</v>
      </c>
      <c r="D23" s="2">
        <v>842776102461</v>
      </c>
      <c r="E23">
        <v>3</v>
      </c>
      <c r="F23">
        <v>3</v>
      </c>
    </row>
    <row r="24" spans="1:6" x14ac:dyDescent="0.2">
      <c r="A24" t="str">
        <f>B24&amp;D24</f>
        <v>432944514953727427</v>
      </c>
      <c r="B24" s="1">
        <v>43294</v>
      </c>
      <c r="C24">
        <v>842</v>
      </c>
      <c r="D24" s="2">
        <v>4514953727427</v>
      </c>
      <c r="E24">
        <v>1</v>
      </c>
      <c r="F24">
        <v>1</v>
      </c>
    </row>
    <row r="25" spans="1:6" x14ac:dyDescent="0.2">
      <c r="A25" t="str">
        <f>B25&amp;D25</f>
        <v>432944550084118970</v>
      </c>
      <c r="B25" s="1">
        <v>43294</v>
      </c>
      <c r="C25">
        <v>842</v>
      </c>
      <c r="D25" s="2">
        <v>4550084118970</v>
      </c>
      <c r="E25">
        <v>1</v>
      </c>
      <c r="F25">
        <v>1</v>
      </c>
    </row>
    <row r="26" spans="1:6" x14ac:dyDescent="0.2">
      <c r="A26" t="str">
        <f>B26&amp;D26</f>
        <v>43295842776102461</v>
      </c>
      <c r="B26" s="1">
        <v>43295</v>
      </c>
      <c r="C26">
        <v>842</v>
      </c>
      <c r="D26" s="2">
        <v>842776102461</v>
      </c>
      <c r="E26">
        <v>57</v>
      </c>
      <c r="F26">
        <v>58</v>
      </c>
    </row>
    <row r="27" spans="1:6" x14ac:dyDescent="0.2">
      <c r="A27" t="str">
        <f>B27&amp;D27</f>
        <v>432954550084118970</v>
      </c>
      <c r="B27" s="1">
        <v>43295</v>
      </c>
      <c r="C27">
        <v>842</v>
      </c>
      <c r="D27" s="2">
        <v>4550084118970</v>
      </c>
      <c r="E27">
        <v>2</v>
      </c>
      <c r="F27">
        <v>2</v>
      </c>
    </row>
    <row r="28" spans="1:6" x14ac:dyDescent="0.2">
      <c r="A28" t="str">
        <f>B28&amp;D28</f>
        <v>432954549980046388</v>
      </c>
      <c r="B28" s="1">
        <v>43295</v>
      </c>
      <c r="C28">
        <v>842</v>
      </c>
      <c r="D28" s="2">
        <v>4549980046388</v>
      </c>
      <c r="E28">
        <v>2</v>
      </c>
      <c r="F28">
        <v>2</v>
      </c>
    </row>
    <row r="29" spans="1:6" x14ac:dyDescent="0.2">
      <c r="A29" t="str">
        <f>B29&amp;D29</f>
        <v>43295842776102461</v>
      </c>
      <c r="B29">
        <v>43295</v>
      </c>
      <c r="C29">
        <v>842</v>
      </c>
      <c r="D29" s="2">
        <v>842776102461</v>
      </c>
      <c r="E29">
        <v>57</v>
      </c>
      <c r="F29">
        <v>58</v>
      </c>
    </row>
    <row r="30" spans="1:6" x14ac:dyDescent="0.2">
      <c r="A30" t="str">
        <f>B30&amp;D30</f>
        <v>43295842776102461</v>
      </c>
      <c r="B30">
        <v>43295</v>
      </c>
      <c r="C30" s="2">
        <v>842</v>
      </c>
      <c r="D30" s="2">
        <v>842776102461</v>
      </c>
      <c r="E30">
        <v>57</v>
      </c>
      <c r="F30">
        <v>58</v>
      </c>
    </row>
    <row r="31" spans="1:6" x14ac:dyDescent="0.2">
      <c r="A31" t="str">
        <f>B31&amp;D31</f>
        <v>43295842776102461</v>
      </c>
      <c r="B31">
        <v>43295</v>
      </c>
      <c r="C31">
        <v>842</v>
      </c>
      <c r="D31">
        <v>842776102461</v>
      </c>
      <c r="E31">
        <v>57</v>
      </c>
      <c r="F31">
        <v>58</v>
      </c>
    </row>
    <row r="32" spans="1:6" x14ac:dyDescent="0.2">
      <c r="A32" t="str">
        <f>B32&amp;D32</f>
        <v>432954550084118970</v>
      </c>
      <c r="B32">
        <v>43295</v>
      </c>
      <c r="C32">
        <v>842</v>
      </c>
      <c r="D32">
        <v>4550084118970</v>
      </c>
      <c r="E32">
        <v>2</v>
      </c>
      <c r="F32">
        <v>2</v>
      </c>
    </row>
    <row r="33" spans="1:6" x14ac:dyDescent="0.2">
      <c r="A33" t="str">
        <f>B33&amp;D33</f>
        <v>432954549980046388</v>
      </c>
      <c r="B33">
        <v>43295</v>
      </c>
      <c r="C33">
        <v>842</v>
      </c>
      <c r="D33">
        <v>4549980046388</v>
      </c>
      <c r="E33">
        <v>2</v>
      </c>
      <c r="F33">
        <v>2</v>
      </c>
    </row>
    <row r="34" spans="1:6" x14ac:dyDescent="0.2">
      <c r="A34" t="str">
        <f>B34&amp;D34</f>
        <v>43296842776102461</v>
      </c>
      <c r="B34">
        <v>43296</v>
      </c>
      <c r="C34">
        <v>842</v>
      </c>
      <c r="D34">
        <v>842776102461</v>
      </c>
      <c r="E34">
        <v>65</v>
      </c>
      <c r="F34">
        <v>65</v>
      </c>
    </row>
    <row r="35" spans="1:6" x14ac:dyDescent="0.2">
      <c r="A35" t="str">
        <f>B35&amp;D35</f>
        <v>432964549980046388</v>
      </c>
      <c r="B35">
        <v>43296</v>
      </c>
      <c r="C35">
        <v>842</v>
      </c>
      <c r="D35">
        <v>4549980046388</v>
      </c>
      <c r="E35">
        <v>1</v>
      </c>
      <c r="F35">
        <v>1</v>
      </c>
    </row>
    <row r="36" spans="1:6" x14ac:dyDescent="0.2">
      <c r="A36" t="str">
        <f>B36&amp;D36</f>
        <v>432964550084118970</v>
      </c>
      <c r="B36">
        <v>43296</v>
      </c>
      <c r="C36">
        <v>842</v>
      </c>
      <c r="D36">
        <v>4550084118970</v>
      </c>
      <c r="E36">
        <v>1</v>
      </c>
      <c r="F36">
        <v>1</v>
      </c>
    </row>
    <row r="37" spans="1:6" x14ac:dyDescent="0.2">
      <c r="A37" t="str">
        <f>B37&amp;D37</f>
        <v>43297842776102461</v>
      </c>
      <c r="B37">
        <v>43297</v>
      </c>
      <c r="C37">
        <v>842</v>
      </c>
      <c r="D37">
        <v>842776102461</v>
      </c>
      <c r="E37">
        <v>76</v>
      </c>
      <c r="F37">
        <v>76</v>
      </c>
    </row>
    <row r="38" spans="1:6" x14ac:dyDescent="0.2">
      <c r="A38" t="str">
        <f>B38&amp;D38</f>
        <v>432974549980046388</v>
      </c>
      <c r="B38">
        <v>43297</v>
      </c>
      <c r="C38">
        <v>842</v>
      </c>
      <c r="D38">
        <v>4549980046388</v>
      </c>
      <c r="E38">
        <v>2</v>
      </c>
      <c r="F38">
        <v>2</v>
      </c>
    </row>
    <row r="39" spans="1:6" x14ac:dyDescent="0.2">
      <c r="A39" t="str">
        <f>B39&amp;D39</f>
        <v>432974550084118970</v>
      </c>
      <c r="B39">
        <v>43297</v>
      </c>
      <c r="C39">
        <v>842</v>
      </c>
      <c r="D39">
        <v>4550084118970</v>
      </c>
      <c r="E39">
        <v>1</v>
      </c>
      <c r="F39">
        <v>1</v>
      </c>
    </row>
    <row r="40" spans="1:6" x14ac:dyDescent="0.2">
      <c r="A40" t="str">
        <f>B40&amp;D40</f>
        <v>432974549292037708</v>
      </c>
      <c r="B40">
        <v>43297</v>
      </c>
      <c r="C40">
        <v>842</v>
      </c>
      <c r="D40">
        <v>4549292037708</v>
      </c>
      <c r="E40">
        <v>1</v>
      </c>
      <c r="F40">
        <v>1</v>
      </c>
    </row>
    <row r="41" spans="1:6" x14ac:dyDescent="0.2">
      <c r="A41" t="str">
        <f>B41&amp;D41</f>
        <v>43298842776102461</v>
      </c>
      <c r="B41">
        <v>43298</v>
      </c>
      <c r="C41">
        <v>842</v>
      </c>
      <c r="D41">
        <v>842776102461</v>
      </c>
      <c r="E41">
        <v>84</v>
      </c>
      <c r="F41">
        <v>84</v>
      </c>
    </row>
    <row r="42" spans="1:6" x14ac:dyDescent="0.2">
      <c r="A42" t="str">
        <f>B42&amp;D42</f>
        <v>432984550084118970</v>
      </c>
      <c r="B42">
        <v>43298</v>
      </c>
      <c r="C42">
        <v>842</v>
      </c>
      <c r="D42">
        <v>4550084118970</v>
      </c>
      <c r="E42">
        <v>3</v>
      </c>
      <c r="F42">
        <v>3</v>
      </c>
    </row>
    <row r="43" spans="1:6" x14ac:dyDescent="0.2">
      <c r="A43" t="str">
        <f>B43&amp;D43</f>
        <v>432984549980046388</v>
      </c>
      <c r="B43">
        <v>43298</v>
      </c>
      <c r="C43">
        <v>842</v>
      </c>
      <c r="D43">
        <v>4549980046388</v>
      </c>
      <c r="E43">
        <v>3</v>
      </c>
      <c r="F43">
        <v>3</v>
      </c>
    </row>
    <row r="44" spans="1:6" x14ac:dyDescent="0.2">
      <c r="A44" t="str">
        <f>B44&amp;D44</f>
        <v>43299842776102461</v>
      </c>
      <c r="B44">
        <v>43299</v>
      </c>
      <c r="C44">
        <v>842</v>
      </c>
      <c r="D44">
        <v>842776102461</v>
      </c>
      <c r="E44">
        <v>11</v>
      </c>
      <c r="F44">
        <v>11</v>
      </c>
    </row>
    <row r="45" spans="1:6" x14ac:dyDescent="0.2">
      <c r="A45" t="str">
        <f>B45&amp;D45</f>
        <v>432994550084118970</v>
      </c>
      <c r="B45">
        <v>43299</v>
      </c>
      <c r="C45">
        <v>842</v>
      </c>
      <c r="D45">
        <v>4550084118970</v>
      </c>
      <c r="E45">
        <v>3</v>
      </c>
      <c r="F45">
        <v>3</v>
      </c>
    </row>
    <row r="46" spans="1:6" x14ac:dyDescent="0.2">
      <c r="A46" t="str">
        <f>B46&amp;D46</f>
        <v>43300842776102461</v>
      </c>
      <c r="B46">
        <v>43300</v>
      </c>
      <c r="C46">
        <v>842</v>
      </c>
      <c r="D46">
        <v>842776102461</v>
      </c>
      <c r="E46">
        <v>3</v>
      </c>
      <c r="F46">
        <v>3</v>
      </c>
    </row>
    <row r="47" spans="1:6" x14ac:dyDescent="0.2">
      <c r="A47" t="str">
        <f>B47&amp;D47</f>
        <v>433004549980046388</v>
      </c>
      <c r="B47">
        <v>43300</v>
      </c>
      <c r="C47">
        <v>842</v>
      </c>
      <c r="D47">
        <v>4549980046388</v>
      </c>
      <c r="E47">
        <v>1</v>
      </c>
      <c r="F47">
        <v>1</v>
      </c>
    </row>
    <row r="48" spans="1:6" x14ac:dyDescent="0.2">
      <c r="A48" t="str">
        <f>B48&amp;D48</f>
        <v>433004550084118970</v>
      </c>
      <c r="B48">
        <v>43300</v>
      </c>
      <c r="C48">
        <v>842</v>
      </c>
      <c r="D48">
        <v>4550084118970</v>
      </c>
      <c r="E48">
        <v>4</v>
      </c>
      <c r="F48">
        <v>4</v>
      </c>
    </row>
    <row r="49" spans="1:6" x14ac:dyDescent="0.2">
      <c r="A49" t="str">
        <f>B49&amp;D49</f>
        <v>43301842776102461</v>
      </c>
      <c r="B49">
        <v>43301</v>
      </c>
      <c r="C49">
        <v>842</v>
      </c>
      <c r="D49">
        <v>842776102461</v>
      </c>
      <c r="E49">
        <v>5</v>
      </c>
      <c r="F49">
        <v>5</v>
      </c>
    </row>
    <row r="50" spans="1:6" x14ac:dyDescent="0.2">
      <c r="A50" t="str">
        <f>B50&amp;D50</f>
        <v>433014550084118970</v>
      </c>
      <c r="B50">
        <v>43301</v>
      </c>
      <c r="C50">
        <v>842</v>
      </c>
      <c r="D50">
        <v>4550084118970</v>
      </c>
      <c r="E50">
        <v>2</v>
      </c>
      <c r="F50">
        <v>2</v>
      </c>
    </row>
    <row r="51" spans="1:6" x14ac:dyDescent="0.2">
      <c r="A51" t="str">
        <f>B51&amp;D51</f>
        <v>43302842776102461</v>
      </c>
      <c r="B51">
        <v>43302</v>
      </c>
      <c r="C51">
        <v>842</v>
      </c>
      <c r="D51">
        <v>842776102461</v>
      </c>
      <c r="E51">
        <v>4</v>
      </c>
      <c r="F51">
        <v>4</v>
      </c>
    </row>
    <row r="52" spans="1:6" x14ac:dyDescent="0.2">
      <c r="A52" t="str">
        <f>B52&amp;D52</f>
        <v>433024550084118970</v>
      </c>
      <c r="B52">
        <v>43302</v>
      </c>
      <c r="C52">
        <v>842</v>
      </c>
      <c r="D52">
        <v>4550084118970</v>
      </c>
      <c r="E52">
        <v>10</v>
      </c>
      <c r="F52">
        <v>10</v>
      </c>
    </row>
    <row r="53" spans="1:6" x14ac:dyDescent="0.2">
      <c r="A53" t="str">
        <f>B53&amp;D53</f>
        <v>433024549980046388</v>
      </c>
      <c r="B53">
        <v>43302</v>
      </c>
      <c r="C53">
        <v>842</v>
      </c>
      <c r="D53">
        <v>4549980046388</v>
      </c>
      <c r="E53">
        <v>11</v>
      </c>
      <c r="F53">
        <v>11</v>
      </c>
    </row>
    <row r="54" spans="1:6" x14ac:dyDescent="0.2">
      <c r="A54" t="str">
        <f>B54&amp;D54</f>
        <v>43303842776102461</v>
      </c>
      <c r="B54">
        <v>43303</v>
      </c>
      <c r="C54">
        <v>842</v>
      </c>
      <c r="D54">
        <v>842776102461</v>
      </c>
      <c r="E54">
        <v>3</v>
      </c>
      <c r="F54">
        <v>3</v>
      </c>
    </row>
    <row r="55" spans="1:6" x14ac:dyDescent="0.2">
      <c r="A55" t="str">
        <f>B55&amp;D55</f>
        <v>433034549980046388</v>
      </c>
      <c r="B55">
        <v>43303</v>
      </c>
      <c r="C55">
        <v>842</v>
      </c>
      <c r="D55">
        <v>4549980046388</v>
      </c>
      <c r="E55">
        <v>14</v>
      </c>
      <c r="F55">
        <v>14</v>
      </c>
    </row>
    <row r="56" spans="1:6" x14ac:dyDescent="0.2">
      <c r="A56" t="str">
        <f>B56&amp;D56</f>
        <v>433034550084118970</v>
      </c>
      <c r="B56">
        <v>43303</v>
      </c>
      <c r="C56">
        <v>842</v>
      </c>
      <c r="D56">
        <v>4550084118970</v>
      </c>
      <c r="E56">
        <v>5</v>
      </c>
      <c r="F56">
        <v>5</v>
      </c>
    </row>
    <row r="57" spans="1:6" x14ac:dyDescent="0.2">
      <c r="A57" t="str">
        <f>B57&amp;D57</f>
        <v>43304842776102461</v>
      </c>
      <c r="B57">
        <v>43304</v>
      </c>
      <c r="C57">
        <v>842</v>
      </c>
      <c r="D57">
        <v>842776102461</v>
      </c>
      <c r="E57">
        <v>3</v>
      </c>
      <c r="F57">
        <v>3</v>
      </c>
    </row>
    <row r="58" spans="1:6" x14ac:dyDescent="0.2">
      <c r="A58" t="str">
        <f>B58&amp;D58</f>
        <v>433044549980046388</v>
      </c>
      <c r="B58">
        <v>43304</v>
      </c>
      <c r="C58">
        <v>842</v>
      </c>
      <c r="D58">
        <v>4549980046388</v>
      </c>
      <c r="E58">
        <v>7</v>
      </c>
      <c r="F58">
        <v>7</v>
      </c>
    </row>
    <row r="59" spans="1:6" x14ac:dyDescent="0.2">
      <c r="A59" t="str">
        <f>B59&amp;D59</f>
        <v>433044550084118970</v>
      </c>
      <c r="B59">
        <v>43304</v>
      </c>
      <c r="C59">
        <v>842</v>
      </c>
      <c r="D59">
        <v>4550084118970</v>
      </c>
      <c r="E59">
        <v>5</v>
      </c>
      <c r="F59">
        <v>5</v>
      </c>
    </row>
    <row r="60" spans="1:6" x14ac:dyDescent="0.2">
      <c r="A60" t="str">
        <f>B60&amp;D60</f>
        <v>433044549292037708</v>
      </c>
      <c r="B60">
        <v>43304</v>
      </c>
      <c r="C60">
        <v>842</v>
      </c>
      <c r="D60">
        <v>4549292037708</v>
      </c>
      <c r="E60">
        <v>1</v>
      </c>
      <c r="F60">
        <v>1</v>
      </c>
    </row>
    <row r="61" spans="1:6" x14ac:dyDescent="0.2">
      <c r="A61" t="str">
        <f>B61&amp;D61</f>
        <v>433054549980046388</v>
      </c>
      <c r="B61">
        <v>43305</v>
      </c>
      <c r="C61">
        <v>842</v>
      </c>
      <c r="D61">
        <v>4549980046388</v>
      </c>
      <c r="E61">
        <v>7</v>
      </c>
      <c r="F61">
        <v>7</v>
      </c>
    </row>
    <row r="62" spans="1:6" x14ac:dyDescent="0.2">
      <c r="A62" t="str">
        <f>B62&amp;D62</f>
        <v>433054550084118970</v>
      </c>
      <c r="B62">
        <v>43305</v>
      </c>
      <c r="C62">
        <v>842</v>
      </c>
      <c r="D62">
        <v>4550084118970</v>
      </c>
      <c r="E62">
        <v>5</v>
      </c>
      <c r="F62">
        <v>5</v>
      </c>
    </row>
    <row r="63" spans="1:6" x14ac:dyDescent="0.2">
      <c r="A63" t="str">
        <f>B63&amp;D63</f>
        <v>43305842776102461</v>
      </c>
      <c r="B63">
        <v>43305</v>
      </c>
      <c r="C63">
        <v>842</v>
      </c>
      <c r="D63">
        <v>842776102461</v>
      </c>
      <c r="E63">
        <v>3</v>
      </c>
      <c r="F63">
        <v>3</v>
      </c>
    </row>
    <row r="64" spans="1:6" x14ac:dyDescent="0.2">
      <c r="A64" t="str">
        <f>B64&amp;D64</f>
        <v>433064549980046388</v>
      </c>
      <c r="B64">
        <v>43306</v>
      </c>
      <c r="C64">
        <v>842</v>
      </c>
      <c r="D64">
        <v>4549980046388</v>
      </c>
      <c r="E64">
        <v>12</v>
      </c>
      <c r="F64">
        <v>12</v>
      </c>
    </row>
    <row r="65" spans="1:6" x14ac:dyDescent="0.2">
      <c r="A65" t="str">
        <f>B65&amp;D65</f>
        <v>433064550084118970</v>
      </c>
      <c r="B65">
        <v>43306</v>
      </c>
      <c r="C65">
        <v>842</v>
      </c>
      <c r="D65">
        <v>4550084118970</v>
      </c>
      <c r="E65">
        <v>6</v>
      </c>
      <c r="F65">
        <v>6</v>
      </c>
    </row>
    <row r="66" spans="1:6" x14ac:dyDescent="0.2">
      <c r="A66" t="str">
        <f>B66&amp;D66</f>
        <v>433064549292037708</v>
      </c>
      <c r="B66">
        <v>43306</v>
      </c>
      <c r="C66">
        <v>842</v>
      </c>
      <c r="D66">
        <v>4549292037708</v>
      </c>
      <c r="E66">
        <v>1</v>
      </c>
      <c r="F66">
        <v>1</v>
      </c>
    </row>
    <row r="67" spans="1:6" x14ac:dyDescent="0.2">
      <c r="A67" t="str">
        <f>B67&amp;D67</f>
        <v>43306842776102461</v>
      </c>
      <c r="B67">
        <v>43306</v>
      </c>
      <c r="C67">
        <v>842</v>
      </c>
      <c r="D67">
        <v>842776102461</v>
      </c>
      <c r="E67">
        <v>3</v>
      </c>
      <c r="F67">
        <v>3</v>
      </c>
    </row>
    <row r="68" spans="1:6" x14ac:dyDescent="0.2">
      <c r="A68" t="str">
        <f>B68&amp;D68</f>
        <v>433074549980046388</v>
      </c>
      <c r="B68">
        <v>43307</v>
      </c>
      <c r="C68">
        <v>842</v>
      </c>
      <c r="D68">
        <v>4549980046388</v>
      </c>
      <c r="E68">
        <v>2</v>
      </c>
      <c r="F68">
        <v>2</v>
      </c>
    </row>
    <row r="69" spans="1:6" x14ac:dyDescent="0.2">
      <c r="A69" t="str">
        <f>B69&amp;D69</f>
        <v>433074550084118970</v>
      </c>
      <c r="B69">
        <v>43307</v>
      </c>
      <c r="C69">
        <v>842</v>
      </c>
      <c r="D69">
        <v>4550084118970</v>
      </c>
      <c r="E69">
        <v>3</v>
      </c>
      <c r="F69">
        <v>3</v>
      </c>
    </row>
    <row r="70" spans="1:6" x14ac:dyDescent="0.2">
      <c r="A70" t="str">
        <f>B70&amp;D70</f>
        <v>43307842776102461</v>
      </c>
      <c r="B70">
        <v>43307</v>
      </c>
      <c r="C70">
        <v>842</v>
      </c>
      <c r="D70">
        <v>842776102461</v>
      </c>
      <c r="E70">
        <v>1</v>
      </c>
      <c r="F70">
        <v>1</v>
      </c>
    </row>
    <row r="71" spans="1:6" x14ac:dyDescent="0.2">
      <c r="A71" t="str">
        <f>B71&amp;D71</f>
        <v>433084550084118970</v>
      </c>
      <c r="B71">
        <v>43308</v>
      </c>
      <c r="C71">
        <v>842</v>
      </c>
      <c r="D71">
        <v>4550084118970</v>
      </c>
      <c r="E71">
        <v>2</v>
      </c>
      <c r="F71">
        <v>2</v>
      </c>
    </row>
    <row r="72" spans="1:6" x14ac:dyDescent="0.2">
      <c r="A72" t="str">
        <f>B72&amp;D72</f>
        <v>43308842776102461</v>
      </c>
      <c r="B72">
        <v>43308</v>
      </c>
      <c r="C72">
        <v>842</v>
      </c>
      <c r="D72">
        <v>842776102461</v>
      </c>
      <c r="E72">
        <v>1</v>
      </c>
      <c r="F72">
        <v>1</v>
      </c>
    </row>
    <row r="73" spans="1:6" x14ac:dyDescent="0.2">
      <c r="A73" t="str">
        <f>B73&amp;D73</f>
        <v>433084514953727427</v>
      </c>
      <c r="B73">
        <v>43308</v>
      </c>
      <c r="C73">
        <v>842</v>
      </c>
      <c r="D73">
        <v>4514953727427</v>
      </c>
      <c r="E73">
        <v>1</v>
      </c>
      <c r="F73">
        <v>2</v>
      </c>
    </row>
    <row r="74" spans="1:6" x14ac:dyDescent="0.2">
      <c r="A74" t="str">
        <f>B74&amp;D74</f>
        <v>433084549980046388</v>
      </c>
      <c r="B74">
        <v>43308</v>
      </c>
      <c r="C74">
        <v>842</v>
      </c>
      <c r="D74">
        <v>4549980046388</v>
      </c>
      <c r="E74">
        <v>1</v>
      </c>
      <c r="F74">
        <v>1</v>
      </c>
    </row>
    <row r="75" spans="1:6" x14ac:dyDescent="0.2">
      <c r="A75" t="str">
        <f>B75&amp;D75</f>
        <v>43309842776102461</v>
      </c>
      <c r="B75">
        <v>43309</v>
      </c>
      <c r="C75">
        <v>842</v>
      </c>
      <c r="D75">
        <v>842776102461</v>
      </c>
      <c r="E75">
        <v>9</v>
      </c>
      <c r="F75">
        <v>9</v>
      </c>
    </row>
    <row r="76" spans="1:6" x14ac:dyDescent="0.2">
      <c r="A76" t="str">
        <f>B76&amp;D76</f>
        <v>433094550084118970</v>
      </c>
      <c r="B76">
        <v>43309</v>
      </c>
      <c r="C76">
        <v>842</v>
      </c>
      <c r="D76">
        <v>4550084118970</v>
      </c>
      <c r="E76">
        <v>4</v>
      </c>
      <c r="F76">
        <v>4</v>
      </c>
    </row>
    <row r="77" spans="1:6" x14ac:dyDescent="0.2">
      <c r="A77" t="str">
        <f>B77&amp;D77</f>
        <v>43309842776102461</v>
      </c>
      <c r="B77">
        <v>43309</v>
      </c>
      <c r="C77">
        <v>842</v>
      </c>
      <c r="D77">
        <v>842776102461</v>
      </c>
      <c r="E77">
        <v>1</v>
      </c>
      <c r="F77">
        <v>9</v>
      </c>
    </row>
    <row r="78" spans="1:6" x14ac:dyDescent="0.2">
      <c r="A78" t="str">
        <f>B78&amp;D78</f>
        <v>43310842776102461</v>
      </c>
      <c r="B78">
        <v>43310</v>
      </c>
      <c r="C78">
        <v>842</v>
      </c>
      <c r="D78">
        <v>842776102461</v>
      </c>
      <c r="E78">
        <v>4</v>
      </c>
      <c r="F78">
        <v>4</v>
      </c>
    </row>
    <row r="79" spans="1:6" x14ac:dyDescent="0.2">
      <c r="A79" t="str">
        <f>B79&amp;D79</f>
        <v>433104550084118970</v>
      </c>
      <c r="B79">
        <v>43310</v>
      </c>
      <c r="C79">
        <v>842</v>
      </c>
      <c r="D79">
        <v>4550084118970</v>
      </c>
      <c r="E79">
        <v>4</v>
      </c>
      <c r="F79">
        <v>4</v>
      </c>
    </row>
    <row r="80" spans="1:6" x14ac:dyDescent="0.2">
      <c r="A80" t="str">
        <f>B80&amp;D80</f>
        <v>433104549980046388</v>
      </c>
      <c r="B80">
        <v>43310</v>
      </c>
      <c r="C80">
        <v>842</v>
      </c>
      <c r="D80">
        <v>4549980046388</v>
      </c>
      <c r="E80">
        <v>1</v>
      </c>
      <c r="F80">
        <v>1</v>
      </c>
    </row>
    <row r="81" spans="1:6" x14ac:dyDescent="0.2">
      <c r="A81" t="str">
        <f>B81&amp;D81</f>
        <v>433114549980046388</v>
      </c>
      <c r="B81">
        <v>43311</v>
      </c>
      <c r="C81">
        <v>842</v>
      </c>
      <c r="D81">
        <v>4549980046388</v>
      </c>
      <c r="E81">
        <v>1</v>
      </c>
      <c r="F81">
        <v>1</v>
      </c>
    </row>
    <row r="82" spans="1:6" x14ac:dyDescent="0.2">
      <c r="A82" t="str">
        <f>B82&amp;D82</f>
        <v>433114550084118970</v>
      </c>
      <c r="B82">
        <v>43311</v>
      </c>
      <c r="C82">
        <v>842</v>
      </c>
      <c r="D82">
        <v>4550084118970</v>
      </c>
      <c r="E82">
        <v>6</v>
      </c>
      <c r="F82">
        <v>6</v>
      </c>
    </row>
    <row r="83" spans="1:6" x14ac:dyDescent="0.2">
      <c r="A83" t="str">
        <f>B83&amp;D83</f>
        <v>43311842776102461</v>
      </c>
      <c r="B83">
        <v>43311</v>
      </c>
      <c r="C83">
        <v>842</v>
      </c>
      <c r="D83">
        <v>842776102461</v>
      </c>
      <c r="E83">
        <v>1</v>
      </c>
      <c r="F83">
        <v>1</v>
      </c>
    </row>
    <row r="84" spans="1:6" x14ac:dyDescent="0.2">
      <c r="A84" t="str">
        <f>B84&amp;D84</f>
        <v>433114549292037708</v>
      </c>
      <c r="B84">
        <v>43311</v>
      </c>
      <c r="C84">
        <v>842</v>
      </c>
      <c r="D84">
        <v>4549292037708</v>
      </c>
      <c r="E84">
        <v>1</v>
      </c>
      <c r="F84">
        <v>1</v>
      </c>
    </row>
    <row r="85" spans="1:6" x14ac:dyDescent="0.2">
      <c r="A85" t="str">
        <f>B85&amp;D85</f>
        <v>43312842776102461</v>
      </c>
      <c r="B85">
        <v>43312</v>
      </c>
      <c r="C85">
        <v>842</v>
      </c>
      <c r="D85">
        <v>842776102461</v>
      </c>
      <c r="E85">
        <v>5</v>
      </c>
      <c r="F85">
        <v>5</v>
      </c>
    </row>
    <row r="86" spans="1:6" x14ac:dyDescent="0.2">
      <c r="A86" t="str">
        <f>B86&amp;D86</f>
        <v>433124550084118970</v>
      </c>
      <c r="B86">
        <v>43312</v>
      </c>
      <c r="C86">
        <v>842</v>
      </c>
      <c r="D86">
        <v>4550084118970</v>
      </c>
      <c r="E86">
        <v>3</v>
      </c>
      <c r="F86">
        <v>3</v>
      </c>
    </row>
    <row r="87" spans="1:6" x14ac:dyDescent="0.2">
      <c r="A87" t="str">
        <f>B87&amp;D87</f>
        <v>433124549980046388</v>
      </c>
      <c r="B87">
        <v>43312</v>
      </c>
      <c r="C87">
        <v>842</v>
      </c>
      <c r="D87">
        <v>4549980046388</v>
      </c>
      <c r="E87">
        <v>1</v>
      </c>
      <c r="F87">
        <v>1</v>
      </c>
    </row>
    <row r="88" spans="1:6" x14ac:dyDescent="0.2">
      <c r="C88"/>
      <c r="D88"/>
    </row>
    <row r="89" spans="1:6" x14ac:dyDescent="0.2">
      <c r="C89"/>
      <c r="D89"/>
    </row>
    <row r="90" spans="1:6" x14ac:dyDescent="0.2">
      <c r="C90"/>
      <c r="D90"/>
    </row>
    <row r="91" spans="1:6" x14ac:dyDescent="0.2">
      <c r="C91"/>
      <c r="D91"/>
    </row>
    <row r="92" spans="1:6" x14ac:dyDescent="0.2">
      <c r="C92"/>
      <c r="D92"/>
    </row>
    <row r="93" spans="1:6" x14ac:dyDescent="0.2">
      <c r="C93"/>
      <c r="D93"/>
    </row>
    <row r="94" spans="1:6" x14ac:dyDescent="0.2">
      <c r="C94"/>
      <c r="D94"/>
    </row>
    <row r="95" spans="1:6" x14ac:dyDescent="0.2">
      <c r="C95"/>
      <c r="D95"/>
    </row>
    <row r="96" spans="1:6" x14ac:dyDescent="0.2">
      <c r="C96"/>
      <c r="D96"/>
    </row>
    <row r="97" spans="3:4" x14ac:dyDescent="0.2">
      <c r="C97"/>
      <c r="D97"/>
    </row>
    <row r="98" spans="3:4" x14ac:dyDescent="0.2">
      <c r="C98"/>
      <c r="D98"/>
    </row>
    <row r="99" spans="3:4" x14ac:dyDescent="0.2">
      <c r="C99"/>
      <c r="D99"/>
    </row>
    <row r="100" spans="3:4" x14ac:dyDescent="0.2">
      <c r="C100"/>
      <c r="D100"/>
    </row>
    <row r="101" spans="3:4" x14ac:dyDescent="0.2">
      <c r="C101"/>
      <c r="D101"/>
    </row>
    <row r="102" spans="3:4" x14ac:dyDescent="0.2">
      <c r="C102"/>
      <c r="D102"/>
    </row>
    <row r="103" spans="3:4" x14ac:dyDescent="0.2">
      <c r="C103"/>
      <c r="D103"/>
    </row>
    <row r="104" spans="3:4" x14ac:dyDescent="0.2">
      <c r="C104"/>
      <c r="D104"/>
    </row>
    <row r="105" spans="3:4" x14ac:dyDescent="0.2">
      <c r="C105"/>
      <c r="D105"/>
    </row>
    <row r="106" spans="3:4" x14ac:dyDescent="0.2">
      <c r="C106"/>
      <c r="D106"/>
    </row>
    <row r="107" spans="3:4" x14ac:dyDescent="0.2">
      <c r="C107"/>
      <c r="D107"/>
    </row>
    <row r="108" spans="3:4" x14ac:dyDescent="0.2">
      <c r="C108"/>
      <c r="D108"/>
    </row>
    <row r="109" spans="3:4" x14ac:dyDescent="0.2">
      <c r="C109"/>
      <c r="D109"/>
    </row>
    <row r="110" spans="3:4" x14ac:dyDescent="0.2">
      <c r="C110"/>
      <c r="D110"/>
    </row>
    <row r="111" spans="3:4" x14ac:dyDescent="0.2">
      <c r="C111"/>
      <c r="D111"/>
    </row>
    <row r="112" spans="3:4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  <row r="126" spans="3:4" x14ac:dyDescent="0.2">
      <c r="C126"/>
      <c r="D126"/>
    </row>
    <row r="127" spans="3:4" x14ac:dyDescent="0.2">
      <c r="C127"/>
      <c r="D127"/>
    </row>
    <row r="128" spans="3:4" x14ac:dyDescent="0.2">
      <c r="C128"/>
      <c r="D128"/>
    </row>
    <row r="129" spans="3:4" x14ac:dyDescent="0.2">
      <c r="C129"/>
      <c r="D129"/>
    </row>
    <row r="130" spans="3:4" x14ac:dyDescent="0.2">
      <c r="C130"/>
      <c r="D130"/>
    </row>
    <row r="131" spans="3:4" x14ac:dyDescent="0.2">
      <c r="C131"/>
      <c r="D131"/>
    </row>
    <row r="132" spans="3:4" x14ac:dyDescent="0.2">
      <c r="C132"/>
      <c r="D132"/>
    </row>
    <row r="133" spans="3:4" x14ac:dyDescent="0.2">
      <c r="C133"/>
      <c r="D133"/>
    </row>
    <row r="134" spans="3:4" x14ac:dyDescent="0.2">
      <c r="C134"/>
      <c r="D134"/>
    </row>
    <row r="135" spans="3:4" x14ac:dyDescent="0.2">
      <c r="C135"/>
      <c r="D135"/>
    </row>
    <row r="136" spans="3:4" x14ac:dyDescent="0.2">
      <c r="C136"/>
      <c r="D136"/>
    </row>
    <row r="137" spans="3:4" x14ac:dyDescent="0.2">
      <c r="C137"/>
      <c r="D137"/>
    </row>
    <row r="138" spans="3:4" x14ac:dyDescent="0.2">
      <c r="C138"/>
      <c r="D138"/>
    </row>
    <row r="139" spans="3:4" x14ac:dyDescent="0.2">
      <c r="C139"/>
      <c r="D139"/>
    </row>
    <row r="140" spans="3:4" x14ac:dyDescent="0.2">
      <c r="C140"/>
      <c r="D140"/>
    </row>
    <row r="141" spans="3:4" x14ac:dyDescent="0.2">
      <c r="C141"/>
      <c r="D141"/>
    </row>
    <row r="142" spans="3:4" x14ac:dyDescent="0.2">
      <c r="C142"/>
      <c r="D142"/>
    </row>
    <row r="143" spans="3:4" x14ac:dyDescent="0.2">
      <c r="C143"/>
      <c r="D143"/>
    </row>
    <row r="144" spans="3:4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  <row r="148" spans="3:4" x14ac:dyDescent="0.2">
      <c r="C148"/>
      <c r="D148"/>
    </row>
    <row r="149" spans="3:4" x14ac:dyDescent="0.2">
      <c r="C149"/>
      <c r="D149"/>
    </row>
    <row r="150" spans="3:4" x14ac:dyDescent="0.2">
      <c r="C150"/>
      <c r="D150"/>
    </row>
    <row r="151" spans="3:4" x14ac:dyDescent="0.2">
      <c r="C151"/>
      <c r="D151"/>
    </row>
    <row r="152" spans="3:4" x14ac:dyDescent="0.2">
      <c r="C152"/>
      <c r="D152"/>
    </row>
    <row r="153" spans="3:4" x14ac:dyDescent="0.2">
      <c r="C153"/>
      <c r="D153"/>
    </row>
    <row r="154" spans="3:4" x14ac:dyDescent="0.2">
      <c r="C154"/>
      <c r="D154"/>
    </row>
    <row r="155" spans="3:4" x14ac:dyDescent="0.2">
      <c r="C155"/>
      <c r="D155"/>
    </row>
    <row r="156" spans="3:4" x14ac:dyDescent="0.2">
      <c r="C156"/>
      <c r="D156"/>
    </row>
    <row r="157" spans="3:4" x14ac:dyDescent="0.2">
      <c r="C157"/>
      <c r="D157"/>
    </row>
    <row r="158" spans="3:4" x14ac:dyDescent="0.2">
      <c r="C158"/>
      <c r="D158"/>
    </row>
    <row r="159" spans="3:4" x14ac:dyDescent="0.2">
      <c r="C159"/>
      <c r="D159"/>
    </row>
    <row r="160" spans="3:4" x14ac:dyDescent="0.2">
      <c r="C160"/>
      <c r="D160"/>
    </row>
    <row r="161" spans="3:4" x14ac:dyDescent="0.2">
      <c r="C161"/>
      <c r="D161"/>
    </row>
    <row r="162" spans="3:4" x14ac:dyDescent="0.2">
      <c r="C162"/>
      <c r="D162"/>
    </row>
    <row r="163" spans="3:4" x14ac:dyDescent="0.2">
      <c r="C163"/>
      <c r="D163"/>
    </row>
    <row r="164" spans="3:4" x14ac:dyDescent="0.2">
      <c r="C164"/>
      <c r="D164"/>
    </row>
    <row r="165" spans="3:4" x14ac:dyDescent="0.2">
      <c r="C165"/>
      <c r="D165"/>
    </row>
    <row r="166" spans="3:4" x14ac:dyDescent="0.2">
      <c r="C166"/>
      <c r="D166"/>
    </row>
    <row r="167" spans="3:4" x14ac:dyDescent="0.2">
      <c r="C167"/>
      <c r="D167"/>
    </row>
    <row r="168" spans="3:4" x14ac:dyDescent="0.2">
      <c r="C168"/>
      <c r="D168"/>
    </row>
    <row r="169" spans="3:4" x14ac:dyDescent="0.2">
      <c r="C169"/>
      <c r="D169"/>
    </row>
    <row r="170" spans="3:4" x14ac:dyDescent="0.2">
      <c r="C170"/>
      <c r="D170"/>
    </row>
    <row r="171" spans="3:4" x14ac:dyDescent="0.2">
      <c r="C171"/>
      <c r="D171"/>
    </row>
    <row r="172" spans="3:4" x14ac:dyDescent="0.2">
      <c r="C172"/>
      <c r="D172"/>
    </row>
    <row r="173" spans="3:4" x14ac:dyDescent="0.2">
      <c r="C173"/>
      <c r="D173"/>
    </row>
    <row r="174" spans="3:4" x14ac:dyDescent="0.2">
      <c r="C174"/>
      <c r="D174"/>
    </row>
    <row r="175" spans="3:4" x14ac:dyDescent="0.2">
      <c r="C175"/>
      <c r="D175"/>
    </row>
    <row r="176" spans="3:4" x14ac:dyDescent="0.2">
      <c r="C176"/>
      <c r="D176"/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5" spans="3:4" x14ac:dyDescent="0.2">
      <c r="C185"/>
      <c r="D185"/>
    </row>
    <row r="186" spans="3:4" x14ac:dyDescent="0.2">
      <c r="C186"/>
      <c r="D186"/>
    </row>
    <row r="187" spans="3:4" x14ac:dyDescent="0.2">
      <c r="C187"/>
      <c r="D187"/>
    </row>
    <row r="188" spans="3:4" x14ac:dyDescent="0.2">
      <c r="C188"/>
      <c r="D188"/>
    </row>
    <row r="189" spans="3:4" x14ac:dyDescent="0.2">
      <c r="C189"/>
      <c r="D189"/>
    </row>
    <row r="190" spans="3:4" x14ac:dyDescent="0.2">
      <c r="C190"/>
      <c r="D190"/>
    </row>
    <row r="191" spans="3:4" x14ac:dyDescent="0.2">
      <c r="C191"/>
      <c r="D191"/>
    </row>
    <row r="192" spans="3:4" x14ac:dyDescent="0.2">
      <c r="C192"/>
      <c r="D192"/>
    </row>
    <row r="193" spans="3:4" x14ac:dyDescent="0.2">
      <c r="C193"/>
      <c r="D193"/>
    </row>
    <row r="194" spans="3:4" x14ac:dyDescent="0.2">
      <c r="C194"/>
      <c r="D194"/>
    </row>
    <row r="195" spans="3:4" x14ac:dyDescent="0.2">
      <c r="C195"/>
      <c r="D195"/>
    </row>
    <row r="196" spans="3:4" x14ac:dyDescent="0.2">
      <c r="C196"/>
      <c r="D196"/>
    </row>
    <row r="197" spans="3:4" x14ac:dyDescent="0.2">
      <c r="C197"/>
      <c r="D197"/>
    </row>
    <row r="198" spans="3:4" x14ac:dyDescent="0.2">
      <c r="C198"/>
      <c r="D198"/>
    </row>
    <row r="199" spans="3:4" x14ac:dyDescent="0.2">
      <c r="C199"/>
      <c r="D199"/>
    </row>
    <row r="200" spans="3:4" x14ac:dyDescent="0.2">
      <c r="C200"/>
      <c r="D200"/>
    </row>
    <row r="201" spans="3:4" x14ac:dyDescent="0.2">
      <c r="C201"/>
      <c r="D201"/>
    </row>
    <row r="202" spans="3:4" x14ac:dyDescent="0.2">
      <c r="C202"/>
      <c r="D202"/>
    </row>
    <row r="203" spans="3:4" x14ac:dyDescent="0.2">
      <c r="C203"/>
      <c r="D203"/>
    </row>
    <row r="204" spans="3:4" x14ac:dyDescent="0.2">
      <c r="C204"/>
      <c r="D204"/>
    </row>
    <row r="205" spans="3:4" x14ac:dyDescent="0.2">
      <c r="C205"/>
      <c r="D205"/>
    </row>
    <row r="206" spans="3:4" x14ac:dyDescent="0.2">
      <c r="C206"/>
      <c r="D206"/>
    </row>
    <row r="207" spans="3:4" x14ac:dyDescent="0.2">
      <c r="C207"/>
      <c r="D207"/>
    </row>
    <row r="208" spans="3:4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  <row r="215" spans="3:4" x14ac:dyDescent="0.2">
      <c r="C215"/>
      <c r="D215"/>
    </row>
    <row r="216" spans="3:4" x14ac:dyDescent="0.2">
      <c r="C216"/>
      <c r="D216"/>
    </row>
    <row r="217" spans="3:4" x14ac:dyDescent="0.2">
      <c r="C217"/>
      <c r="D217"/>
    </row>
    <row r="218" spans="3:4" x14ac:dyDescent="0.2">
      <c r="C218"/>
      <c r="D218"/>
    </row>
    <row r="219" spans="3:4" x14ac:dyDescent="0.2">
      <c r="C219"/>
      <c r="D219"/>
    </row>
    <row r="220" spans="3:4" x14ac:dyDescent="0.2">
      <c r="C220"/>
      <c r="D220"/>
    </row>
    <row r="221" spans="3:4" x14ac:dyDescent="0.2">
      <c r="C221"/>
      <c r="D221"/>
    </row>
    <row r="222" spans="3:4" x14ac:dyDescent="0.2">
      <c r="C222"/>
      <c r="D222"/>
    </row>
    <row r="223" spans="3:4" x14ac:dyDescent="0.2">
      <c r="C223"/>
      <c r="D223"/>
    </row>
    <row r="224" spans="3:4" x14ac:dyDescent="0.2">
      <c r="C224"/>
      <c r="D224"/>
    </row>
    <row r="225" spans="3:4" x14ac:dyDescent="0.2">
      <c r="C225"/>
      <c r="D225"/>
    </row>
    <row r="226" spans="3:4" x14ac:dyDescent="0.2">
      <c r="C226"/>
      <c r="D226"/>
    </row>
    <row r="227" spans="3:4" x14ac:dyDescent="0.2">
      <c r="C227"/>
      <c r="D227"/>
    </row>
    <row r="228" spans="3:4" x14ac:dyDescent="0.2">
      <c r="C228"/>
      <c r="D228"/>
    </row>
    <row r="229" spans="3:4" x14ac:dyDescent="0.2">
      <c r="C229"/>
      <c r="D229"/>
    </row>
    <row r="230" spans="3:4" x14ac:dyDescent="0.2">
      <c r="C230"/>
      <c r="D230"/>
    </row>
    <row r="231" spans="3:4" x14ac:dyDescent="0.2">
      <c r="C231"/>
      <c r="D231"/>
    </row>
    <row r="232" spans="3:4" x14ac:dyDescent="0.2">
      <c r="C232"/>
      <c r="D232"/>
    </row>
    <row r="233" spans="3:4" x14ac:dyDescent="0.2">
      <c r="C233"/>
      <c r="D233"/>
    </row>
    <row r="234" spans="3:4" x14ac:dyDescent="0.2">
      <c r="C234"/>
      <c r="D234"/>
    </row>
    <row r="235" spans="3:4" x14ac:dyDescent="0.2">
      <c r="C235"/>
      <c r="D235"/>
    </row>
    <row r="236" spans="3:4" x14ac:dyDescent="0.2">
      <c r="C236"/>
      <c r="D236"/>
    </row>
    <row r="237" spans="3:4" x14ac:dyDescent="0.2">
      <c r="C237"/>
      <c r="D237"/>
    </row>
    <row r="238" spans="3:4" x14ac:dyDescent="0.2">
      <c r="C238"/>
      <c r="D238"/>
    </row>
    <row r="239" spans="3:4" x14ac:dyDescent="0.2">
      <c r="C239"/>
      <c r="D239"/>
    </row>
    <row r="240" spans="3:4" x14ac:dyDescent="0.2">
      <c r="C240"/>
      <c r="D240"/>
    </row>
    <row r="241" spans="3:4" x14ac:dyDescent="0.2">
      <c r="C241"/>
      <c r="D241"/>
    </row>
    <row r="242" spans="3:4" x14ac:dyDescent="0.2">
      <c r="C242"/>
      <c r="D242"/>
    </row>
    <row r="243" spans="3:4" x14ac:dyDescent="0.2">
      <c r="C243"/>
      <c r="D243"/>
    </row>
    <row r="244" spans="3:4" x14ac:dyDescent="0.2">
      <c r="C244"/>
      <c r="D244"/>
    </row>
    <row r="245" spans="3:4" x14ac:dyDescent="0.2">
      <c r="C245"/>
      <c r="D245"/>
    </row>
    <row r="246" spans="3:4" x14ac:dyDescent="0.2">
      <c r="C246"/>
      <c r="D246"/>
    </row>
    <row r="247" spans="3:4" x14ac:dyDescent="0.2">
      <c r="C247"/>
      <c r="D247"/>
    </row>
    <row r="248" spans="3:4" x14ac:dyDescent="0.2">
      <c r="C248"/>
      <c r="D248"/>
    </row>
    <row r="249" spans="3:4" x14ac:dyDescent="0.2">
      <c r="C249"/>
      <c r="D249"/>
    </row>
    <row r="250" spans="3:4" x14ac:dyDescent="0.2">
      <c r="C250"/>
      <c r="D250"/>
    </row>
    <row r="251" spans="3:4" x14ac:dyDescent="0.2">
      <c r="C251"/>
      <c r="D251"/>
    </row>
    <row r="252" spans="3:4" x14ac:dyDescent="0.2">
      <c r="C252"/>
      <c r="D252"/>
    </row>
    <row r="253" spans="3:4" x14ac:dyDescent="0.2">
      <c r="C253"/>
      <c r="D253"/>
    </row>
    <row r="254" spans="3:4" x14ac:dyDescent="0.2">
      <c r="C254"/>
      <c r="D254"/>
    </row>
    <row r="255" spans="3:4" x14ac:dyDescent="0.2">
      <c r="C255"/>
      <c r="D255"/>
    </row>
    <row r="256" spans="3:4" x14ac:dyDescent="0.2">
      <c r="C256"/>
      <c r="D256"/>
    </row>
    <row r="257" spans="3:4" x14ac:dyDescent="0.2">
      <c r="C257"/>
      <c r="D257"/>
    </row>
    <row r="258" spans="3:4" x14ac:dyDescent="0.2">
      <c r="C258"/>
      <c r="D258"/>
    </row>
    <row r="259" spans="3:4" x14ac:dyDescent="0.2">
      <c r="C259"/>
      <c r="D259"/>
    </row>
    <row r="260" spans="3:4" x14ac:dyDescent="0.2">
      <c r="C260"/>
      <c r="D260"/>
    </row>
    <row r="261" spans="3:4" x14ac:dyDescent="0.2">
      <c r="C261"/>
      <c r="D261"/>
    </row>
    <row r="262" spans="3:4" x14ac:dyDescent="0.2">
      <c r="C262"/>
      <c r="D262"/>
    </row>
    <row r="263" spans="3:4" x14ac:dyDescent="0.2">
      <c r="C263"/>
      <c r="D263"/>
    </row>
    <row r="264" spans="3:4" x14ac:dyDescent="0.2">
      <c r="C264"/>
      <c r="D264"/>
    </row>
    <row r="265" spans="3:4" x14ac:dyDescent="0.2">
      <c r="C265"/>
      <c r="D265"/>
    </row>
    <row r="266" spans="3:4" x14ac:dyDescent="0.2">
      <c r="C266"/>
      <c r="D266"/>
    </row>
    <row r="267" spans="3:4" x14ac:dyDescent="0.2">
      <c r="C267"/>
      <c r="D267"/>
    </row>
    <row r="268" spans="3:4" x14ac:dyDescent="0.2">
      <c r="C268"/>
      <c r="D268"/>
    </row>
    <row r="269" spans="3:4" x14ac:dyDescent="0.2">
      <c r="C269"/>
      <c r="D269"/>
    </row>
    <row r="270" spans="3:4" x14ac:dyDescent="0.2">
      <c r="C270"/>
      <c r="D270"/>
    </row>
    <row r="271" spans="3:4" x14ac:dyDescent="0.2">
      <c r="C271"/>
      <c r="D271"/>
    </row>
    <row r="272" spans="3:4" x14ac:dyDescent="0.2">
      <c r="C272"/>
      <c r="D272"/>
    </row>
    <row r="273" spans="3:4" x14ac:dyDescent="0.2">
      <c r="C273"/>
      <c r="D273"/>
    </row>
    <row r="274" spans="3:4" x14ac:dyDescent="0.2">
      <c r="C274"/>
      <c r="D274"/>
    </row>
    <row r="275" spans="3:4" x14ac:dyDescent="0.2">
      <c r="C275"/>
      <c r="D275"/>
    </row>
    <row r="276" spans="3:4" x14ac:dyDescent="0.2">
      <c r="C276"/>
      <c r="D276"/>
    </row>
    <row r="277" spans="3:4" x14ac:dyDescent="0.2">
      <c r="C277"/>
      <c r="D277"/>
    </row>
    <row r="278" spans="3:4" x14ac:dyDescent="0.2">
      <c r="C278"/>
      <c r="D278"/>
    </row>
    <row r="279" spans="3:4" x14ac:dyDescent="0.2">
      <c r="C279"/>
      <c r="D279"/>
    </row>
    <row r="280" spans="3:4" x14ac:dyDescent="0.2">
      <c r="C280"/>
      <c r="D280"/>
    </row>
    <row r="281" spans="3:4" x14ac:dyDescent="0.2">
      <c r="C281"/>
      <c r="D281"/>
    </row>
    <row r="282" spans="3:4" x14ac:dyDescent="0.2">
      <c r="C282"/>
      <c r="D282"/>
    </row>
    <row r="283" spans="3:4" x14ac:dyDescent="0.2">
      <c r="C283"/>
      <c r="D283"/>
    </row>
    <row r="284" spans="3:4" x14ac:dyDescent="0.2">
      <c r="C284"/>
      <c r="D284"/>
    </row>
    <row r="285" spans="3:4" x14ac:dyDescent="0.2">
      <c r="C285"/>
      <c r="D285"/>
    </row>
    <row r="286" spans="3:4" x14ac:dyDescent="0.2">
      <c r="C286"/>
      <c r="D286"/>
    </row>
    <row r="287" spans="3:4" x14ac:dyDescent="0.2">
      <c r="C287"/>
      <c r="D287"/>
    </row>
    <row r="288" spans="3:4" x14ac:dyDescent="0.2">
      <c r="C288"/>
      <c r="D288"/>
    </row>
    <row r="289" spans="3:4" x14ac:dyDescent="0.2">
      <c r="C289"/>
      <c r="D289"/>
    </row>
    <row r="290" spans="3:4" x14ac:dyDescent="0.2">
      <c r="C290"/>
      <c r="D290"/>
    </row>
    <row r="291" spans="3:4" x14ac:dyDescent="0.2">
      <c r="C291"/>
      <c r="D291"/>
    </row>
    <row r="292" spans="3:4" x14ac:dyDescent="0.2">
      <c r="C292"/>
      <c r="D292"/>
    </row>
    <row r="293" spans="3:4" x14ac:dyDescent="0.2">
      <c r="C293"/>
      <c r="D293"/>
    </row>
    <row r="294" spans="3:4" x14ac:dyDescent="0.2">
      <c r="C294"/>
      <c r="D294"/>
    </row>
    <row r="295" spans="3:4" x14ac:dyDescent="0.2">
      <c r="C295"/>
      <c r="D295"/>
    </row>
    <row r="296" spans="3:4" x14ac:dyDescent="0.2">
      <c r="C296"/>
      <c r="D296"/>
    </row>
    <row r="297" spans="3:4" x14ac:dyDescent="0.2">
      <c r="C297"/>
      <c r="D297"/>
    </row>
    <row r="298" spans="3:4" x14ac:dyDescent="0.2">
      <c r="C298"/>
      <c r="D298"/>
    </row>
    <row r="299" spans="3:4" x14ac:dyDescent="0.2">
      <c r="C299"/>
      <c r="D299"/>
    </row>
    <row r="300" spans="3:4" x14ac:dyDescent="0.2">
      <c r="C300"/>
      <c r="D300"/>
    </row>
    <row r="301" spans="3:4" x14ac:dyDescent="0.2">
      <c r="C301"/>
      <c r="D301"/>
    </row>
    <row r="302" spans="3:4" x14ac:dyDescent="0.2">
      <c r="C302"/>
      <c r="D302"/>
    </row>
    <row r="303" spans="3:4" x14ac:dyDescent="0.2">
      <c r="C303"/>
      <c r="D303"/>
    </row>
    <row r="304" spans="3:4" x14ac:dyDescent="0.2">
      <c r="C304"/>
      <c r="D304"/>
    </row>
    <row r="305" spans="3:4" x14ac:dyDescent="0.2">
      <c r="C305"/>
      <c r="D305"/>
    </row>
    <row r="306" spans="3:4" x14ac:dyDescent="0.2">
      <c r="C306"/>
      <c r="D306"/>
    </row>
    <row r="307" spans="3:4" x14ac:dyDescent="0.2">
      <c r="C307"/>
      <c r="D307"/>
    </row>
    <row r="308" spans="3:4" x14ac:dyDescent="0.2">
      <c r="C308"/>
      <c r="D308"/>
    </row>
    <row r="309" spans="3:4" x14ac:dyDescent="0.2">
      <c r="C309"/>
      <c r="D309"/>
    </row>
    <row r="310" spans="3:4" x14ac:dyDescent="0.2">
      <c r="C310"/>
      <c r="D310"/>
    </row>
    <row r="311" spans="3:4" x14ac:dyDescent="0.2">
      <c r="C311"/>
      <c r="D311"/>
    </row>
    <row r="312" spans="3:4" x14ac:dyDescent="0.2">
      <c r="C312"/>
      <c r="D312"/>
    </row>
    <row r="313" spans="3:4" x14ac:dyDescent="0.2">
      <c r="C313"/>
      <c r="D313"/>
    </row>
    <row r="314" spans="3:4" x14ac:dyDescent="0.2">
      <c r="C314"/>
      <c r="D314"/>
    </row>
    <row r="315" spans="3:4" x14ac:dyDescent="0.2">
      <c r="C315"/>
      <c r="D315"/>
    </row>
    <row r="316" spans="3:4" x14ac:dyDescent="0.2">
      <c r="C316"/>
      <c r="D316"/>
    </row>
    <row r="317" spans="3:4" x14ac:dyDescent="0.2">
      <c r="C317"/>
      <c r="D317"/>
    </row>
    <row r="318" spans="3:4" x14ac:dyDescent="0.2">
      <c r="C318"/>
      <c r="D318"/>
    </row>
    <row r="319" spans="3:4" x14ac:dyDescent="0.2">
      <c r="C319"/>
      <c r="D319"/>
    </row>
    <row r="320" spans="3:4" x14ac:dyDescent="0.2">
      <c r="C320"/>
      <c r="D320"/>
    </row>
    <row r="321" spans="3:4" x14ac:dyDescent="0.2">
      <c r="C321"/>
      <c r="D321"/>
    </row>
    <row r="322" spans="3:4" x14ac:dyDescent="0.2">
      <c r="C322"/>
      <c r="D322"/>
    </row>
    <row r="323" spans="3:4" x14ac:dyDescent="0.2">
      <c r="C323"/>
      <c r="D323"/>
    </row>
    <row r="324" spans="3:4" x14ac:dyDescent="0.2">
      <c r="C324"/>
      <c r="D324"/>
    </row>
    <row r="325" spans="3:4" x14ac:dyDescent="0.2">
      <c r="C325"/>
      <c r="D325"/>
    </row>
    <row r="326" spans="3:4" x14ac:dyDescent="0.2">
      <c r="C326"/>
      <c r="D326"/>
    </row>
    <row r="327" spans="3:4" x14ac:dyDescent="0.2">
      <c r="C327"/>
      <c r="D327"/>
    </row>
    <row r="328" spans="3:4" x14ac:dyDescent="0.2">
      <c r="C328"/>
      <c r="D328"/>
    </row>
    <row r="329" spans="3:4" x14ac:dyDescent="0.2">
      <c r="C329"/>
      <c r="D329"/>
    </row>
    <row r="330" spans="3:4" x14ac:dyDescent="0.2">
      <c r="C330"/>
      <c r="D330"/>
    </row>
    <row r="331" spans="3:4" x14ac:dyDescent="0.2">
      <c r="C331"/>
      <c r="D331"/>
    </row>
    <row r="332" spans="3:4" x14ac:dyDescent="0.2">
      <c r="C332"/>
      <c r="D332"/>
    </row>
    <row r="333" spans="3:4" x14ac:dyDescent="0.2">
      <c r="C333"/>
      <c r="D333"/>
    </row>
    <row r="334" spans="3:4" x14ac:dyDescent="0.2">
      <c r="C334"/>
      <c r="D334"/>
    </row>
    <row r="335" spans="3:4" x14ac:dyDescent="0.2">
      <c r="C335"/>
      <c r="D335"/>
    </row>
    <row r="336" spans="3:4" x14ac:dyDescent="0.2">
      <c r="C336"/>
      <c r="D336"/>
    </row>
    <row r="337" spans="3:4" x14ac:dyDescent="0.2">
      <c r="C337"/>
      <c r="D337"/>
    </row>
    <row r="338" spans="3:4" x14ac:dyDescent="0.2">
      <c r="C338"/>
      <c r="D338"/>
    </row>
    <row r="339" spans="3:4" x14ac:dyDescent="0.2">
      <c r="C339"/>
      <c r="D339"/>
    </row>
    <row r="340" spans="3:4" x14ac:dyDescent="0.2">
      <c r="C340"/>
      <c r="D340"/>
    </row>
    <row r="341" spans="3:4" x14ac:dyDescent="0.2">
      <c r="C341"/>
      <c r="D341"/>
    </row>
    <row r="342" spans="3:4" x14ac:dyDescent="0.2">
      <c r="C342"/>
      <c r="D342"/>
    </row>
    <row r="343" spans="3:4" x14ac:dyDescent="0.2">
      <c r="C343"/>
      <c r="D343"/>
    </row>
    <row r="344" spans="3:4" x14ac:dyDescent="0.2">
      <c r="C344"/>
      <c r="D344"/>
    </row>
    <row r="345" spans="3:4" x14ac:dyDescent="0.2">
      <c r="C345"/>
      <c r="D345"/>
    </row>
    <row r="346" spans="3:4" x14ac:dyDescent="0.2">
      <c r="C346"/>
      <c r="D346"/>
    </row>
    <row r="347" spans="3:4" x14ac:dyDescent="0.2">
      <c r="C347"/>
      <c r="D347"/>
    </row>
    <row r="348" spans="3:4" x14ac:dyDescent="0.2">
      <c r="C348"/>
      <c r="D348"/>
    </row>
    <row r="349" spans="3:4" x14ac:dyDescent="0.2">
      <c r="C349"/>
      <c r="D349"/>
    </row>
    <row r="350" spans="3:4" x14ac:dyDescent="0.2">
      <c r="C350"/>
      <c r="D350"/>
    </row>
    <row r="351" spans="3:4" x14ac:dyDescent="0.2">
      <c r="C351"/>
      <c r="D351"/>
    </row>
    <row r="352" spans="3:4" x14ac:dyDescent="0.2">
      <c r="C352"/>
      <c r="D352"/>
    </row>
    <row r="353" spans="3:4" x14ac:dyDescent="0.2">
      <c r="C353"/>
      <c r="D353"/>
    </row>
    <row r="354" spans="3:4" x14ac:dyDescent="0.2">
      <c r="C354"/>
      <c r="D354"/>
    </row>
    <row r="355" spans="3:4" x14ac:dyDescent="0.2">
      <c r="C355"/>
      <c r="D355"/>
    </row>
    <row r="356" spans="3:4" x14ac:dyDescent="0.2">
      <c r="C356"/>
      <c r="D356"/>
    </row>
    <row r="357" spans="3:4" x14ac:dyDescent="0.2">
      <c r="C357"/>
      <c r="D357"/>
    </row>
    <row r="358" spans="3:4" x14ac:dyDescent="0.2">
      <c r="C358"/>
      <c r="D358"/>
    </row>
    <row r="359" spans="3:4" x14ac:dyDescent="0.2">
      <c r="C359"/>
      <c r="D359"/>
    </row>
    <row r="360" spans="3:4" x14ac:dyDescent="0.2">
      <c r="C360"/>
      <c r="D360"/>
    </row>
    <row r="361" spans="3:4" x14ac:dyDescent="0.2">
      <c r="C361"/>
      <c r="D361"/>
    </row>
    <row r="362" spans="3:4" x14ac:dyDescent="0.2">
      <c r="C362"/>
      <c r="D362"/>
    </row>
    <row r="363" spans="3:4" x14ac:dyDescent="0.2">
      <c r="C363"/>
      <c r="D363"/>
    </row>
    <row r="364" spans="3:4" x14ac:dyDescent="0.2">
      <c r="C364"/>
      <c r="D364"/>
    </row>
    <row r="365" spans="3:4" x14ac:dyDescent="0.2">
      <c r="C365"/>
      <c r="D365"/>
    </row>
    <row r="366" spans="3:4" x14ac:dyDescent="0.2">
      <c r="C366"/>
      <c r="D366"/>
    </row>
    <row r="367" spans="3:4" x14ac:dyDescent="0.2">
      <c r="C367"/>
      <c r="D367"/>
    </row>
    <row r="368" spans="3:4" x14ac:dyDescent="0.2">
      <c r="C368"/>
      <c r="D368"/>
    </row>
    <row r="369" spans="3:4" x14ac:dyDescent="0.2">
      <c r="C369"/>
      <c r="D369"/>
    </row>
    <row r="370" spans="3:4" x14ac:dyDescent="0.2">
      <c r="C370"/>
      <c r="D370"/>
    </row>
    <row r="371" spans="3:4" x14ac:dyDescent="0.2">
      <c r="C371"/>
      <c r="D371"/>
    </row>
    <row r="372" spans="3:4" x14ac:dyDescent="0.2">
      <c r="C372"/>
      <c r="D372"/>
    </row>
    <row r="373" spans="3:4" x14ac:dyDescent="0.2">
      <c r="C373"/>
      <c r="D373"/>
    </row>
    <row r="374" spans="3:4" x14ac:dyDescent="0.2">
      <c r="C374"/>
      <c r="D374"/>
    </row>
    <row r="375" spans="3:4" x14ac:dyDescent="0.2">
      <c r="C375"/>
      <c r="D375"/>
    </row>
    <row r="376" spans="3:4" x14ac:dyDescent="0.2">
      <c r="C376"/>
      <c r="D376"/>
    </row>
    <row r="377" spans="3:4" x14ac:dyDescent="0.2">
      <c r="C377"/>
      <c r="D377"/>
    </row>
    <row r="378" spans="3:4" x14ac:dyDescent="0.2">
      <c r="C378"/>
      <c r="D378"/>
    </row>
    <row r="379" spans="3:4" x14ac:dyDescent="0.2">
      <c r="C379"/>
      <c r="D379"/>
    </row>
    <row r="380" spans="3:4" x14ac:dyDescent="0.2">
      <c r="C380"/>
      <c r="D380"/>
    </row>
    <row r="381" spans="3:4" x14ac:dyDescent="0.2">
      <c r="C381"/>
      <c r="D381"/>
    </row>
    <row r="382" spans="3:4" x14ac:dyDescent="0.2">
      <c r="C382"/>
      <c r="D382"/>
    </row>
    <row r="383" spans="3:4" x14ac:dyDescent="0.2">
      <c r="C383"/>
      <c r="D383"/>
    </row>
    <row r="384" spans="3:4" x14ac:dyDescent="0.2">
      <c r="C384"/>
      <c r="D384"/>
    </row>
    <row r="385" spans="3:4" x14ac:dyDescent="0.2">
      <c r="C385"/>
      <c r="D385"/>
    </row>
    <row r="386" spans="3:4" x14ac:dyDescent="0.2">
      <c r="C386"/>
      <c r="D386"/>
    </row>
    <row r="387" spans="3:4" x14ac:dyDescent="0.2">
      <c r="C387"/>
      <c r="D387"/>
    </row>
    <row r="388" spans="3:4" x14ac:dyDescent="0.2">
      <c r="C388"/>
      <c r="D388"/>
    </row>
    <row r="389" spans="3:4" x14ac:dyDescent="0.2">
      <c r="C389"/>
      <c r="D389"/>
    </row>
    <row r="390" spans="3:4" x14ac:dyDescent="0.2">
      <c r="C390"/>
      <c r="D390"/>
    </row>
    <row r="391" spans="3:4" x14ac:dyDescent="0.2">
      <c r="C391"/>
      <c r="D391"/>
    </row>
    <row r="392" spans="3:4" x14ac:dyDescent="0.2">
      <c r="C392"/>
      <c r="D392"/>
    </row>
    <row r="393" spans="3:4" x14ac:dyDescent="0.2">
      <c r="C393"/>
      <c r="D393"/>
    </row>
    <row r="394" spans="3:4" x14ac:dyDescent="0.2">
      <c r="C394"/>
      <c r="D394"/>
    </row>
    <row r="395" spans="3:4" x14ac:dyDescent="0.2">
      <c r="C395"/>
      <c r="D395"/>
    </row>
    <row r="396" spans="3:4" x14ac:dyDescent="0.2">
      <c r="C396"/>
      <c r="D396"/>
    </row>
    <row r="397" spans="3:4" x14ac:dyDescent="0.2">
      <c r="C397"/>
      <c r="D397"/>
    </row>
    <row r="398" spans="3:4" x14ac:dyDescent="0.2">
      <c r="C398"/>
      <c r="D398"/>
    </row>
    <row r="399" spans="3:4" x14ac:dyDescent="0.2">
      <c r="C399"/>
      <c r="D399"/>
    </row>
    <row r="400" spans="3:4" x14ac:dyDescent="0.2">
      <c r="C400"/>
      <c r="D400"/>
    </row>
    <row r="401" spans="3:4" x14ac:dyDescent="0.2">
      <c r="C401"/>
      <c r="D401"/>
    </row>
    <row r="402" spans="3:4" x14ac:dyDescent="0.2">
      <c r="C402"/>
      <c r="D402"/>
    </row>
    <row r="403" spans="3:4" x14ac:dyDescent="0.2">
      <c r="C403"/>
      <c r="D403"/>
    </row>
    <row r="404" spans="3:4" x14ac:dyDescent="0.2">
      <c r="C404"/>
      <c r="D404"/>
    </row>
    <row r="405" spans="3:4" x14ac:dyDescent="0.2">
      <c r="C405"/>
      <c r="D405"/>
    </row>
    <row r="406" spans="3:4" x14ac:dyDescent="0.2">
      <c r="C406"/>
      <c r="D406"/>
    </row>
    <row r="407" spans="3:4" x14ac:dyDescent="0.2">
      <c r="C407"/>
      <c r="D407"/>
    </row>
    <row r="408" spans="3:4" x14ac:dyDescent="0.2">
      <c r="C408"/>
      <c r="D408"/>
    </row>
    <row r="409" spans="3:4" x14ac:dyDescent="0.2">
      <c r="C409"/>
      <c r="D409"/>
    </row>
    <row r="410" spans="3:4" x14ac:dyDescent="0.2">
      <c r="C410"/>
      <c r="D410"/>
    </row>
    <row r="411" spans="3:4" x14ac:dyDescent="0.2">
      <c r="C411"/>
      <c r="D411"/>
    </row>
    <row r="412" spans="3:4" x14ac:dyDescent="0.2">
      <c r="C412"/>
      <c r="D412"/>
    </row>
    <row r="413" spans="3:4" x14ac:dyDescent="0.2">
      <c r="C413"/>
      <c r="D413"/>
    </row>
    <row r="414" spans="3:4" x14ac:dyDescent="0.2">
      <c r="C414"/>
      <c r="D414"/>
    </row>
    <row r="415" spans="3:4" x14ac:dyDescent="0.2">
      <c r="C415"/>
      <c r="D415"/>
    </row>
    <row r="416" spans="3:4" x14ac:dyDescent="0.2">
      <c r="C416"/>
      <c r="D416"/>
    </row>
    <row r="417" spans="3:4" x14ac:dyDescent="0.2">
      <c r="C417"/>
      <c r="D417"/>
    </row>
    <row r="418" spans="3:4" x14ac:dyDescent="0.2">
      <c r="C418"/>
      <c r="D418"/>
    </row>
    <row r="419" spans="3:4" x14ac:dyDescent="0.2">
      <c r="C419"/>
      <c r="D419"/>
    </row>
    <row r="420" spans="3:4" x14ac:dyDescent="0.2">
      <c r="C420"/>
      <c r="D420"/>
    </row>
    <row r="421" spans="3:4" x14ac:dyDescent="0.2">
      <c r="C421"/>
      <c r="D421"/>
    </row>
    <row r="422" spans="3:4" x14ac:dyDescent="0.2">
      <c r="C422"/>
      <c r="D422"/>
    </row>
    <row r="423" spans="3:4" x14ac:dyDescent="0.2">
      <c r="C423"/>
      <c r="D423"/>
    </row>
    <row r="424" spans="3:4" x14ac:dyDescent="0.2">
      <c r="C424"/>
      <c r="D424"/>
    </row>
    <row r="425" spans="3:4" x14ac:dyDescent="0.2">
      <c r="C425"/>
      <c r="D425"/>
    </row>
    <row r="426" spans="3:4" x14ac:dyDescent="0.2">
      <c r="C426"/>
      <c r="D426"/>
    </row>
    <row r="427" spans="3:4" x14ac:dyDescent="0.2">
      <c r="C427"/>
      <c r="D427"/>
    </row>
    <row r="428" spans="3:4" x14ac:dyDescent="0.2">
      <c r="C428"/>
      <c r="D428"/>
    </row>
    <row r="429" spans="3:4" x14ac:dyDescent="0.2">
      <c r="C429"/>
      <c r="D429"/>
    </row>
    <row r="430" spans="3:4" x14ac:dyDescent="0.2">
      <c r="C430"/>
      <c r="D430"/>
    </row>
    <row r="431" spans="3:4" x14ac:dyDescent="0.2">
      <c r="C431"/>
      <c r="D431"/>
    </row>
    <row r="432" spans="3:4" x14ac:dyDescent="0.2">
      <c r="C432"/>
      <c r="D432"/>
    </row>
    <row r="433" spans="3:4" x14ac:dyDescent="0.2">
      <c r="C433"/>
      <c r="D433"/>
    </row>
    <row r="434" spans="3:4" x14ac:dyDescent="0.2">
      <c r="C434"/>
      <c r="D434"/>
    </row>
    <row r="435" spans="3:4" x14ac:dyDescent="0.2">
      <c r="C435"/>
      <c r="D435"/>
    </row>
    <row r="436" spans="3:4" x14ac:dyDescent="0.2">
      <c r="C436"/>
      <c r="D436"/>
    </row>
    <row r="437" spans="3:4" x14ac:dyDescent="0.2">
      <c r="C437"/>
      <c r="D437"/>
    </row>
    <row r="438" spans="3:4" x14ac:dyDescent="0.2">
      <c r="C438"/>
      <c r="D438"/>
    </row>
    <row r="439" spans="3:4" x14ac:dyDescent="0.2">
      <c r="C439"/>
      <c r="D439"/>
    </row>
    <row r="440" spans="3:4" x14ac:dyDescent="0.2">
      <c r="C440"/>
      <c r="D440"/>
    </row>
    <row r="441" spans="3:4" x14ac:dyDescent="0.2">
      <c r="C441"/>
      <c r="D441"/>
    </row>
    <row r="442" spans="3:4" x14ac:dyDescent="0.2">
      <c r="C442"/>
      <c r="D442"/>
    </row>
    <row r="443" spans="3:4" x14ac:dyDescent="0.2">
      <c r="C443"/>
      <c r="D443"/>
    </row>
    <row r="444" spans="3:4" x14ac:dyDescent="0.2">
      <c r="C444"/>
      <c r="D444"/>
    </row>
    <row r="445" spans="3:4" x14ac:dyDescent="0.2">
      <c r="C445"/>
      <c r="D445"/>
    </row>
    <row r="446" spans="3:4" x14ac:dyDescent="0.2">
      <c r="C446"/>
      <c r="D446"/>
    </row>
    <row r="447" spans="3:4" x14ac:dyDescent="0.2">
      <c r="C447"/>
      <c r="D447"/>
    </row>
    <row r="448" spans="3:4" x14ac:dyDescent="0.2">
      <c r="C448"/>
      <c r="D448"/>
    </row>
    <row r="449" spans="3:4" x14ac:dyDescent="0.2">
      <c r="C449"/>
      <c r="D449"/>
    </row>
    <row r="450" spans="3:4" x14ac:dyDescent="0.2">
      <c r="C450"/>
      <c r="D450"/>
    </row>
    <row r="451" spans="3:4" x14ac:dyDescent="0.2">
      <c r="C451"/>
      <c r="D451"/>
    </row>
    <row r="452" spans="3:4" x14ac:dyDescent="0.2">
      <c r="C452"/>
      <c r="D452"/>
    </row>
    <row r="453" spans="3:4" x14ac:dyDescent="0.2">
      <c r="C453"/>
      <c r="D453"/>
    </row>
    <row r="454" spans="3:4" x14ac:dyDescent="0.2">
      <c r="C454"/>
      <c r="D454"/>
    </row>
    <row r="455" spans="3:4" x14ac:dyDescent="0.2">
      <c r="C455"/>
      <c r="D455"/>
    </row>
    <row r="456" spans="3:4" x14ac:dyDescent="0.2">
      <c r="C456"/>
      <c r="D456"/>
    </row>
    <row r="457" spans="3:4" x14ac:dyDescent="0.2">
      <c r="C457"/>
      <c r="D457"/>
    </row>
    <row r="458" spans="3:4" x14ac:dyDescent="0.2">
      <c r="C458"/>
      <c r="D458"/>
    </row>
    <row r="459" spans="3:4" x14ac:dyDescent="0.2">
      <c r="C459"/>
      <c r="D459"/>
    </row>
    <row r="460" spans="3:4" x14ac:dyDescent="0.2">
      <c r="C460"/>
      <c r="D460"/>
    </row>
    <row r="461" spans="3:4" x14ac:dyDescent="0.2">
      <c r="C461"/>
      <c r="D461"/>
    </row>
    <row r="462" spans="3:4" x14ac:dyDescent="0.2">
      <c r="C462"/>
      <c r="D462"/>
    </row>
    <row r="463" spans="3:4" x14ac:dyDescent="0.2">
      <c r="C463"/>
      <c r="D463"/>
    </row>
    <row r="464" spans="3:4" x14ac:dyDescent="0.2">
      <c r="C464"/>
      <c r="D464"/>
    </row>
    <row r="465" spans="3:4" x14ac:dyDescent="0.2">
      <c r="C465"/>
      <c r="D465"/>
    </row>
    <row r="466" spans="3:4" x14ac:dyDescent="0.2">
      <c r="C466"/>
      <c r="D466"/>
    </row>
    <row r="467" spans="3:4" x14ac:dyDescent="0.2">
      <c r="C467"/>
      <c r="D467"/>
    </row>
    <row r="468" spans="3:4" x14ac:dyDescent="0.2">
      <c r="C468"/>
      <c r="D468"/>
    </row>
    <row r="469" spans="3:4" x14ac:dyDescent="0.2">
      <c r="C469"/>
      <c r="D469"/>
    </row>
    <row r="470" spans="3:4" x14ac:dyDescent="0.2">
      <c r="C470"/>
      <c r="D470"/>
    </row>
    <row r="471" spans="3:4" x14ac:dyDescent="0.2">
      <c r="C471"/>
      <c r="D471"/>
    </row>
    <row r="472" spans="3:4" x14ac:dyDescent="0.2">
      <c r="C472"/>
      <c r="D472"/>
    </row>
    <row r="473" spans="3:4" x14ac:dyDescent="0.2">
      <c r="C473"/>
      <c r="D473"/>
    </row>
    <row r="474" spans="3:4" x14ac:dyDescent="0.2">
      <c r="C474"/>
      <c r="D474"/>
    </row>
    <row r="475" spans="3:4" x14ac:dyDescent="0.2">
      <c r="C475"/>
      <c r="D475"/>
    </row>
    <row r="476" spans="3:4" x14ac:dyDescent="0.2">
      <c r="C476"/>
      <c r="D476"/>
    </row>
    <row r="477" spans="3:4" x14ac:dyDescent="0.2">
      <c r="C477"/>
      <c r="D477"/>
    </row>
    <row r="478" spans="3:4" x14ac:dyDescent="0.2">
      <c r="C478"/>
      <c r="D478"/>
    </row>
    <row r="479" spans="3:4" x14ac:dyDescent="0.2">
      <c r="C479"/>
      <c r="D479"/>
    </row>
    <row r="480" spans="3:4" x14ac:dyDescent="0.2">
      <c r="C480"/>
      <c r="D480"/>
    </row>
    <row r="481" spans="3:4" x14ac:dyDescent="0.2">
      <c r="C481"/>
      <c r="D481"/>
    </row>
    <row r="482" spans="3:4" x14ac:dyDescent="0.2">
      <c r="C482"/>
      <c r="D482"/>
    </row>
    <row r="483" spans="3:4" x14ac:dyDescent="0.2">
      <c r="C483"/>
      <c r="D483"/>
    </row>
    <row r="484" spans="3:4" x14ac:dyDescent="0.2">
      <c r="C484"/>
      <c r="D484"/>
    </row>
    <row r="485" spans="3:4" x14ac:dyDescent="0.2">
      <c r="C485"/>
      <c r="D485"/>
    </row>
    <row r="486" spans="3:4" x14ac:dyDescent="0.2">
      <c r="C486"/>
      <c r="D486"/>
    </row>
    <row r="487" spans="3:4" x14ac:dyDescent="0.2">
      <c r="C487"/>
      <c r="D487"/>
    </row>
    <row r="488" spans="3:4" x14ac:dyDescent="0.2">
      <c r="C488"/>
      <c r="D488"/>
    </row>
    <row r="489" spans="3:4" x14ac:dyDescent="0.2">
      <c r="C489"/>
      <c r="D489"/>
    </row>
    <row r="490" spans="3:4" x14ac:dyDescent="0.2">
      <c r="C490"/>
      <c r="D490"/>
    </row>
    <row r="491" spans="3:4" x14ac:dyDescent="0.2">
      <c r="C491"/>
      <c r="D491"/>
    </row>
    <row r="492" spans="3:4" x14ac:dyDescent="0.2">
      <c r="C492"/>
      <c r="D492"/>
    </row>
    <row r="493" spans="3:4" x14ac:dyDescent="0.2">
      <c r="C493"/>
      <c r="D493"/>
    </row>
    <row r="494" spans="3:4" x14ac:dyDescent="0.2">
      <c r="C494"/>
      <c r="D494"/>
    </row>
    <row r="495" spans="3:4" x14ac:dyDescent="0.2">
      <c r="C495"/>
      <c r="D495"/>
    </row>
    <row r="496" spans="3:4" x14ac:dyDescent="0.2">
      <c r="C496"/>
      <c r="D496"/>
    </row>
    <row r="497" spans="3:4" x14ac:dyDescent="0.2">
      <c r="C497"/>
      <c r="D497"/>
    </row>
    <row r="498" spans="3:4" x14ac:dyDescent="0.2">
      <c r="C498"/>
      <c r="D498"/>
    </row>
    <row r="499" spans="3:4" x14ac:dyDescent="0.2">
      <c r="C499"/>
      <c r="D499"/>
    </row>
    <row r="500" spans="3:4" x14ac:dyDescent="0.2">
      <c r="C500"/>
      <c r="D500"/>
    </row>
    <row r="501" spans="3:4" x14ac:dyDescent="0.2">
      <c r="C501"/>
      <c r="D501"/>
    </row>
    <row r="502" spans="3:4" x14ac:dyDescent="0.2">
      <c r="C502"/>
      <c r="D502"/>
    </row>
    <row r="503" spans="3:4" x14ac:dyDescent="0.2">
      <c r="C503"/>
      <c r="D503"/>
    </row>
    <row r="504" spans="3:4" x14ac:dyDescent="0.2">
      <c r="C504"/>
      <c r="D504"/>
    </row>
    <row r="505" spans="3:4" x14ac:dyDescent="0.2">
      <c r="C505"/>
      <c r="D505"/>
    </row>
    <row r="506" spans="3:4" x14ac:dyDescent="0.2">
      <c r="C506"/>
      <c r="D506"/>
    </row>
    <row r="507" spans="3:4" x14ac:dyDescent="0.2">
      <c r="C507"/>
      <c r="D507"/>
    </row>
    <row r="508" spans="3:4" x14ac:dyDescent="0.2">
      <c r="C508"/>
      <c r="D508"/>
    </row>
    <row r="509" spans="3:4" x14ac:dyDescent="0.2">
      <c r="C509"/>
      <c r="D509"/>
    </row>
    <row r="510" spans="3:4" x14ac:dyDescent="0.2">
      <c r="C510"/>
      <c r="D510"/>
    </row>
    <row r="511" spans="3:4" x14ac:dyDescent="0.2">
      <c r="C511"/>
      <c r="D511"/>
    </row>
    <row r="512" spans="3:4" x14ac:dyDescent="0.2">
      <c r="C512"/>
      <c r="D512"/>
    </row>
    <row r="513" spans="3:4" x14ac:dyDescent="0.2">
      <c r="C513"/>
      <c r="D513"/>
    </row>
    <row r="514" spans="3:4" x14ac:dyDescent="0.2">
      <c r="C514"/>
      <c r="D514"/>
    </row>
    <row r="515" spans="3:4" x14ac:dyDescent="0.2">
      <c r="C515"/>
      <c r="D515"/>
    </row>
    <row r="516" spans="3:4" x14ac:dyDescent="0.2">
      <c r="C516"/>
      <c r="D516"/>
    </row>
    <row r="517" spans="3:4" x14ac:dyDescent="0.2">
      <c r="C517"/>
      <c r="D517"/>
    </row>
    <row r="518" spans="3:4" x14ac:dyDescent="0.2">
      <c r="C518"/>
      <c r="D518"/>
    </row>
    <row r="519" spans="3:4" x14ac:dyDescent="0.2">
      <c r="C519"/>
      <c r="D519"/>
    </row>
    <row r="520" spans="3:4" x14ac:dyDescent="0.2">
      <c r="C520"/>
      <c r="D520"/>
    </row>
    <row r="521" spans="3:4" x14ac:dyDescent="0.2">
      <c r="C521"/>
      <c r="D521"/>
    </row>
    <row r="522" spans="3:4" x14ac:dyDescent="0.2">
      <c r="C522"/>
      <c r="D522"/>
    </row>
    <row r="523" spans="3:4" x14ac:dyDescent="0.2">
      <c r="C523"/>
      <c r="D523"/>
    </row>
    <row r="524" spans="3:4" x14ac:dyDescent="0.2">
      <c r="C524"/>
      <c r="D524"/>
    </row>
    <row r="525" spans="3:4" x14ac:dyDescent="0.2">
      <c r="C525"/>
      <c r="D525"/>
    </row>
    <row r="526" spans="3:4" x14ac:dyDescent="0.2">
      <c r="C526"/>
      <c r="D526"/>
    </row>
    <row r="527" spans="3:4" x14ac:dyDescent="0.2">
      <c r="C527"/>
      <c r="D527"/>
    </row>
    <row r="528" spans="3:4" x14ac:dyDescent="0.2">
      <c r="C528"/>
      <c r="D528"/>
    </row>
    <row r="529" spans="3:4" x14ac:dyDescent="0.2">
      <c r="C529"/>
      <c r="D529"/>
    </row>
    <row r="530" spans="3:4" x14ac:dyDescent="0.2">
      <c r="C530"/>
      <c r="D530"/>
    </row>
    <row r="531" spans="3:4" x14ac:dyDescent="0.2">
      <c r="C531"/>
      <c r="D531"/>
    </row>
    <row r="532" spans="3:4" x14ac:dyDescent="0.2">
      <c r="C532"/>
      <c r="D532"/>
    </row>
    <row r="533" spans="3:4" x14ac:dyDescent="0.2">
      <c r="C533"/>
      <c r="D533"/>
    </row>
    <row r="534" spans="3:4" x14ac:dyDescent="0.2">
      <c r="C534"/>
      <c r="D534"/>
    </row>
    <row r="535" spans="3:4" x14ac:dyDescent="0.2">
      <c r="C535"/>
      <c r="D535"/>
    </row>
    <row r="536" spans="3:4" x14ac:dyDescent="0.2">
      <c r="C536"/>
      <c r="D536"/>
    </row>
    <row r="537" spans="3:4" x14ac:dyDescent="0.2">
      <c r="C537"/>
      <c r="D537"/>
    </row>
    <row r="538" spans="3:4" x14ac:dyDescent="0.2">
      <c r="C538"/>
      <c r="D538"/>
    </row>
    <row r="539" spans="3:4" x14ac:dyDescent="0.2">
      <c r="C539"/>
      <c r="D539"/>
    </row>
    <row r="540" spans="3:4" x14ac:dyDescent="0.2">
      <c r="C540"/>
      <c r="D540"/>
    </row>
    <row r="541" spans="3:4" x14ac:dyDescent="0.2">
      <c r="C541"/>
      <c r="D541"/>
    </row>
    <row r="542" spans="3:4" x14ac:dyDescent="0.2">
      <c r="C542"/>
      <c r="D542"/>
    </row>
    <row r="543" spans="3:4" x14ac:dyDescent="0.2">
      <c r="C543"/>
      <c r="D543"/>
    </row>
    <row r="544" spans="3:4" x14ac:dyDescent="0.2">
      <c r="C544"/>
      <c r="D544"/>
    </row>
    <row r="545" spans="3:4" x14ac:dyDescent="0.2">
      <c r="C545"/>
      <c r="D545"/>
    </row>
    <row r="546" spans="3:4" x14ac:dyDescent="0.2">
      <c r="C546"/>
      <c r="D546"/>
    </row>
    <row r="547" spans="3:4" x14ac:dyDescent="0.2">
      <c r="C547"/>
      <c r="D547"/>
    </row>
    <row r="548" spans="3:4" x14ac:dyDescent="0.2">
      <c r="C548"/>
      <c r="D548"/>
    </row>
    <row r="549" spans="3:4" x14ac:dyDescent="0.2">
      <c r="C549"/>
      <c r="D549"/>
    </row>
    <row r="550" spans="3:4" x14ac:dyDescent="0.2">
      <c r="C550"/>
      <c r="D550"/>
    </row>
    <row r="551" spans="3:4" x14ac:dyDescent="0.2">
      <c r="C551"/>
      <c r="D551"/>
    </row>
  </sheetData>
  <phoneticPr fontId="1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D01-7C75-4587-81A8-7C8F73A973A3}">
  <dimension ref="A1:K11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3" sqref="H23"/>
    </sheetView>
  </sheetViews>
  <sheetFormatPr defaultRowHeight="13" x14ac:dyDescent="0.2"/>
  <cols>
    <col min="1" max="1" width="10.26953125" bestFit="1" customWidth="1"/>
    <col min="2" max="2" width="14.26953125" bestFit="1" customWidth="1"/>
    <col min="3" max="6" width="15.26953125" bestFit="1" customWidth="1"/>
    <col min="7" max="7" width="14.7265625" bestFit="1" customWidth="1"/>
    <col min="8" max="11" width="16.1796875" bestFit="1" customWidth="1"/>
  </cols>
  <sheetData>
    <row r="1" spans="1:11" x14ac:dyDescent="0.2">
      <c r="B1">
        <v>94</v>
      </c>
      <c r="C1" s="2"/>
      <c r="F1" s="9"/>
      <c r="G1">
        <v>861</v>
      </c>
    </row>
    <row r="2" spans="1:11" x14ac:dyDescent="0.2">
      <c r="B2" s="2">
        <v>842776102461</v>
      </c>
      <c r="C2" s="2">
        <v>4550084118970</v>
      </c>
      <c r="D2" s="2">
        <v>4549980046388</v>
      </c>
      <c r="E2" s="2">
        <v>4549292037708</v>
      </c>
      <c r="F2" s="2">
        <v>4514953727427</v>
      </c>
      <c r="G2" s="6">
        <v>842776102461</v>
      </c>
      <c r="H2" s="6">
        <v>4550084118970</v>
      </c>
      <c r="I2" s="6">
        <v>4549980046388</v>
      </c>
      <c r="J2" s="6">
        <v>4549292037708</v>
      </c>
      <c r="K2" s="6">
        <v>4514953727427</v>
      </c>
    </row>
    <row r="3" spans="1:11" x14ac:dyDescent="0.2">
      <c r="A3" s="1">
        <v>43282</v>
      </c>
      <c r="B3">
        <f>IF(ISERROR(VLOOKUP($A3&amp;B$2,売上実績_PC!$A$1:$F$592,5,FALSE)),0,VLOOKUP($A3&amp;B$2,売上実績_PC!$A$1:$F$592,5,FALSE))</f>
        <v>8</v>
      </c>
      <c r="C3">
        <f>IF(ISERROR(VLOOKUP($A3&amp;C$2,売上実績_PC!$A$1:$F$592,5,FALSE)),0,VLOOKUP($A3&amp;C$2,売上実績_PC!$A$1:$F$592,5,FALSE))</f>
        <v>3</v>
      </c>
      <c r="D3">
        <f>IF(ISERROR(VLOOKUP($A3&amp;D$2,売上実績_PC!$A$1:$F$592,5,FALSE)),0,VLOOKUP($A3&amp;D$2,売上実績_PC!$A$1:$F$592,5,FALSE))</f>
        <v>0</v>
      </c>
      <c r="E3">
        <f>IF(ISERROR(VLOOKUP($A3&amp;E$2,売上実績_PC!$A$1:$F$592,5,FALSE)),0,VLOOKUP($A3&amp;E$2,売上実績_PC!$A$1:$F$592,5,FALSE))</f>
        <v>0</v>
      </c>
      <c r="F3">
        <f>IF(ISERROR(VLOOKUP($A3&amp;F$2,売上実績_PC!$A$1:$F$592,5,FALSE)),0,VLOOKUP($A3&amp;F$2,売上実績_PC!$A$1:$F$592,5,FALSE))</f>
        <v>0</v>
      </c>
      <c r="G3">
        <f>IF(ISERROR(VLOOKUP($A3&amp;G$2,売上実績_モバイル!$A$1:$F$592,5,FALSE)),0,VLOOKUP($A3&amp;G$2,売上実績_モバイル!$A$1:$F$592,5,FALSE))</f>
        <v>6</v>
      </c>
      <c r="H3">
        <f>IF(ISERROR(VLOOKUP($A3&amp;H$2,売上実績_モバイル!$A$1:$F$592,5,FALSE)),0,VLOOKUP($A3&amp;H$2,売上実績_モバイル!$A$1:$F$592,5,FALSE))</f>
        <v>1</v>
      </c>
      <c r="I3">
        <f>IF(ISERROR(VLOOKUP($A3&amp;I$2,売上実績_モバイル!$A$1:$F$592,5,FALSE)),0,VLOOKUP($A3&amp;I$2,売上実績_モバイル!$A$1:$F$592,5,FALSE))</f>
        <v>1</v>
      </c>
      <c r="J3">
        <f>IF(ISERROR(VLOOKUP($A3&amp;J$2,売上実績_モバイル!$A$1:$F$592,5,FALSE)),0,VLOOKUP($A3&amp;J$2,売上実績_モバイル!$A$1:$F$592,5,FALSE))</f>
        <v>0</v>
      </c>
      <c r="K3">
        <f>IF(ISERROR(VLOOKUP($A3&amp;K$2,売上実績_モバイル!$A$1:$F$592,5,FALSE)),0,VLOOKUP($A3&amp;K$2,売上実績_モバイル!$A$1:$F$592,5,FALSE))</f>
        <v>0</v>
      </c>
    </row>
    <row r="4" spans="1:11" x14ac:dyDescent="0.2">
      <c r="A4" s="1">
        <v>43283</v>
      </c>
      <c r="B4">
        <f>IF(ISERROR(VLOOKUP($A4&amp;B$2,売上実績_PC!$A$1:$F$592,5,FALSE)),0,VLOOKUP($A4&amp;B$2,売上実績_PC!$A$1:$F$592,5,FALSE))</f>
        <v>7</v>
      </c>
      <c r="C4">
        <f>IF(ISERROR(VLOOKUP($A4&amp;C$2,売上実績_PC!$A$1:$F$592,5,FALSE)),0,VLOOKUP($A4&amp;C$2,売上実績_PC!$A$1:$F$592,5,FALSE))</f>
        <v>2</v>
      </c>
      <c r="D4">
        <f>IF(ISERROR(VLOOKUP($A4&amp;D$2,売上実績_PC!$A$1:$F$592,5,FALSE)),0,VLOOKUP($A4&amp;D$2,売上実績_PC!$A$1:$F$592,5,FALSE))</f>
        <v>0</v>
      </c>
      <c r="E4">
        <f>IF(ISERROR(VLOOKUP($A4&amp;E$2,売上実績_PC!$A$1:$F$592,5,FALSE)),0,VLOOKUP($A4&amp;E$2,売上実績_PC!$A$1:$F$592,5,FALSE))</f>
        <v>0</v>
      </c>
      <c r="F4">
        <f>IF(ISERROR(VLOOKUP($A4&amp;F$2,売上実績_PC!$A$1:$F$592,5,FALSE)),0,VLOOKUP($A4&amp;F$2,売上実績_PC!$A$1:$F$592,5,FALSE))</f>
        <v>0</v>
      </c>
      <c r="G4">
        <f>IF(ISERROR(VLOOKUP($A4&amp;G$2,売上実績_モバイル!$A$1:$F$592,5,FALSE)),0,VLOOKUP($A4&amp;G$2,売上実績_モバイル!$A$1:$F$592,5,FALSE))</f>
        <v>5</v>
      </c>
      <c r="H4">
        <f>IF(ISERROR(VLOOKUP($A4&amp;H$2,売上実績_モバイル!$A$1:$F$592,5,FALSE)),0,VLOOKUP($A4&amp;H$2,売上実績_モバイル!$A$1:$F$592,5,FALSE))</f>
        <v>2</v>
      </c>
      <c r="I4">
        <f>IF(ISERROR(VLOOKUP($A4&amp;I$2,売上実績_モバイル!$A$1:$F$592,5,FALSE)),0,VLOOKUP($A4&amp;I$2,売上実績_モバイル!$A$1:$F$592,5,FALSE))</f>
        <v>0</v>
      </c>
      <c r="J4">
        <f>IF(ISERROR(VLOOKUP($A4&amp;J$2,売上実績_モバイル!$A$1:$F$592,5,FALSE)),0,VLOOKUP($A4&amp;J$2,売上実績_モバイル!$A$1:$F$592,5,FALSE))</f>
        <v>0</v>
      </c>
      <c r="K4">
        <f>IF(ISERROR(VLOOKUP($A4&amp;K$2,売上実績_モバイル!$A$1:$F$592,5,FALSE)),0,VLOOKUP($A4&amp;K$2,売上実績_モバイル!$A$1:$F$592,5,FALSE))</f>
        <v>0</v>
      </c>
    </row>
    <row r="5" spans="1:11" x14ac:dyDescent="0.2">
      <c r="A5" s="1">
        <v>43284</v>
      </c>
      <c r="B5">
        <f>IF(ISERROR(VLOOKUP($A5&amp;B$2,売上実績_PC!$A$1:$F$592,5,FALSE)),0,VLOOKUP($A5&amp;B$2,売上実績_PC!$A$1:$F$592,5,FALSE))</f>
        <v>4</v>
      </c>
      <c r="C5">
        <f>IF(ISERROR(VLOOKUP($A5&amp;C$2,売上実績_PC!$A$1:$F$592,5,FALSE)),0,VLOOKUP($A5&amp;C$2,売上実績_PC!$A$1:$F$592,5,FALSE))</f>
        <v>1</v>
      </c>
      <c r="D5">
        <f>IF(ISERROR(VLOOKUP($A5&amp;D$2,売上実績_PC!$A$1:$F$592,5,FALSE)),0,VLOOKUP($A5&amp;D$2,売上実績_PC!$A$1:$F$592,5,FALSE))</f>
        <v>2</v>
      </c>
      <c r="E5">
        <f>IF(ISERROR(VLOOKUP($A5&amp;E$2,売上実績_PC!$A$1:$F$592,5,FALSE)),0,VLOOKUP($A5&amp;E$2,売上実績_PC!$A$1:$F$592,5,FALSE))</f>
        <v>0</v>
      </c>
      <c r="F5">
        <f>IF(ISERROR(VLOOKUP($A5&amp;F$2,売上実績_PC!$A$1:$F$592,5,FALSE)),0,VLOOKUP($A5&amp;F$2,売上実績_PC!$A$1:$F$592,5,FALSE))</f>
        <v>0</v>
      </c>
      <c r="G5">
        <f>IF(ISERROR(VLOOKUP($A5&amp;G$2,売上実績_モバイル!$A$1:$F$592,5,FALSE)),0,VLOOKUP($A5&amp;G$2,売上実績_モバイル!$A$1:$F$592,5,FALSE))</f>
        <v>0</v>
      </c>
      <c r="H5">
        <f>IF(ISERROR(VLOOKUP($A5&amp;H$2,売上実績_モバイル!$A$1:$F$592,5,FALSE)),0,VLOOKUP($A5&amp;H$2,売上実績_モバイル!$A$1:$F$592,5,FALSE))</f>
        <v>2</v>
      </c>
      <c r="I5">
        <f>IF(ISERROR(VLOOKUP($A5&amp;I$2,売上実績_モバイル!$A$1:$F$592,5,FALSE)),0,VLOOKUP($A5&amp;I$2,売上実績_モバイル!$A$1:$F$592,5,FALSE))</f>
        <v>0</v>
      </c>
      <c r="J5">
        <f>IF(ISERROR(VLOOKUP($A5&amp;J$2,売上実績_モバイル!$A$1:$F$592,5,FALSE)),0,VLOOKUP($A5&amp;J$2,売上実績_モバイル!$A$1:$F$592,5,FALSE))</f>
        <v>0</v>
      </c>
      <c r="K5">
        <f>IF(ISERROR(VLOOKUP($A5&amp;K$2,売上実績_モバイル!$A$1:$F$592,5,FALSE)),0,VLOOKUP($A5&amp;K$2,売上実績_モバイル!$A$1:$F$592,5,FALSE))</f>
        <v>0</v>
      </c>
    </row>
    <row r="6" spans="1:11" x14ac:dyDescent="0.2">
      <c r="A6" s="1">
        <v>43285</v>
      </c>
      <c r="B6">
        <f>IF(ISERROR(VLOOKUP($A6&amp;B$2,売上実績_PC!$A$1:$F$592,5,FALSE)),0,VLOOKUP($A6&amp;B$2,売上実績_PC!$A$1:$F$592,5,FALSE))</f>
        <v>6</v>
      </c>
      <c r="C6">
        <f>IF(ISERROR(VLOOKUP($A6&amp;C$2,売上実績_PC!$A$1:$F$592,5,FALSE)),0,VLOOKUP($A6&amp;C$2,売上実績_PC!$A$1:$F$592,5,FALSE))</f>
        <v>1</v>
      </c>
      <c r="D6">
        <f>IF(ISERROR(VLOOKUP($A6&amp;D$2,売上実績_PC!$A$1:$F$592,5,FALSE)),0,VLOOKUP($A6&amp;D$2,売上実績_PC!$A$1:$F$592,5,FALSE))</f>
        <v>1</v>
      </c>
      <c r="E6">
        <f>IF(ISERROR(VLOOKUP($A6&amp;E$2,売上実績_PC!$A$1:$F$592,5,FALSE)),0,VLOOKUP($A6&amp;E$2,売上実績_PC!$A$1:$F$592,5,FALSE))</f>
        <v>1</v>
      </c>
      <c r="F6">
        <f>IF(ISERROR(VLOOKUP($A6&amp;F$2,売上実績_PC!$A$1:$F$592,5,FALSE)),0,VLOOKUP($A6&amp;F$2,売上実績_PC!$A$1:$F$592,5,FALSE))</f>
        <v>0</v>
      </c>
      <c r="G6">
        <f>IF(ISERROR(VLOOKUP($A6&amp;G$2,売上実績_モバイル!$A$1:$F$592,5,FALSE)),0,VLOOKUP($A6&amp;G$2,売上実績_モバイル!$A$1:$F$592,5,FALSE))</f>
        <v>3</v>
      </c>
      <c r="H6">
        <f>IF(ISERROR(VLOOKUP($A6&amp;H$2,売上実績_モバイル!$A$1:$F$592,5,FALSE)),0,VLOOKUP($A6&amp;H$2,売上実績_モバイル!$A$1:$F$592,5,FALSE))</f>
        <v>1</v>
      </c>
      <c r="I6">
        <f>IF(ISERROR(VLOOKUP($A6&amp;I$2,売上実績_モバイル!$A$1:$F$592,5,FALSE)),0,VLOOKUP($A6&amp;I$2,売上実績_モバイル!$A$1:$F$592,5,FALSE))</f>
        <v>1</v>
      </c>
      <c r="J6">
        <f>IF(ISERROR(VLOOKUP($A6&amp;J$2,売上実績_モバイル!$A$1:$F$592,5,FALSE)),0,VLOOKUP($A6&amp;J$2,売上実績_モバイル!$A$1:$F$592,5,FALSE))</f>
        <v>0</v>
      </c>
      <c r="K6">
        <f>IF(ISERROR(VLOOKUP($A6&amp;K$2,売上実績_モバイル!$A$1:$F$592,5,FALSE)),0,VLOOKUP($A6&amp;K$2,売上実績_モバイル!$A$1:$F$592,5,FALSE))</f>
        <v>0</v>
      </c>
    </row>
    <row r="7" spans="1:11" x14ac:dyDescent="0.2">
      <c r="A7" s="1">
        <v>43286</v>
      </c>
      <c r="B7">
        <f>IF(ISERROR(VLOOKUP($A7&amp;B$2,売上実績_PC!$A$1:$F$592,5,FALSE)),0,VLOOKUP($A7&amp;B$2,売上実績_PC!$A$1:$F$592,5,FALSE))</f>
        <v>2</v>
      </c>
      <c r="C7">
        <f>IF(ISERROR(VLOOKUP($A7&amp;C$2,売上実績_PC!$A$1:$F$592,5,FALSE)),0,VLOOKUP($A7&amp;C$2,売上実績_PC!$A$1:$F$592,5,FALSE))</f>
        <v>3</v>
      </c>
      <c r="D7">
        <f>IF(ISERROR(VLOOKUP($A7&amp;D$2,売上実績_PC!$A$1:$F$592,5,FALSE)),0,VLOOKUP($A7&amp;D$2,売上実績_PC!$A$1:$F$592,5,FALSE))</f>
        <v>0</v>
      </c>
      <c r="E7">
        <f>IF(ISERROR(VLOOKUP($A7&amp;E$2,売上実績_PC!$A$1:$F$592,5,FALSE)),0,VLOOKUP($A7&amp;E$2,売上実績_PC!$A$1:$F$592,5,FALSE))</f>
        <v>0</v>
      </c>
      <c r="F7">
        <f>IF(ISERROR(VLOOKUP($A7&amp;F$2,売上実績_PC!$A$1:$F$592,5,FALSE)),0,VLOOKUP($A7&amp;F$2,売上実績_PC!$A$1:$F$592,5,FALSE))</f>
        <v>1</v>
      </c>
      <c r="G7">
        <f>IF(ISERROR(VLOOKUP($A7&amp;G$2,売上実績_モバイル!$A$1:$F$592,5,FALSE)),0,VLOOKUP($A7&amp;G$2,売上実績_モバイル!$A$1:$F$592,5,FALSE))</f>
        <v>1</v>
      </c>
      <c r="H7">
        <f>IF(ISERROR(VLOOKUP($A7&amp;H$2,売上実績_モバイル!$A$1:$F$592,5,FALSE)),0,VLOOKUP($A7&amp;H$2,売上実績_モバイル!$A$1:$F$592,5,FALSE))</f>
        <v>0</v>
      </c>
      <c r="I7">
        <f>IF(ISERROR(VLOOKUP($A7&amp;I$2,売上実績_モバイル!$A$1:$F$592,5,FALSE)),0,VLOOKUP($A7&amp;I$2,売上実績_モバイル!$A$1:$F$592,5,FALSE))</f>
        <v>0</v>
      </c>
      <c r="J7">
        <f>IF(ISERROR(VLOOKUP($A7&amp;J$2,売上実績_モバイル!$A$1:$F$592,5,FALSE)),0,VLOOKUP($A7&amp;J$2,売上実績_モバイル!$A$1:$F$592,5,FALSE))</f>
        <v>0</v>
      </c>
      <c r="K7">
        <f>IF(ISERROR(VLOOKUP($A7&amp;K$2,売上実績_モバイル!$A$1:$F$592,5,FALSE)),0,VLOOKUP($A7&amp;K$2,売上実績_モバイル!$A$1:$F$592,5,FALSE))</f>
        <v>0</v>
      </c>
    </row>
    <row r="8" spans="1:11" x14ac:dyDescent="0.2">
      <c r="A8" s="1">
        <v>43287</v>
      </c>
      <c r="B8">
        <f>IF(ISERROR(VLOOKUP($A8&amp;B$2,売上実績_PC!$A$1:$F$592,5,FALSE)),0,VLOOKUP($A8&amp;B$2,売上実績_PC!$A$1:$F$592,5,FALSE))</f>
        <v>5</v>
      </c>
      <c r="C8">
        <f>IF(ISERROR(VLOOKUP($A8&amp;C$2,売上実績_PC!$A$1:$F$592,5,FALSE)),0,VLOOKUP($A8&amp;C$2,売上実績_PC!$A$1:$F$592,5,FALSE))</f>
        <v>2</v>
      </c>
      <c r="D8">
        <f>IF(ISERROR(VLOOKUP($A8&amp;D$2,売上実績_PC!$A$1:$F$592,5,FALSE)),0,VLOOKUP($A8&amp;D$2,売上実績_PC!$A$1:$F$592,5,FALSE))</f>
        <v>0</v>
      </c>
      <c r="E8">
        <f>IF(ISERROR(VLOOKUP($A8&amp;E$2,売上実績_PC!$A$1:$F$592,5,FALSE)),0,VLOOKUP($A8&amp;E$2,売上実績_PC!$A$1:$F$592,5,FALSE))</f>
        <v>0</v>
      </c>
      <c r="F8">
        <f>IF(ISERROR(VLOOKUP($A8&amp;F$2,売上実績_PC!$A$1:$F$592,5,FALSE)),0,VLOOKUP($A8&amp;F$2,売上実績_PC!$A$1:$F$592,5,FALSE))</f>
        <v>1</v>
      </c>
      <c r="G8">
        <f>IF(ISERROR(VLOOKUP($A8&amp;G$2,売上実績_モバイル!$A$1:$F$592,5,FALSE)),0,VLOOKUP($A8&amp;G$2,売上実績_モバイル!$A$1:$F$592,5,FALSE))</f>
        <v>0</v>
      </c>
      <c r="H8">
        <f>IF(ISERROR(VLOOKUP($A8&amp;H$2,売上実績_モバイル!$A$1:$F$592,5,FALSE)),0,VLOOKUP($A8&amp;H$2,売上実績_モバイル!$A$1:$F$592,5,FALSE))</f>
        <v>4</v>
      </c>
      <c r="I8">
        <f>IF(ISERROR(VLOOKUP($A8&amp;I$2,売上実績_モバイル!$A$1:$F$592,5,FALSE)),0,VLOOKUP($A8&amp;I$2,売上実績_モバイル!$A$1:$F$592,5,FALSE))</f>
        <v>0</v>
      </c>
      <c r="J8">
        <f>IF(ISERROR(VLOOKUP($A8&amp;J$2,売上実績_モバイル!$A$1:$F$592,5,FALSE)),0,VLOOKUP($A8&amp;J$2,売上実績_モバイル!$A$1:$F$592,5,FALSE))</f>
        <v>0</v>
      </c>
      <c r="K8">
        <f>IF(ISERROR(VLOOKUP($A8&amp;K$2,売上実績_モバイル!$A$1:$F$592,5,FALSE)),0,VLOOKUP($A8&amp;K$2,売上実績_モバイル!$A$1:$F$592,5,FALSE))</f>
        <v>0</v>
      </c>
    </row>
    <row r="9" spans="1:11" x14ac:dyDescent="0.2">
      <c r="A9" s="1">
        <v>43288</v>
      </c>
      <c r="B9">
        <f>IF(ISERROR(VLOOKUP($A9&amp;B$2,売上実績_PC!$A$1:$F$592,5,FALSE)),0,VLOOKUP($A9&amp;B$2,売上実績_PC!$A$1:$F$592,5,FALSE))</f>
        <v>2</v>
      </c>
      <c r="C9">
        <f>IF(ISERROR(VLOOKUP($A9&amp;C$2,売上実績_PC!$A$1:$F$592,5,FALSE)),0,VLOOKUP($A9&amp;C$2,売上実績_PC!$A$1:$F$592,5,FALSE))</f>
        <v>1</v>
      </c>
      <c r="D9">
        <f>IF(ISERROR(VLOOKUP($A9&amp;D$2,売上実績_PC!$A$1:$F$592,5,FALSE)),0,VLOOKUP($A9&amp;D$2,売上実績_PC!$A$1:$F$592,5,FALSE))</f>
        <v>0</v>
      </c>
      <c r="E9">
        <f>IF(ISERROR(VLOOKUP($A9&amp;E$2,売上実績_PC!$A$1:$F$592,5,FALSE)),0,VLOOKUP($A9&amp;E$2,売上実績_PC!$A$1:$F$592,5,FALSE))</f>
        <v>0</v>
      </c>
      <c r="F9">
        <f>IF(ISERROR(VLOOKUP($A9&amp;F$2,売上実績_PC!$A$1:$F$592,5,FALSE)),0,VLOOKUP($A9&amp;F$2,売上実績_PC!$A$1:$F$592,5,FALSE))</f>
        <v>1</v>
      </c>
      <c r="G9">
        <f>IF(ISERROR(VLOOKUP($A9&amp;G$2,売上実績_モバイル!$A$1:$F$592,5,FALSE)),0,VLOOKUP($A9&amp;G$2,売上実績_モバイル!$A$1:$F$592,5,FALSE))</f>
        <v>4</v>
      </c>
      <c r="H9">
        <f>IF(ISERROR(VLOOKUP($A9&amp;H$2,売上実績_モバイル!$A$1:$F$592,5,FALSE)),0,VLOOKUP($A9&amp;H$2,売上実績_モバイル!$A$1:$F$592,5,FALSE))</f>
        <v>2</v>
      </c>
      <c r="I9">
        <f>IF(ISERROR(VLOOKUP($A9&amp;I$2,売上実績_モバイル!$A$1:$F$592,5,FALSE)),0,VLOOKUP($A9&amp;I$2,売上実績_モバイル!$A$1:$F$592,5,FALSE))</f>
        <v>0</v>
      </c>
      <c r="J9">
        <f>IF(ISERROR(VLOOKUP($A9&amp;J$2,売上実績_モバイル!$A$1:$F$592,5,FALSE)),0,VLOOKUP($A9&amp;J$2,売上実績_モバイル!$A$1:$F$592,5,FALSE))</f>
        <v>0</v>
      </c>
      <c r="K9">
        <f>IF(ISERROR(VLOOKUP($A9&amp;K$2,売上実績_モバイル!$A$1:$F$592,5,FALSE)),0,VLOOKUP($A9&amp;K$2,売上実績_モバイル!$A$1:$F$592,5,FALSE))</f>
        <v>0</v>
      </c>
    </row>
    <row r="10" spans="1:11" x14ac:dyDescent="0.2">
      <c r="A10" s="1">
        <v>43289</v>
      </c>
      <c r="B10">
        <f>IF(ISERROR(VLOOKUP($A10&amp;B$2,売上実績_PC!$A$1:$F$592,5,FALSE)),0,VLOOKUP($A10&amp;B$2,売上実績_PC!$A$1:$F$592,5,FALSE))</f>
        <v>3</v>
      </c>
      <c r="C10">
        <f>IF(ISERROR(VLOOKUP($A10&amp;C$2,売上実績_PC!$A$1:$F$592,5,FALSE)),0,VLOOKUP($A10&amp;C$2,売上実績_PC!$A$1:$F$592,5,FALSE))</f>
        <v>1</v>
      </c>
      <c r="D10">
        <f>IF(ISERROR(VLOOKUP($A10&amp;D$2,売上実績_PC!$A$1:$F$592,5,FALSE)),0,VLOOKUP($A10&amp;D$2,売上実績_PC!$A$1:$F$592,5,FALSE))</f>
        <v>0</v>
      </c>
      <c r="E10">
        <f>IF(ISERROR(VLOOKUP($A10&amp;E$2,売上実績_PC!$A$1:$F$592,5,FALSE)),0,VLOOKUP($A10&amp;E$2,売上実績_PC!$A$1:$F$592,5,FALSE))</f>
        <v>0</v>
      </c>
      <c r="F10">
        <f>IF(ISERROR(VLOOKUP($A10&amp;F$2,売上実績_PC!$A$1:$F$592,5,FALSE)),0,VLOOKUP($A10&amp;F$2,売上実績_PC!$A$1:$F$592,5,FALSE))</f>
        <v>0</v>
      </c>
      <c r="G10">
        <f>IF(ISERROR(VLOOKUP($A10&amp;G$2,売上実績_モバイル!$A$1:$F$592,5,FALSE)),0,VLOOKUP($A10&amp;G$2,売上実績_モバイル!$A$1:$F$592,5,FALSE))</f>
        <v>3</v>
      </c>
      <c r="H10">
        <f>IF(ISERROR(VLOOKUP($A10&amp;H$2,売上実績_モバイル!$A$1:$F$592,5,FALSE)),0,VLOOKUP($A10&amp;H$2,売上実績_モバイル!$A$1:$F$592,5,FALSE))</f>
        <v>0</v>
      </c>
      <c r="I10">
        <f>IF(ISERROR(VLOOKUP($A10&amp;I$2,売上実績_モバイル!$A$1:$F$592,5,FALSE)),0,VLOOKUP($A10&amp;I$2,売上実績_モバイル!$A$1:$F$592,5,FALSE))</f>
        <v>0</v>
      </c>
      <c r="J10">
        <f>IF(ISERROR(VLOOKUP($A10&amp;J$2,売上実績_モバイル!$A$1:$F$592,5,FALSE)),0,VLOOKUP($A10&amp;J$2,売上実績_モバイル!$A$1:$F$592,5,FALSE))</f>
        <v>0</v>
      </c>
      <c r="K10">
        <f>IF(ISERROR(VLOOKUP($A10&amp;K$2,売上実績_モバイル!$A$1:$F$592,5,FALSE)),0,VLOOKUP($A10&amp;K$2,売上実績_モバイル!$A$1:$F$592,5,FALSE))</f>
        <v>0</v>
      </c>
    </row>
    <row r="11" spans="1:11" x14ac:dyDescent="0.2">
      <c r="A11" s="1">
        <v>43290</v>
      </c>
      <c r="B11">
        <f>IF(ISERROR(VLOOKUP($A11&amp;B$2,売上実績_PC!$A$1:$F$592,5,FALSE)),0,VLOOKUP($A11&amp;B$2,売上実績_PC!$A$1:$F$592,5,FALSE))</f>
        <v>2</v>
      </c>
      <c r="C11">
        <f>IF(ISERROR(VLOOKUP($A11&amp;C$2,売上実績_PC!$A$1:$F$592,5,FALSE)),0,VLOOKUP($A11&amp;C$2,売上実績_PC!$A$1:$F$592,5,FALSE))</f>
        <v>1</v>
      </c>
      <c r="D11">
        <f>IF(ISERROR(VLOOKUP($A11&amp;D$2,売上実績_PC!$A$1:$F$592,5,FALSE)),0,VLOOKUP($A11&amp;D$2,売上実績_PC!$A$1:$F$592,5,FALSE))</f>
        <v>1</v>
      </c>
      <c r="E11">
        <f>IF(ISERROR(VLOOKUP($A11&amp;E$2,売上実績_PC!$A$1:$F$592,5,FALSE)),0,VLOOKUP($A11&amp;E$2,売上実績_PC!$A$1:$F$592,5,FALSE))</f>
        <v>0</v>
      </c>
      <c r="F11">
        <f>IF(ISERROR(VLOOKUP($A11&amp;F$2,売上実績_PC!$A$1:$F$592,5,FALSE)),0,VLOOKUP($A11&amp;F$2,売上実績_PC!$A$1:$F$592,5,FALSE))</f>
        <v>1</v>
      </c>
      <c r="G11">
        <f>IF(ISERROR(VLOOKUP($A11&amp;G$2,売上実績_モバイル!$A$1:$F$592,5,FALSE)),0,VLOOKUP($A11&amp;G$2,売上実績_モバイル!$A$1:$F$592,5,FALSE))</f>
        <v>2</v>
      </c>
      <c r="H11">
        <f>IF(ISERROR(VLOOKUP($A11&amp;H$2,売上実績_モバイル!$A$1:$F$592,5,FALSE)),0,VLOOKUP($A11&amp;H$2,売上実績_モバイル!$A$1:$F$592,5,FALSE))</f>
        <v>2</v>
      </c>
      <c r="I11">
        <f>IF(ISERROR(VLOOKUP($A11&amp;I$2,売上実績_モバイル!$A$1:$F$592,5,FALSE)),0,VLOOKUP($A11&amp;I$2,売上実績_モバイル!$A$1:$F$592,5,FALSE))</f>
        <v>0</v>
      </c>
      <c r="J11">
        <f>IF(ISERROR(VLOOKUP($A11&amp;J$2,売上実績_モバイル!$A$1:$F$592,5,FALSE)),0,VLOOKUP($A11&amp;J$2,売上実績_モバイル!$A$1:$F$592,5,FALSE))</f>
        <v>0</v>
      </c>
      <c r="K11">
        <f>IF(ISERROR(VLOOKUP($A11&amp;K$2,売上実績_モバイル!$A$1:$F$592,5,FALSE)),0,VLOOKUP($A11&amp;K$2,売上実績_モバイル!$A$1:$F$592,5,FALSE))</f>
        <v>0</v>
      </c>
    </row>
    <row r="12" spans="1:11" x14ac:dyDescent="0.2">
      <c r="A12" s="1">
        <v>43291</v>
      </c>
      <c r="B12">
        <f>IF(ISERROR(VLOOKUP($A12&amp;B$2,売上実績_PC!$A$1:$F$592,5,FALSE)),0,VLOOKUP($A12&amp;B$2,売上実績_PC!$A$1:$F$592,5,FALSE))</f>
        <v>6</v>
      </c>
      <c r="C12">
        <f>IF(ISERROR(VLOOKUP($A12&amp;C$2,売上実績_PC!$A$1:$F$592,5,FALSE)),0,VLOOKUP($A12&amp;C$2,売上実績_PC!$A$1:$F$592,5,FALSE))</f>
        <v>3</v>
      </c>
      <c r="D12">
        <f>IF(ISERROR(VLOOKUP($A12&amp;D$2,売上実績_PC!$A$1:$F$592,5,FALSE)),0,VLOOKUP($A12&amp;D$2,売上実績_PC!$A$1:$F$592,5,FALSE))</f>
        <v>2</v>
      </c>
      <c r="E12">
        <f>IF(ISERROR(VLOOKUP($A12&amp;E$2,売上実績_PC!$A$1:$F$592,5,FALSE)),0,VLOOKUP($A12&amp;E$2,売上実績_PC!$A$1:$F$592,5,FALSE))</f>
        <v>0</v>
      </c>
      <c r="F12">
        <f>IF(ISERROR(VLOOKUP($A12&amp;F$2,売上実績_PC!$A$1:$F$592,5,FALSE)),0,VLOOKUP($A12&amp;F$2,売上実績_PC!$A$1:$F$592,5,FALSE))</f>
        <v>0</v>
      </c>
      <c r="G12">
        <f>IF(ISERROR(VLOOKUP($A12&amp;G$2,売上実績_モバイル!$A$1:$F$592,5,FALSE)),0,VLOOKUP($A12&amp;G$2,売上実績_モバイル!$A$1:$F$592,5,FALSE))</f>
        <v>0</v>
      </c>
      <c r="H12">
        <f>IF(ISERROR(VLOOKUP($A12&amp;H$2,売上実績_モバイル!$A$1:$F$592,5,FALSE)),0,VLOOKUP($A12&amp;H$2,売上実績_モバイル!$A$1:$F$592,5,FALSE))</f>
        <v>3</v>
      </c>
      <c r="I12">
        <f>IF(ISERROR(VLOOKUP($A12&amp;I$2,売上実績_モバイル!$A$1:$F$592,5,FALSE)),0,VLOOKUP($A12&amp;I$2,売上実績_モバイル!$A$1:$F$592,5,FALSE))</f>
        <v>0</v>
      </c>
      <c r="J12">
        <f>IF(ISERROR(VLOOKUP($A12&amp;J$2,売上実績_モバイル!$A$1:$F$592,5,FALSE)),0,VLOOKUP($A12&amp;J$2,売上実績_モバイル!$A$1:$F$592,5,FALSE))</f>
        <v>0</v>
      </c>
      <c r="K12">
        <f>IF(ISERROR(VLOOKUP($A12&amp;K$2,売上実績_モバイル!$A$1:$F$592,5,FALSE)),0,VLOOKUP($A12&amp;K$2,売上実績_モバイル!$A$1:$F$592,5,FALSE))</f>
        <v>0</v>
      </c>
    </row>
    <row r="13" spans="1:11" x14ac:dyDescent="0.2">
      <c r="A13" s="1">
        <v>43292</v>
      </c>
      <c r="B13">
        <f>IF(ISERROR(VLOOKUP($A13&amp;B$2,売上実績_PC!$A$1:$F$592,5,FALSE)),0,VLOOKUP($A13&amp;B$2,売上実績_PC!$A$1:$F$592,5,FALSE))</f>
        <v>2</v>
      </c>
      <c r="C13">
        <f>IF(ISERROR(VLOOKUP($A13&amp;C$2,売上実績_PC!$A$1:$F$592,5,FALSE)),0,VLOOKUP($A13&amp;C$2,売上実績_PC!$A$1:$F$592,5,FALSE))</f>
        <v>0</v>
      </c>
      <c r="D13">
        <f>IF(ISERROR(VLOOKUP($A13&amp;D$2,売上実績_PC!$A$1:$F$592,5,FALSE)),0,VLOOKUP($A13&amp;D$2,売上実績_PC!$A$1:$F$592,5,FALSE))</f>
        <v>0</v>
      </c>
      <c r="E13">
        <f>IF(ISERROR(VLOOKUP($A13&amp;E$2,売上実績_PC!$A$1:$F$592,5,FALSE)),0,VLOOKUP($A13&amp;E$2,売上実績_PC!$A$1:$F$592,5,FALSE))</f>
        <v>0</v>
      </c>
      <c r="F13">
        <f>IF(ISERROR(VLOOKUP($A13&amp;F$2,売上実績_PC!$A$1:$F$592,5,FALSE)),0,VLOOKUP($A13&amp;F$2,売上実績_PC!$A$1:$F$592,5,FALSE))</f>
        <v>0</v>
      </c>
      <c r="G13">
        <f>IF(ISERROR(VLOOKUP($A13&amp;G$2,売上実績_モバイル!$A$1:$F$592,5,FALSE)),0,VLOOKUP($A13&amp;G$2,売上実績_モバイル!$A$1:$F$592,5,FALSE))</f>
        <v>4</v>
      </c>
      <c r="H13">
        <f>IF(ISERROR(VLOOKUP($A13&amp;H$2,売上実績_モバイル!$A$1:$F$592,5,FALSE)),0,VLOOKUP($A13&amp;H$2,売上実績_モバイル!$A$1:$F$592,5,FALSE))</f>
        <v>0</v>
      </c>
      <c r="I13">
        <f>IF(ISERROR(VLOOKUP($A13&amp;I$2,売上実績_モバイル!$A$1:$F$592,5,FALSE)),0,VLOOKUP($A13&amp;I$2,売上実績_モバイル!$A$1:$F$592,5,FALSE))</f>
        <v>1</v>
      </c>
      <c r="J13">
        <f>IF(ISERROR(VLOOKUP($A13&amp;J$2,売上実績_モバイル!$A$1:$F$592,5,FALSE)),0,VLOOKUP($A13&amp;J$2,売上実績_モバイル!$A$1:$F$592,5,FALSE))</f>
        <v>0</v>
      </c>
      <c r="K13">
        <f>IF(ISERROR(VLOOKUP($A13&amp;K$2,売上実績_モバイル!$A$1:$F$592,5,FALSE)),0,VLOOKUP($A13&amp;K$2,売上実績_モバイル!$A$1:$F$592,5,FALSE))</f>
        <v>0</v>
      </c>
    </row>
    <row r="14" spans="1:11" x14ac:dyDescent="0.2">
      <c r="A14" s="1">
        <v>43293</v>
      </c>
      <c r="B14">
        <f>IF(ISERROR(VLOOKUP($A14&amp;B$2,売上実績_PC!$A$1:$F$592,5,FALSE)),0,VLOOKUP($A14&amp;B$2,売上実績_PC!$A$1:$F$592,5,FALSE))</f>
        <v>3</v>
      </c>
      <c r="C14">
        <f>IF(ISERROR(VLOOKUP($A14&amp;C$2,売上実績_PC!$A$1:$F$592,5,FALSE)),0,VLOOKUP($A14&amp;C$2,売上実績_PC!$A$1:$F$592,5,FALSE))</f>
        <v>1</v>
      </c>
      <c r="D14">
        <f>IF(ISERROR(VLOOKUP($A14&amp;D$2,売上実績_PC!$A$1:$F$592,5,FALSE)),0,VLOOKUP($A14&amp;D$2,売上実績_PC!$A$1:$F$592,5,FALSE))</f>
        <v>1</v>
      </c>
      <c r="E14">
        <f>IF(ISERROR(VLOOKUP($A14&amp;E$2,売上実績_PC!$A$1:$F$592,5,FALSE)),0,VLOOKUP($A14&amp;E$2,売上実績_PC!$A$1:$F$592,5,FALSE))</f>
        <v>1</v>
      </c>
      <c r="F14">
        <f>IF(ISERROR(VLOOKUP($A14&amp;F$2,売上実績_PC!$A$1:$F$592,5,FALSE)),0,VLOOKUP($A14&amp;F$2,売上実績_PC!$A$1:$F$592,5,FALSE))</f>
        <v>0</v>
      </c>
      <c r="G14">
        <f>IF(ISERROR(VLOOKUP($A14&amp;G$2,売上実績_モバイル!$A$1:$F$592,5,FALSE)),0,VLOOKUP($A14&amp;G$2,売上実績_モバイル!$A$1:$F$592,5,FALSE))</f>
        <v>5</v>
      </c>
      <c r="H14">
        <f>IF(ISERROR(VLOOKUP($A14&amp;H$2,売上実績_モバイル!$A$1:$F$592,5,FALSE)),0,VLOOKUP($A14&amp;H$2,売上実績_モバイル!$A$1:$F$592,5,FALSE))</f>
        <v>0</v>
      </c>
      <c r="I14">
        <f>IF(ISERROR(VLOOKUP($A14&amp;I$2,売上実績_モバイル!$A$1:$F$592,5,FALSE)),0,VLOOKUP($A14&amp;I$2,売上実績_モバイル!$A$1:$F$592,5,FALSE))</f>
        <v>1</v>
      </c>
      <c r="J14">
        <f>IF(ISERROR(VLOOKUP($A14&amp;J$2,売上実績_モバイル!$A$1:$F$592,5,FALSE)),0,VLOOKUP($A14&amp;J$2,売上実績_モバイル!$A$1:$F$592,5,FALSE))</f>
        <v>0</v>
      </c>
      <c r="K14">
        <f>IF(ISERROR(VLOOKUP($A14&amp;K$2,売上実績_モバイル!$A$1:$F$592,5,FALSE)),0,VLOOKUP($A14&amp;K$2,売上実績_モバイル!$A$1:$F$592,5,FALSE))</f>
        <v>0</v>
      </c>
    </row>
    <row r="15" spans="1:11" x14ac:dyDescent="0.2">
      <c r="A15" s="1">
        <v>43294</v>
      </c>
      <c r="B15">
        <f>IF(ISERROR(VLOOKUP($A15&amp;B$2,売上実績_PC!$A$1:$F$592,5,FALSE)),0,VLOOKUP($A15&amp;B$2,売上実績_PC!$A$1:$F$592,5,FALSE))</f>
        <v>5</v>
      </c>
      <c r="C15">
        <f>IF(ISERROR(VLOOKUP($A15&amp;C$2,売上実績_PC!$A$1:$F$592,5,FALSE)),0,VLOOKUP($A15&amp;C$2,売上実績_PC!$A$1:$F$592,5,FALSE))</f>
        <v>1</v>
      </c>
      <c r="D15">
        <f>IF(ISERROR(VLOOKUP($A15&amp;D$2,売上実績_PC!$A$1:$F$592,5,FALSE)),0,VLOOKUP($A15&amp;D$2,売上実績_PC!$A$1:$F$592,5,FALSE))</f>
        <v>1</v>
      </c>
      <c r="E15">
        <f>IF(ISERROR(VLOOKUP($A15&amp;E$2,売上実績_PC!$A$1:$F$592,5,FALSE)),0,VLOOKUP($A15&amp;E$2,売上実績_PC!$A$1:$F$592,5,FALSE))</f>
        <v>0</v>
      </c>
      <c r="F15">
        <f>IF(ISERROR(VLOOKUP($A15&amp;F$2,売上実績_PC!$A$1:$F$592,5,FALSE)),0,VLOOKUP($A15&amp;F$2,売上実績_PC!$A$1:$F$592,5,FALSE))</f>
        <v>0</v>
      </c>
      <c r="G15">
        <f>IF(ISERROR(VLOOKUP($A15&amp;G$2,売上実績_モバイル!$A$1:$F$592,5,FALSE)),0,VLOOKUP($A15&amp;G$2,売上実績_モバイル!$A$1:$F$592,5,FALSE))</f>
        <v>3</v>
      </c>
      <c r="H15">
        <f>IF(ISERROR(VLOOKUP($A15&amp;H$2,売上実績_モバイル!$A$1:$F$592,5,FALSE)),0,VLOOKUP($A15&amp;H$2,売上実績_モバイル!$A$1:$F$592,5,FALSE))</f>
        <v>1</v>
      </c>
      <c r="I15">
        <f>IF(ISERROR(VLOOKUP($A15&amp;I$2,売上実績_モバイル!$A$1:$F$592,5,FALSE)),0,VLOOKUP($A15&amp;I$2,売上実績_モバイル!$A$1:$F$592,5,FALSE))</f>
        <v>0</v>
      </c>
      <c r="J15">
        <f>IF(ISERROR(VLOOKUP($A15&amp;J$2,売上実績_モバイル!$A$1:$F$592,5,FALSE)),0,VLOOKUP($A15&amp;J$2,売上実績_モバイル!$A$1:$F$592,5,FALSE))</f>
        <v>0</v>
      </c>
      <c r="K15">
        <f>IF(ISERROR(VLOOKUP($A15&amp;K$2,売上実績_モバイル!$A$1:$F$592,5,FALSE)),0,VLOOKUP($A15&amp;K$2,売上実績_モバイル!$A$1:$F$592,5,FALSE))</f>
        <v>1</v>
      </c>
    </row>
    <row r="16" spans="1:11" x14ac:dyDescent="0.2">
      <c r="A16" s="1">
        <v>43295</v>
      </c>
      <c r="B16">
        <f>IF(ISERROR(VLOOKUP($A16&amp;B$2,売上実績_PC!$A$1:$F$592,5,FALSE)),0,VLOOKUP($A16&amp;B$2,売上実績_PC!$A$1:$F$592,5,FALSE))</f>
        <v>55</v>
      </c>
      <c r="C16">
        <f>IF(ISERROR(VLOOKUP($A16&amp;C$2,売上実績_PC!$A$1:$F$592,5,FALSE)),0,VLOOKUP($A16&amp;C$2,売上実績_PC!$A$1:$F$592,5,FALSE))</f>
        <v>0</v>
      </c>
      <c r="D16">
        <f>IF(ISERROR(VLOOKUP($A16&amp;D$2,売上実績_PC!$A$1:$F$592,5,FALSE)),0,VLOOKUP($A16&amp;D$2,売上実績_PC!$A$1:$F$592,5,FALSE))</f>
        <v>0</v>
      </c>
      <c r="E16">
        <f>IF(ISERROR(VLOOKUP($A16&amp;E$2,売上実績_PC!$A$1:$F$592,5,FALSE)),0,VLOOKUP($A16&amp;E$2,売上実績_PC!$A$1:$F$592,5,FALSE))</f>
        <v>0</v>
      </c>
      <c r="F16">
        <f>IF(ISERROR(VLOOKUP($A16&amp;F$2,売上実績_PC!$A$1:$F$592,5,FALSE)),0,VLOOKUP($A16&amp;F$2,売上実績_PC!$A$1:$F$592,5,FALSE))</f>
        <v>0</v>
      </c>
      <c r="G16">
        <f>IF(ISERROR(VLOOKUP($A16&amp;G$2,売上実績_モバイル!$A$1:$F$592,5,FALSE)),0,VLOOKUP($A16&amp;G$2,売上実績_モバイル!$A$1:$F$592,5,FALSE))</f>
        <v>57</v>
      </c>
      <c r="H16">
        <f>IF(ISERROR(VLOOKUP($A16&amp;H$2,売上実績_モバイル!$A$1:$F$592,5,FALSE)),0,VLOOKUP($A16&amp;H$2,売上実績_モバイル!$A$1:$F$592,5,FALSE))</f>
        <v>2</v>
      </c>
      <c r="I16">
        <f>IF(ISERROR(VLOOKUP($A16&amp;I$2,売上実績_モバイル!$A$1:$F$592,5,FALSE)),0,VLOOKUP($A16&amp;I$2,売上実績_モバイル!$A$1:$F$592,5,FALSE))</f>
        <v>2</v>
      </c>
      <c r="J16">
        <f>IF(ISERROR(VLOOKUP($A16&amp;J$2,売上実績_モバイル!$A$1:$F$592,5,FALSE)),0,VLOOKUP($A16&amp;J$2,売上実績_モバイル!$A$1:$F$592,5,FALSE))</f>
        <v>0</v>
      </c>
      <c r="K16">
        <f>IF(ISERROR(VLOOKUP($A16&amp;K$2,売上実績_モバイル!$A$1:$F$592,5,FALSE)),0,VLOOKUP($A16&amp;K$2,売上実績_モバイル!$A$1:$F$592,5,FALSE))</f>
        <v>0</v>
      </c>
    </row>
    <row r="17" spans="1:11" x14ac:dyDescent="0.2">
      <c r="A17" s="1">
        <v>43296</v>
      </c>
      <c r="B17">
        <f>IF(ISERROR(VLOOKUP($A17&amp;B$2,売上実績_PC!$A$1:$F$592,5,FALSE)),0,VLOOKUP($A17&amp;B$2,売上実績_PC!$A$1:$F$592,5,FALSE))</f>
        <v>57</v>
      </c>
      <c r="C17">
        <f>IF(ISERROR(VLOOKUP($A17&amp;C$2,売上実績_PC!$A$1:$F$592,5,FALSE)),0,VLOOKUP($A17&amp;C$2,売上実績_PC!$A$1:$F$592,5,FALSE))</f>
        <v>2</v>
      </c>
      <c r="D17">
        <f>IF(ISERROR(VLOOKUP($A17&amp;D$2,売上実績_PC!$A$1:$F$592,5,FALSE)),0,VLOOKUP($A17&amp;D$2,売上実績_PC!$A$1:$F$592,5,FALSE))</f>
        <v>5</v>
      </c>
      <c r="E17">
        <f>IF(ISERROR(VLOOKUP($A17&amp;E$2,売上実績_PC!$A$1:$F$592,5,FALSE)),0,VLOOKUP($A17&amp;E$2,売上実績_PC!$A$1:$F$592,5,FALSE))</f>
        <v>1</v>
      </c>
      <c r="F17">
        <f>IF(ISERROR(VLOOKUP($A17&amp;F$2,売上実績_PC!$A$1:$F$592,5,FALSE)),0,VLOOKUP($A17&amp;F$2,売上実績_PC!$A$1:$F$592,5,FALSE))</f>
        <v>0</v>
      </c>
      <c r="G17">
        <f>IF(ISERROR(VLOOKUP($A17&amp;G$2,売上実績_モバイル!$A$1:$F$592,5,FALSE)),0,VLOOKUP($A17&amp;G$2,売上実績_モバイル!$A$1:$F$592,5,FALSE))</f>
        <v>65</v>
      </c>
      <c r="H17">
        <f>IF(ISERROR(VLOOKUP($A17&amp;H$2,売上実績_モバイル!$A$1:$F$592,5,FALSE)),0,VLOOKUP($A17&amp;H$2,売上実績_モバイル!$A$1:$F$592,5,FALSE))</f>
        <v>1</v>
      </c>
      <c r="I17">
        <f>IF(ISERROR(VLOOKUP($A17&amp;I$2,売上実績_モバイル!$A$1:$F$592,5,FALSE)),0,VLOOKUP($A17&amp;I$2,売上実績_モバイル!$A$1:$F$592,5,FALSE))</f>
        <v>1</v>
      </c>
      <c r="J17">
        <f>IF(ISERROR(VLOOKUP($A17&amp;J$2,売上実績_モバイル!$A$1:$F$592,5,FALSE)),0,VLOOKUP($A17&amp;J$2,売上実績_モバイル!$A$1:$F$592,5,FALSE))</f>
        <v>0</v>
      </c>
      <c r="K17">
        <f>IF(ISERROR(VLOOKUP($A17&amp;K$2,売上実績_モバイル!$A$1:$F$592,5,FALSE)),0,VLOOKUP($A17&amp;K$2,売上実績_モバイル!$A$1:$F$592,5,FALSE))</f>
        <v>0</v>
      </c>
    </row>
    <row r="18" spans="1:11" x14ac:dyDescent="0.2">
      <c r="A18" s="1">
        <v>43297</v>
      </c>
      <c r="B18">
        <f>IF(ISERROR(VLOOKUP($A18&amp;B$2,売上実績_PC!$A$1:$F$592,5,FALSE)),0,VLOOKUP($A18&amp;B$2,売上実績_PC!$A$1:$F$592,5,FALSE))</f>
        <v>106</v>
      </c>
      <c r="C18">
        <f>IF(ISERROR(VLOOKUP($A18&amp;C$2,売上実績_PC!$A$1:$F$592,5,FALSE)),0,VLOOKUP($A18&amp;C$2,売上実績_PC!$A$1:$F$592,5,FALSE))</f>
        <v>3</v>
      </c>
      <c r="D18">
        <f>IF(ISERROR(VLOOKUP($A18&amp;D$2,売上実績_PC!$A$1:$F$592,5,FALSE)),0,VLOOKUP($A18&amp;D$2,売上実績_PC!$A$1:$F$592,5,FALSE))</f>
        <v>2</v>
      </c>
      <c r="E18">
        <f>IF(ISERROR(VLOOKUP($A18&amp;E$2,売上実績_PC!$A$1:$F$592,5,FALSE)),0,VLOOKUP($A18&amp;E$2,売上実績_PC!$A$1:$F$592,5,FALSE))</f>
        <v>1</v>
      </c>
      <c r="F18">
        <f>IF(ISERROR(VLOOKUP($A18&amp;F$2,売上実績_PC!$A$1:$F$592,5,FALSE)),0,VLOOKUP($A18&amp;F$2,売上実績_PC!$A$1:$F$592,5,FALSE))</f>
        <v>0</v>
      </c>
      <c r="G18">
        <f>IF(ISERROR(VLOOKUP($A18&amp;G$2,売上実績_モバイル!$A$1:$F$592,5,FALSE)),0,VLOOKUP($A18&amp;G$2,売上実績_モバイル!$A$1:$F$592,5,FALSE))</f>
        <v>76</v>
      </c>
      <c r="H18">
        <f>IF(ISERROR(VLOOKUP($A18&amp;H$2,売上実績_モバイル!$A$1:$F$592,5,FALSE)),0,VLOOKUP($A18&amp;H$2,売上実績_モバイル!$A$1:$F$592,5,FALSE))</f>
        <v>1</v>
      </c>
      <c r="I18">
        <f>IF(ISERROR(VLOOKUP($A18&amp;I$2,売上実績_モバイル!$A$1:$F$592,5,FALSE)),0,VLOOKUP($A18&amp;I$2,売上実績_モバイル!$A$1:$F$592,5,FALSE))</f>
        <v>2</v>
      </c>
      <c r="J18">
        <f>IF(ISERROR(VLOOKUP($A18&amp;J$2,売上実績_モバイル!$A$1:$F$592,5,FALSE)),0,VLOOKUP($A18&amp;J$2,売上実績_モバイル!$A$1:$F$592,5,FALSE))</f>
        <v>1</v>
      </c>
      <c r="K18">
        <f>IF(ISERROR(VLOOKUP($A18&amp;K$2,売上実績_モバイル!$A$1:$F$592,5,FALSE)),0,VLOOKUP($A18&amp;K$2,売上実績_モバイル!$A$1:$F$592,5,FALSE))</f>
        <v>0</v>
      </c>
    </row>
    <row r="19" spans="1:11" x14ac:dyDescent="0.2">
      <c r="A19" s="1">
        <v>43298</v>
      </c>
      <c r="B19">
        <f>IF(ISERROR(VLOOKUP($A19&amp;B$2,売上実績_PC!$A$1:$F$592,5,FALSE)),0,VLOOKUP($A19&amp;B$2,売上実績_PC!$A$1:$F$592,5,FALSE))</f>
        <v>90</v>
      </c>
      <c r="C19">
        <f>IF(ISERROR(VLOOKUP($A19&amp;C$2,売上実績_PC!$A$1:$F$592,5,FALSE)),0,VLOOKUP($A19&amp;C$2,売上実績_PC!$A$1:$F$592,5,FALSE))</f>
        <v>0</v>
      </c>
      <c r="D19">
        <f>IF(ISERROR(VLOOKUP($A19&amp;D$2,売上実績_PC!$A$1:$F$592,5,FALSE)),0,VLOOKUP($A19&amp;D$2,売上実績_PC!$A$1:$F$592,5,FALSE))</f>
        <v>0</v>
      </c>
      <c r="E19">
        <f>IF(ISERROR(VLOOKUP($A19&amp;E$2,売上実績_PC!$A$1:$F$592,5,FALSE)),0,VLOOKUP($A19&amp;E$2,売上実績_PC!$A$1:$F$592,5,FALSE))</f>
        <v>0</v>
      </c>
      <c r="F19">
        <f>IF(ISERROR(VLOOKUP($A19&amp;F$2,売上実績_PC!$A$1:$F$592,5,FALSE)),0,VLOOKUP($A19&amp;F$2,売上実績_PC!$A$1:$F$592,5,FALSE))</f>
        <v>0</v>
      </c>
      <c r="G19">
        <f>IF(ISERROR(VLOOKUP($A19&amp;G$2,売上実績_モバイル!$A$1:$F$592,5,FALSE)),0,VLOOKUP($A19&amp;G$2,売上実績_モバイル!$A$1:$F$592,5,FALSE))</f>
        <v>84</v>
      </c>
      <c r="H19">
        <f>IF(ISERROR(VLOOKUP($A19&amp;H$2,売上実績_モバイル!$A$1:$F$592,5,FALSE)),0,VLOOKUP($A19&amp;H$2,売上実績_モバイル!$A$1:$F$592,5,FALSE))</f>
        <v>3</v>
      </c>
      <c r="I19">
        <f>IF(ISERROR(VLOOKUP($A19&amp;I$2,売上実績_モバイル!$A$1:$F$592,5,FALSE)),0,VLOOKUP($A19&amp;I$2,売上実績_モバイル!$A$1:$F$592,5,FALSE))</f>
        <v>3</v>
      </c>
      <c r="J19">
        <f>IF(ISERROR(VLOOKUP($A19&amp;J$2,売上実績_モバイル!$A$1:$F$592,5,FALSE)),0,VLOOKUP($A19&amp;J$2,売上実績_モバイル!$A$1:$F$592,5,FALSE))</f>
        <v>0</v>
      </c>
      <c r="K19">
        <f>IF(ISERROR(VLOOKUP($A19&amp;K$2,売上実績_モバイル!$A$1:$F$592,5,FALSE)),0,VLOOKUP($A19&amp;K$2,売上実績_モバイル!$A$1:$F$592,5,FALSE))</f>
        <v>0</v>
      </c>
    </row>
    <row r="20" spans="1:11" x14ac:dyDescent="0.2">
      <c r="A20" s="1">
        <v>43299</v>
      </c>
      <c r="B20">
        <f>IF(ISERROR(VLOOKUP($A20&amp;B$2,売上実績_PC!$A$1:$F$592,5,FALSE)),0,VLOOKUP($A20&amp;B$2,売上実績_PC!$A$1:$F$592,5,FALSE))</f>
        <v>18</v>
      </c>
      <c r="C20">
        <f>IF(ISERROR(VLOOKUP($A20&amp;C$2,売上実績_PC!$A$1:$F$592,5,FALSE)),0,VLOOKUP($A20&amp;C$2,売上実績_PC!$A$1:$F$592,5,FALSE))</f>
        <v>5</v>
      </c>
      <c r="D20">
        <f>IF(ISERROR(VLOOKUP($A20&amp;D$2,売上実績_PC!$A$1:$F$592,5,FALSE)),0,VLOOKUP($A20&amp;D$2,売上実績_PC!$A$1:$F$592,5,FALSE))</f>
        <v>1</v>
      </c>
      <c r="E20">
        <f>IF(ISERROR(VLOOKUP($A20&amp;E$2,売上実績_PC!$A$1:$F$592,5,FALSE)),0,VLOOKUP($A20&amp;E$2,売上実績_PC!$A$1:$F$592,5,FALSE))</f>
        <v>0</v>
      </c>
      <c r="F20">
        <f>IF(ISERROR(VLOOKUP($A20&amp;F$2,売上実績_PC!$A$1:$F$592,5,FALSE)),0,VLOOKUP($A20&amp;F$2,売上実績_PC!$A$1:$F$592,5,FALSE))</f>
        <v>0</v>
      </c>
      <c r="G20">
        <f>IF(ISERROR(VLOOKUP($A20&amp;G$2,売上実績_モバイル!$A$1:$F$592,5,FALSE)),0,VLOOKUP($A20&amp;G$2,売上実績_モバイル!$A$1:$F$592,5,FALSE))</f>
        <v>11</v>
      </c>
      <c r="H20">
        <f>IF(ISERROR(VLOOKUP($A20&amp;H$2,売上実績_モバイル!$A$1:$F$592,5,FALSE)),0,VLOOKUP($A20&amp;H$2,売上実績_モバイル!$A$1:$F$592,5,FALSE))</f>
        <v>3</v>
      </c>
      <c r="I20">
        <f>IF(ISERROR(VLOOKUP($A20&amp;I$2,売上実績_モバイル!$A$1:$F$592,5,FALSE)),0,VLOOKUP($A20&amp;I$2,売上実績_モバイル!$A$1:$F$592,5,FALSE))</f>
        <v>0</v>
      </c>
      <c r="J20">
        <f>IF(ISERROR(VLOOKUP($A20&amp;J$2,売上実績_モバイル!$A$1:$F$592,5,FALSE)),0,VLOOKUP($A20&amp;J$2,売上実績_モバイル!$A$1:$F$592,5,FALSE))</f>
        <v>0</v>
      </c>
      <c r="K20">
        <f>IF(ISERROR(VLOOKUP($A20&amp;K$2,売上実績_モバイル!$A$1:$F$592,5,FALSE)),0,VLOOKUP($A20&amp;K$2,売上実績_モバイル!$A$1:$F$592,5,FALSE))</f>
        <v>0</v>
      </c>
    </row>
    <row r="21" spans="1:11" x14ac:dyDescent="0.2">
      <c r="A21" s="1">
        <v>43300</v>
      </c>
      <c r="B21">
        <f>IF(ISERROR(VLOOKUP($A21&amp;B$2,売上実績_PC!$A$1:$F$592,5,FALSE)),0,VLOOKUP($A21&amp;B$2,売上実績_PC!$A$1:$F$592,5,FALSE))</f>
        <v>6</v>
      </c>
      <c r="C21">
        <f>IF(ISERROR(VLOOKUP($A21&amp;C$2,売上実績_PC!$A$1:$F$592,5,FALSE)),0,VLOOKUP($A21&amp;C$2,売上実績_PC!$A$1:$F$592,5,FALSE))</f>
        <v>3</v>
      </c>
      <c r="D21">
        <f>IF(ISERROR(VLOOKUP($A21&amp;D$2,売上実績_PC!$A$1:$F$592,5,FALSE)),0,VLOOKUP($A21&amp;D$2,売上実績_PC!$A$1:$F$592,5,FALSE))</f>
        <v>2</v>
      </c>
      <c r="E21">
        <f>IF(ISERROR(VLOOKUP($A21&amp;E$2,売上実績_PC!$A$1:$F$592,5,FALSE)),0,VLOOKUP($A21&amp;E$2,売上実績_PC!$A$1:$F$592,5,FALSE))</f>
        <v>1</v>
      </c>
      <c r="F21">
        <f>IF(ISERROR(VLOOKUP($A21&amp;F$2,売上実績_PC!$A$1:$F$592,5,FALSE)),0,VLOOKUP($A21&amp;F$2,売上実績_PC!$A$1:$F$592,5,FALSE))</f>
        <v>0</v>
      </c>
      <c r="G21">
        <f>IF(ISERROR(VLOOKUP($A21&amp;G$2,売上実績_モバイル!$A$1:$F$592,5,FALSE)),0,VLOOKUP($A21&amp;G$2,売上実績_モバイル!$A$1:$F$592,5,FALSE))</f>
        <v>3</v>
      </c>
      <c r="H21">
        <f>IF(ISERROR(VLOOKUP($A21&amp;H$2,売上実績_モバイル!$A$1:$F$592,5,FALSE)),0,VLOOKUP($A21&amp;H$2,売上実績_モバイル!$A$1:$F$592,5,FALSE))</f>
        <v>4</v>
      </c>
      <c r="I21">
        <f>IF(ISERROR(VLOOKUP($A21&amp;I$2,売上実績_モバイル!$A$1:$F$592,5,FALSE)),0,VLOOKUP($A21&amp;I$2,売上実績_モバイル!$A$1:$F$592,5,FALSE))</f>
        <v>1</v>
      </c>
      <c r="J21">
        <f>IF(ISERROR(VLOOKUP($A21&amp;J$2,売上実績_モバイル!$A$1:$F$592,5,FALSE)),0,VLOOKUP($A21&amp;J$2,売上実績_モバイル!$A$1:$F$592,5,FALSE))</f>
        <v>0</v>
      </c>
      <c r="K21">
        <f>IF(ISERROR(VLOOKUP($A21&amp;K$2,売上実績_モバイル!$A$1:$F$592,5,FALSE)),0,VLOOKUP($A21&amp;K$2,売上実績_モバイル!$A$1:$F$592,5,FALSE))</f>
        <v>0</v>
      </c>
    </row>
    <row r="22" spans="1:11" x14ac:dyDescent="0.2">
      <c r="A22" s="1">
        <v>43301</v>
      </c>
      <c r="B22">
        <f>IF(ISERROR(VLOOKUP($A22&amp;B$2,売上実績_PC!$A$1:$F$592,5,FALSE)),0,VLOOKUP($A22&amp;B$2,売上実績_PC!$A$1:$F$592,5,FALSE))</f>
        <v>8</v>
      </c>
      <c r="C22">
        <f>IF(ISERROR(VLOOKUP($A22&amp;C$2,売上実績_PC!$A$1:$F$592,5,FALSE)),0,VLOOKUP($A22&amp;C$2,売上実績_PC!$A$1:$F$592,5,FALSE))</f>
        <v>4</v>
      </c>
      <c r="D22">
        <f>IF(ISERROR(VLOOKUP($A22&amp;D$2,売上実績_PC!$A$1:$F$592,5,FALSE)),0,VLOOKUP($A22&amp;D$2,売上実績_PC!$A$1:$F$592,5,FALSE))</f>
        <v>0</v>
      </c>
      <c r="E22">
        <f>IF(ISERROR(VLOOKUP($A22&amp;E$2,売上実績_PC!$A$1:$F$592,5,FALSE)),0,VLOOKUP($A22&amp;E$2,売上実績_PC!$A$1:$F$592,5,FALSE))</f>
        <v>0</v>
      </c>
      <c r="F22">
        <f>IF(ISERROR(VLOOKUP($A22&amp;F$2,売上実績_PC!$A$1:$F$592,5,FALSE)),0,VLOOKUP($A22&amp;F$2,売上実績_PC!$A$1:$F$592,5,FALSE))</f>
        <v>2</v>
      </c>
      <c r="G22">
        <f>IF(ISERROR(VLOOKUP($A22&amp;G$2,売上実績_モバイル!$A$1:$F$592,5,FALSE)),0,VLOOKUP($A22&amp;G$2,売上実績_モバイル!$A$1:$F$592,5,FALSE))</f>
        <v>5</v>
      </c>
      <c r="H22">
        <f>IF(ISERROR(VLOOKUP($A22&amp;H$2,売上実績_モバイル!$A$1:$F$592,5,FALSE)),0,VLOOKUP($A22&amp;H$2,売上実績_モバイル!$A$1:$F$592,5,FALSE))</f>
        <v>2</v>
      </c>
      <c r="I22">
        <f>IF(ISERROR(VLOOKUP($A22&amp;I$2,売上実績_モバイル!$A$1:$F$592,5,FALSE)),0,VLOOKUP($A22&amp;I$2,売上実績_モバイル!$A$1:$F$592,5,FALSE))</f>
        <v>0</v>
      </c>
      <c r="J22">
        <f>IF(ISERROR(VLOOKUP($A22&amp;J$2,売上実績_モバイル!$A$1:$F$592,5,FALSE)),0,VLOOKUP($A22&amp;J$2,売上実績_モバイル!$A$1:$F$592,5,FALSE))</f>
        <v>0</v>
      </c>
      <c r="K22">
        <f>IF(ISERROR(VLOOKUP($A22&amp;K$2,売上実績_モバイル!$A$1:$F$592,5,FALSE)),0,VLOOKUP($A22&amp;K$2,売上実績_モバイル!$A$1:$F$592,5,FALSE))</f>
        <v>0</v>
      </c>
    </row>
    <row r="23" spans="1:11" x14ac:dyDescent="0.2">
      <c r="A23" s="1">
        <v>43302</v>
      </c>
      <c r="B23">
        <f>IF(ISERROR(VLOOKUP($A23&amp;B$2,売上実績_PC!$A$1:$F$592,5,FALSE)),0,VLOOKUP($A23&amp;B$2,売上実績_PC!$A$1:$F$592,5,FALSE))</f>
        <v>4</v>
      </c>
      <c r="C23">
        <f>IF(ISERROR(VLOOKUP($A23&amp;C$2,売上実績_PC!$A$1:$F$592,5,FALSE)),0,VLOOKUP($A23&amp;C$2,売上実績_PC!$A$1:$F$592,5,FALSE))</f>
        <v>4</v>
      </c>
      <c r="D23">
        <f>IF(ISERROR(VLOOKUP($A23&amp;D$2,売上実績_PC!$A$1:$F$592,5,FALSE)),0,VLOOKUP($A23&amp;D$2,売上実績_PC!$A$1:$F$592,5,FALSE))</f>
        <v>5</v>
      </c>
      <c r="E23">
        <f>IF(ISERROR(VLOOKUP($A23&amp;E$2,売上実績_PC!$A$1:$F$592,5,FALSE)),0,VLOOKUP($A23&amp;E$2,売上実績_PC!$A$1:$F$592,5,FALSE))</f>
        <v>0</v>
      </c>
      <c r="F23">
        <f>IF(ISERROR(VLOOKUP($A23&amp;F$2,売上実績_PC!$A$1:$F$592,5,FALSE)),0,VLOOKUP($A23&amp;F$2,売上実績_PC!$A$1:$F$592,5,FALSE))</f>
        <v>0</v>
      </c>
      <c r="G23">
        <f>IF(ISERROR(VLOOKUP($A23&amp;G$2,売上実績_モバイル!$A$1:$F$592,5,FALSE)),0,VLOOKUP($A23&amp;G$2,売上実績_モバイル!$A$1:$F$592,5,FALSE))</f>
        <v>4</v>
      </c>
      <c r="H23">
        <f>IF(ISERROR(VLOOKUP($A23&amp;H$2,売上実績_モバイル!$A$1:$F$592,5,FALSE)),0,VLOOKUP($A23&amp;H$2,売上実績_モバイル!$A$1:$F$592,5,FALSE))</f>
        <v>10</v>
      </c>
      <c r="I23">
        <f>IF(ISERROR(VLOOKUP($A23&amp;I$2,売上実績_モバイル!$A$1:$F$592,5,FALSE)),0,VLOOKUP($A23&amp;I$2,売上実績_モバイル!$A$1:$F$592,5,FALSE))</f>
        <v>11</v>
      </c>
      <c r="J23">
        <f>IF(ISERROR(VLOOKUP($A23&amp;J$2,売上実績_モバイル!$A$1:$F$592,5,FALSE)),0,VLOOKUP($A23&amp;J$2,売上実績_モバイル!$A$1:$F$592,5,FALSE))</f>
        <v>0</v>
      </c>
      <c r="K23">
        <f>IF(ISERROR(VLOOKUP($A23&amp;K$2,売上実績_モバイル!$A$1:$F$592,5,FALSE)),0,VLOOKUP($A23&amp;K$2,売上実績_モバイル!$A$1:$F$592,5,FALSE))</f>
        <v>0</v>
      </c>
    </row>
    <row r="24" spans="1:11" x14ac:dyDescent="0.2">
      <c r="A24" s="1">
        <v>43303</v>
      </c>
      <c r="B24">
        <f>IF(ISERROR(VLOOKUP($A24&amp;B$2,売上実績_PC!$A$1:$F$592,5,FALSE)),0,VLOOKUP($A24&amp;B$2,売上実績_PC!$A$1:$F$592,5,FALSE))</f>
        <v>8</v>
      </c>
      <c r="C24">
        <f>IF(ISERROR(VLOOKUP($A24&amp;C$2,売上実績_PC!$A$1:$F$592,5,FALSE)),0,VLOOKUP($A24&amp;C$2,売上実績_PC!$A$1:$F$592,5,FALSE))</f>
        <v>5</v>
      </c>
      <c r="D24">
        <f>IF(ISERROR(VLOOKUP($A24&amp;D$2,売上実績_PC!$A$1:$F$592,5,FALSE)),0,VLOOKUP($A24&amp;D$2,売上実績_PC!$A$1:$F$592,5,FALSE))</f>
        <v>6</v>
      </c>
      <c r="E24">
        <f>IF(ISERROR(VLOOKUP($A24&amp;E$2,売上実績_PC!$A$1:$F$592,5,FALSE)),0,VLOOKUP($A24&amp;E$2,売上実績_PC!$A$1:$F$592,5,FALSE))</f>
        <v>0</v>
      </c>
      <c r="F24">
        <f>IF(ISERROR(VLOOKUP($A24&amp;F$2,売上実績_PC!$A$1:$F$592,5,FALSE)),0,VLOOKUP($A24&amp;F$2,売上実績_PC!$A$1:$F$592,5,FALSE))</f>
        <v>0</v>
      </c>
      <c r="G24">
        <f>IF(ISERROR(VLOOKUP($A24&amp;G$2,売上実績_モバイル!$A$1:$F$592,5,FALSE)),0,VLOOKUP($A24&amp;G$2,売上実績_モバイル!$A$1:$F$592,5,FALSE))</f>
        <v>3</v>
      </c>
      <c r="H24">
        <f>IF(ISERROR(VLOOKUP($A24&amp;H$2,売上実績_モバイル!$A$1:$F$592,5,FALSE)),0,VLOOKUP($A24&amp;H$2,売上実績_モバイル!$A$1:$F$592,5,FALSE))</f>
        <v>5</v>
      </c>
      <c r="I24">
        <f>IF(ISERROR(VLOOKUP($A24&amp;I$2,売上実績_モバイル!$A$1:$F$592,5,FALSE)),0,VLOOKUP($A24&amp;I$2,売上実績_モバイル!$A$1:$F$592,5,FALSE))</f>
        <v>14</v>
      </c>
      <c r="J24">
        <f>IF(ISERROR(VLOOKUP($A24&amp;J$2,売上実績_モバイル!$A$1:$F$592,5,FALSE)),0,VLOOKUP($A24&amp;J$2,売上実績_モバイル!$A$1:$F$592,5,FALSE))</f>
        <v>0</v>
      </c>
      <c r="K24">
        <f>IF(ISERROR(VLOOKUP($A24&amp;K$2,売上実績_モバイル!$A$1:$F$592,5,FALSE)),0,VLOOKUP($A24&amp;K$2,売上実績_モバイル!$A$1:$F$592,5,FALSE))</f>
        <v>0</v>
      </c>
    </row>
    <row r="25" spans="1:11" x14ac:dyDescent="0.2">
      <c r="A25" s="1">
        <v>43304</v>
      </c>
      <c r="B25">
        <f>IF(ISERROR(VLOOKUP($A25&amp;B$2,売上実績_PC!$A$1:$F$592,5,FALSE)),0,VLOOKUP($A25&amp;B$2,売上実績_PC!$A$1:$F$592,5,FALSE))</f>
        <v>2</v>
      </c>
      <c r="C25">
        <f>IF(ISERROR(VLOOKUP($A25&amp;C$2,売上実績_PC!$A$1:$F$592,5,FALSE)),0,VLOOKUP($A25&amp;C$2,売上実績_PC!$A$1:$F$592,5,FALSE))</f>
        <v>4</v>
      </c>
      <c r="D25">
        <f>IF(ISERROR(VLOOKUP($A25&amp;D$2,売上実績_PC!$A$1:$F$592,5,FALSE)),0,VLOOKUP($A25&amp;D$2,売上実績_PC!$A$1:$F$592,5,FALSE))</f>
        <v>1</v>
      </c>
      <c r="E25">
        <f>IF(ISERROR(VLOOKUP($A25&amp;E$2,売上実績_PC!$A$1:$F$592,5,FALSE)),0,VLOOKUP($A25&amp;E$2,売上実績_PC!$A$1:$F$592,5,FALSE))</f>
        <v>0</v>
      </c>
      <c r="F25">
        <f>IF(ISERROR(VLOOKUP($A25&amp;F$2,売上実績_PC!$A$1:$F$592,5,FALSE)),0,VLOOKUP($A25&amp;F$2,売上実績_PC!$A$1:$F$592,5,FALSE))</f>
        <v>0</v>
      </c>
      <c r="G25">
        <f>IF(ISERROR(VLOOKUP($A25&amp;G$2,売上実績_モバイル!$A$1:$F$592,5,FALSE)),0,VLOOKUP($A25&amp;G$2,売上実績_モバイル!$A$1:$F$592,5,FALSE))</f>
        <v>3</v>
      </c>
      <c r="H25">
        <f>IF(ISERROR(VLOOKUP($A25&amp;H$2,売上実績_モバイル!$A$1:$F$592,5,FALSE)),0,VLOOKUP($A25&amp;H$2,売上実績_モバイル!$A$1:$F$592,5,FALSE))</f>
        <v>5</v>
      </c>
      <c r="I25">
        <f>IF(ISERROR(VLOOKUP($A25&amp;I$2,売上実績_モバイル!$A$1:$F$592,5,FALSE)),0,VLOOKUP($A25&amp;I$2,売上実績_モバイル!$A$1:$F$592,5,FALSE))</f>
        <v>7</v>
      </c>
      <c r="J25">
        <f>IF(ISERROR(VLOOKUP($A25&amp;J$2,売上実績_モバイル!$A$1:$F$592,5,FALSE)),0,VLOOKUP($A25&amp;J$2,売上実績_モバイル!$A$1:$F$592,5,FALSE))</f>
        <v>1</v>
      </c>
      <c r="K25">
        <f>IF(ISERROR(VLOOKUP($A25&amp;K$2,売上実績_モバイル!$A$1:$F$592,5,FALSE)),0,VLOOKUP($A25&amp;K$2,売上実績_モバイル!$A$1:$F$592,5,FALSE))</f>
        <v>0</v>
      </c>
    </row>
    <row r="26" spans="1:11" x14ac:dyDescent="0.2">
      <c r="A26" s="1">
        <v>43305</v>
      </c>
      <c r="B26">
        <f>IF(ISERROR(VLOOKUP($A26&amp;B$2,売上実績_PC!$A$1:$F$592,5,FALSE)),0,VLOOKUP($A26&amp;B$2,売上実績_PC!$A$1:$F$592,5,FALSE))</f>
        <v>3</v>
      </c>
      <c r="C26">
        <f>IF(ISERROR(VLOOKUP($A26&amp;C$2,売上実績_PC!$A$1:$F$592,5,FALSE)),0,VLOOKUP($A26&amp;C$2,売上実績_PC!$A$1:$F$592,5,FALSE))</f>
        <v>4</v>
      </c>
      <c r="D26">
        <f>IF(ISERROR(VLOOKUP($A26&amp;D$2,売上実績_PC!$A$1:$F$592,5,FALSE)),0,VLOOKUP($A26&amp;D$2,売上実績_PC!$A$1:$F$592,5,FALSE))</f>
        <v>8</v>
      </c>
      <c r="E26">
        <f>IF(ISERROR(VLOOKUP($A26&amp;E$2,売上実績_PC!$A$1:$F$592,5,FALSE)),0,VLOOKUP($A26&amp;E$2,売上実績_PC!$A$1:$F$592,5,FALSE))</f>
        <v>1</v>
      </c>
      <c r="F26">
        <f>IF(ISERROR(VLOOKUP($A26&amp;F$2,売上実績_PC!$A$1:$F$592,5,FALSE)),0,VLOOKUP($A26&amp;F$2,売上実績_PC!$A$1:$F$592,5,FALSE))</f>
        <v>0</v>
      </c>
      <c r="G26">
        <f>IF(ISERROR(VLOOKUP($A26&amp;G$2,売上実績_モバイル!$A$1:$F$592,5,FALSE)),0,VLOOKUP($A26&amp;G$2,売上実績_モバイル!$A$1:$F$592,5,FALSE))</f>
        <v>3</v>
      </c>
      <c r="H26">
        <f>IF(ISERROR(VLOOKUP($A26&amp;H$2,売上実績_モバイル!$A$1:$F$592,5,FALSE)),0,VLOOKUP($A26&amp;H$2,売上実績_モバイル!$A$1:$F$592,5,FALSE))</f>
        <v>5</v>
      </c>
      <c r="I26">
        <f>IF(ISERROR(VLOOKUP($A26&amp;I$2,売上実績_モバイル!$A$1:$F$592,5,FALSE)),0,VLOOKUP($A26&amp;I$2,売上実績_モバイル!$A$1:$F$592,5,FALSE))</f>
        <v>7</v>
      </c>
      <c r="J26">
        <f>IF(ISERROR(VLOOKUP($A26&amp;J$2,売上実績_モバイル!$A$1:$F$592,5,FALSE)),0,VLOOKUP($A26&amp;J$2,売上実績_モバイル!$A$1:$F$592,5,FALSE))</f>
        <v>0</v>
      </c>
      <c r="K26">
        <f>IF(ISERROR(VLOOKUP($A26&amp;K$2,売上実績_モバイル!$A$1:$F$592,5,FALSE)),0,VLOOKUP($A26&amp;K$2,売上実績_モバイル!$A$1:$F$592,5,FALSE))</f>
        <v>0</v>
      </c>
    </row>
    <row r="27" spans="1:11" x14ac:dyDescent="0.2">
      <c r="A27" s="1">
        <v>43306</v>
      </c>
      <c r="B27">
        <f>IF(ISERROR(VLOOKUP($A27&amp;B$2,売上実績_PC!$A$1:$F$592,5,FALSE)),0,VLOOKUP($A27&amp;B$2,売上実績_PC!$A$1:$F$592,5,FALSE))</f>
        <v>4</v>
      </c>
      <c r="C27">
        <f>IF(ISERROR(VLOOKUP($A27&amp;C$2,売上実績_PC!$A$1:$F$592,5,FALSE)),0,VLOOKUP($A27&amp;C$2,売上実績_PC!$A$1:$F$592,5,FALSE))</f>
        <v>3</v>
      </c>
      <c r="D27">
        <f>IF(ISERROR(VLOOKUP($A27&amp;D$2,売上実績_PC!$A$1:$F$592,5,FALSE)),0,VLOOKUP($A27&amp;D$2,売上実績_PC!$A$1:$F$592,5,FALSE))</f>
        <v>2</v>
      </c>
      <c r="E27">
        <f>IF(ISERROR(VLOOKUP($A27&amp;E$2,売上実績_PC!$A$1:$F$592,5,FALSE)),0,VLOOKUP($A27&amp;E$2,売上実績_PC!$A$1:$F$592,5,FALSE))</f>
        <v>0</v>
      </c>
      <c r="F27">
        <f>IF(ISERROR(VLOOKUP($A27&amp;F$2,売上実績_PC!$A$1:$F$592,5,FALSE)),0,VLOOKUP($A27&amp;F$2,売上実績_PC!$A$1:$F$592,5,FALSE))</f>
        <v>1</v>
      </c>
      <c r="G27">
        <f>IF(ISERROR(VLOOKUP($A27&amp;G$2,売上実績_モバイル!$A$1:$F$592,5,FALSE)),0,VLOOKUP($A27&amp;G$2,売上実績_モバイル!$A$1:$F$592,5,FALSE))</f>
        <v>3</v>
      </c>
      <c r="H27">
        <f>IF(ISERROR(VLOOKUP($A27&amp;H$2,売上実績_モバイル!$A$1:$F$592,5,FALSE)),0,VLOOKUP($A27&amp;H$2,売上実績_モバイル!$A$1:$F$592,5,FALSE))</f>
        <v>6</v>
      </c>
      <c r="I27">
        <f>IF(ISERROR(VLOOKUP($A27&amp;I$2,売上実績_モバイル!$A$1:$F$592,5,FALSE)),0,VLOOKUP($A27&amp;I$2,売上実績_モバイル!$A$1:$F$592,5,FALSE))</f>
        <v>12</v>
      </c>
      <c r="J27">
        <f>IF(ISERROR(VLOOKUP($A27&amp;J$2,売上実績_モバイル!$A$1:$F$592,5,FALSE)),0,VLOOKUP($A27&amp;J$2,売上実績_モバイル!$A$1:$F$592,5,FALSE))</f>
        <v>1</v>
      </c>
      <c r="K27">
        <f>IF(ISERROR(VLOOKUP($A27&amp;K$2,売上実績_モバイル!$A$1:$F$592,5,FALSE)),0,VLOOKUP($A27&amp;K$2,売上実績_モバイル!$A$1:$F$592,5,FALSE))</f>
        <v>0</v>
      </c>
    </row>
    <row r="28" spans="1:11" x14ac:dyDescent="0.2">
      <c r="A28" s="1">
        <v>43307</v>
      </c>
      <c r="B28">
        <f>IF(ISERROR(VLOOKUP($A28&amp;B$2,売上実績_PC!$A$1:$F$592,5,FALSE)),0,VLOOKUP($A28&amp;B$2,売上実績_PC!$A$1:$F$592,5,FALSE))</f>
        <v>7</v>
      </c>
      <c r="C28">
        <f>IF(ISERROR(VLOOKUP($A28&amp;C$2,売上実績_PC!$A$1:$F$592,5,FALSE)),0,VLOOKUP($A28&amp;C$2,売上実績_PC!$A$1:$F$592,5,FALSE))</f>
        <v>1</v>
      </c>
      <c r="D28">
        <f>IF(ISERROR(VLOOKUP($A28&amp;D$2,売上実績_PC!$A$1:$F$592,5,FALSE)),0,VLOOKUP($A28&amp;D$2,売上実績_PC!$A$1:$F$592,5,FALSE))</f>
        <v>2</v>
      </c>
      <c r="E28">
        <f>IF(ISERROR(VLOOKUP($A28&amp;E$2,売上実績_PC!$A$1:$F$592,5,FALSE)),0,VLOOKUP($A28&amp;E$2,売上実績_PC!$A$1:$F$592,5,FALSE))</f>
        <v>1</v>
      </c>
      <c r="F28">
        <f>IF(ISERROR(VLOOKUP($A28&amp;F$2,売上実績_PC!$A$1:$F$592,5,FALSE)),0,VLOOKUP($A28&amp;F$2,売上実績_PC!$A$1:$F$592,5,FALSE))</f>
        <v>1</v>
      </c>
      <c r="G28">
        <f>IF(ISERROR(VLOOKUP($A28&amp;G$2,売上実績_モバイル!$A$1:$F$592,5,FALSE)),0,VLOOKUP($A28&amp;G$2,売上実績_モバイル!$A$1:$F$592,5,FALSE))</f>
        <v>1</v>
      </c>
      <c r="H28">
        <f>IF(ISERROR(VLOOKUP($A28&amp;H$2,売上実績_モバイル!$A$1:$F$592,5,FALSE)),0,VLOOKUP($A28&amp;H$2,売上実績_モバイル!$A$1:$F$592,5,FALSE))</f>
        <v>3</v>
      </c>
      <c r="I28">
        <f>IF(ISERROR(VLOOKUP($A28&amp;I$2,売上実績_モバイル!$A$1:$F$592,5,FALSE)),0,VLOOKUP($A28&amp;I$2,売上実績_モバイル!$A$1:$F$592,5,FALSE))</f>
        <v>2</v>
      </c>
      <c r="J28">
        <f>IF(ISERROR(VLOOKUP($A28&amp;J$2,売上実績_モバイル!$A$1:$F$592,5,FALSE)),0,VLOOKUP($A28&amp;J$2,売上実績_モバイル!$A$1:$F$592,5,FALSE))</f>
        <v>0</v>
      </c>
      <c r="K28">
        <f>IF(ISERROR(VLOOKUP($A28&amp;K$2,売上実績_モバイル!$A$1:$F$592,5,FALSE)),0,VLOOKUP($A28&amp;K$2,売上実績_モバイル!$A$1:$F$592,5,FALSE))</f>
        <v>0</v>
      </c>
    </row>
    <row r="29" spans="1:11" x14ac:dyDescent="0.2">
      <c r="A29" s="1">
        <v>43308</v>
      </c>
      <c r="B29">
        <f>IF(ISERROR(VLOOKUP($A29&amp;B$2,売上実績_PC!$A$1:$F$592,5,FALSE)),0,VLOOKUP($A29&amp;B$2,売上実績_PC!$A$1:$F$592,5,FALSE))</f>
        <v>5</v>
      </c>
      <c r="C29">
        <f>IF(ISERROR(VLOOKUP($A29&amp;C$2,売上実績_PC!$A$1:$F$592,5,FALSE)),0,VLOOKUP($A29&amp;C$2,売上実績_PC!$A$1:$F$592,5,FALSE))</f>
        <v>1</v>
      </c>
      <c r="D29">
        <f>IF(ISERROR(VLOOKUP($A29&amp;D$2,売上実績_PC!$A$1:$F$592,5,FALSE)),0,VLOOKUP($A29&amp;D$2,売上実績_PC!$A$1:$F$592,5,FALSE))</f>
        <v>0</v>
      </c>
      <c r="E29">
        <f>IF(ISERROR(VLOOKUP($A29&amp;E$2,売上実績_PC!$A$1:$F$592,5,FALSE)),0,VLOOKUP($A29&amp;E$2,売上実績_PC!$A$1:$F$592,5,FALSE))</f>
        <v>0</v>
      </c>
      <c r="F29">
        <f>IF(ISERROR(VLOOKUP($A29&amp;F$2,売上実績_PC!$A$1:$F$592,5,FALSE)),0,VLOOKUP($A29&amp;F$2,売上実績_PC!$A$1:$F$592,5,FALSE))</f>
        <v>0</v>
      </c>
      <c r="G29">
        <f>IF(ISERROR(VLOOKUP($A29&amp;G$2,売上実績_モバイル!$A$1:$F$592,5,FALSE)),0,VLOOKUP($A29&amp;G$2,売上実績_モバイル!$A$1:$F$592,5,FALSE))</f>
        <v>1</v>
      </c>
      <c r="H29">
        <f>IF(ISERROR(VLOOKUP($A29&amp;H$2,売上実績_モバイル!$A$1:$F$592,5,FALSE)),0,VLOOKUP($A29&amp;H$2,売上実績_モバイル!$A$1:$F$592,5,FALSE))</f>
        <v>2</v>
      </c>
      <c r="I29">
        <f>IF(ISERROR(VLOOKUP($A29&amp;I$2,売上実績_モバイル!$A$1:$F$592,5,FALSE)),0,VLOOKUP($A29&amp;I$2,売上実績_モバイル!$A$1:$F$592,5,FALSE))</f>
        <v>1</v>
      </c>
      <c r="J29">
        <f>IF(ISERROR(VLOOKUP($A29&amp;J$2,売上実績_モバイル!$A$1:$F$592,5,FALSE)),0,VLOOKUP($A29&amp;J$2,売上実績_モバイル!$A$1:$F$592,5,FALSE))</f>
        <v>0</v>
      </c>
      <c r="K29">
        <f>IF(ISERROR(VLOOKUP($A29&amp;K$2,売上実績_モバイル!$A$1:$F$592,5,FALSE)),0,VLOOKUP($A29&amp;K$2,売上実績_モバイル!$A$1:$F$592,5,FALSE))</f>
        <v>1</v>
      </c>
    </row>
    <row r="30" spans="1:11" x14ac:dyDescent="0.2">
      <c r="A30" s="1">
        <v>43309</v>
      </c>
      <c r="B30">
        <f>IF(ISERROR(VLOOKUP($A30&amp;B$2,売上実績_PC!$A$1:$F$592,5,FALSE)),0,VLOOKUP($A30&amp;B$2,売上実績_PC!$A$1:$F$592,5,FALSE))</f>
        <v>4</v>
      </c>
      <c r="C30">
        <f>IF(ISERROR(VLOOKUP($A30&amp;C$2,売上実績_PC!$A$1:$F$592,5,FALSE)),0,VLOOKUP($A30&amp;C$2,売上実績_PC!$A$1:$F$592,5,FALSE))</f>
        <v>3</v>
      </c>
      <c r="D30">
        <f>IF(ISERROR(VLOOKUP($A30&amp;D$2,売上実績_PC!$A$1:$F$592,5,FALSE)),0,VLOOKUP($A30&amp;D$2,売上実績_PC!$A$1:$F$592,5,FALSE))</f>
        <v>0</v>
      </c>
      <c r="E30">
        <f>IF(ISERROR(VLOOKUP($A30&amp;E$2,売上実績_PC!$A$1:$F$592,5,FALSE)),0,VLOOKUP($A30&amp;E$2,売上実績_PC!$A$1:$F$592,5,FALSE))</f>
        <v>1</v>
      </c>
      <c r="F30">
        <f>IF(ISERROR(VLOOKUP($A30&amp;F$2,売上実績_PC!$A$1:$F$592,5,FALSE)),0,VLOOKUP($A30&amp;F$2,売上実績_PC!$A$1:$F$592,5,FALSE))</f>
        <v>0</v>
      </c>
      <c r="G30">
        <f>IF(ISERROR(VLOOKUP($A30&amp;G$2,売上実績_モバイル!$A$1:$F$592,5,FALSE)),0,VLOOKUP($A30&amp;G$2,売上実績_モバイル!$A$1:$F$592,5,FALSE))</f>
        <v>9</v>
      </c>
      <c r="H30">
        <f>IF(ISERROR(VLOOKUP($A30&amp;H$2,売上実績_モバイル!$A$1:$F$592,5,FALSE)),0,VLOOKUP($A30&amp;H$2,売上実績_モバイル!$A$1:$F$592,5,FALSE))</f>
        <v>4</v>
      </c>
      <c r="I30">
        <f>IF(ISERROR(VLOOKUP($A30&amp;I$2,売上実績_モバイル!$A$1:$F$592,5,FALSE)),0,VLOOKUP($A30&amp;I$2,売上実績_モバイル!$A$1:$F$592,5,FALSE))</f>
        <v>0</v>
      </c>
      <c r="J30">
        <f>IF(ISERROR(VLOOKUP($A30&amp;J$2,売上実績_モバイル!$A$1:$F$592,5,FALSE)),0,VLOOKUP($A30&amp;J$2,売上実績_モバイル!$A$1:$F$592,5,FALSE))</f>
        <v>0</v>
      </c>
      <c r="K30">
        <f>IF(ISERROR(VLOOKUP($A30&amp;K$2,売上実績_モバイル!$A$1:$F$592,5,FALSE)),0,VLOOKUP($A30&amp;K$2,売上実績_モバイル!$A$1:$F$592,5,FALSE))</f>
        <v>0</v>
      </c>
    </row>
    <row r="31" spans="1:11" x14ac:dyDescent="0.2">
      <c r="A31" s="1">
        <v>43310</v>
      </c>
      <c r="B31">
        <f>IF(ISERROR(VLOOKUP($A31&amp;B$2,売上実績_PC!$A$1:$F$592,5,FALSE)),0,VLOOKUP($A31&amp;B$2,売上実績_PC!$A$1:$F$592,5,FALSE))</f>
        <v>10</v>
      </c>
      <c r="C31">
        <f>IF(ISERROR(VLOOKUP($A31&amp;C$2,売上実績_PC!$A$1:$F$592,5,FALSE)),0,VLOOKUP($A31&amp;C$2,売上実績_PC!$A$1:$F$592,5,FALSE))</f>
        <v>2</v>
      </c>
      <c r="D31">
        <f>IF(ISERROR(VLOOKUP($A31&amp;D$2,売上実績_PC!$A$1:$F$592,5,FALSE)),0,VLOOKUP($A31&amp;D$2,売上実績_PC!$A$1:$F$592,5,FALSE))</f>
        <v>1</v>
      </c>
      <c r="E31">
        <f>IF(ISERROR(VLOOKUP($A31&amp;E$2,売上実績_PC!$A$1:$F$592,5,FALSE)),0,VLOOKUP($A31&amp;E$2,売上実績_PC!$A$1:$F$592,5,FALSE))</f>
        <v>0</v>
      </c>
      <c r="F31">
        <f>IF(ISERROR(VLOOKUP($A31&amp;F$2,売上実績_PC!$A$1:$F$592,5,FALSE)),0,VLOOKUP($A31&amp;F$2,売上実績_PC!$A$1:$F$592,5,FALSE))</f>
        <v>1</v>
      </c>
      <c r="G31">
        <f>IF(ISERROR(VLOOKUP($A31&amp;G$2,売上実績_モバイル!$A$1:$F$592,5,FALSE)),0,VLOOKUP($A31&amp;G$2,売上実績_モバイル!$A$1:$F$592,5,FALSE))</f>
        <v>4</v>
      </c>
      <c r="H31">
        <f>IF(ISERROR(VLOOKUP($A31&amp;H$2,売上実績_モバイル!$A$1:$F$592,5,FALSE)),0,VLOOKUP($A31&amp;H$2,売上実績_モバイル!$A$1:$F$592,5,FALSE))</f>
        <v>4</v>
      </c>
      <c r="I31">
        <f>IF(ISERROR(VLOOKUP($A31&amp;I$2,売上実績_モバイル!$A$1:$F$592,5,FALSE)),0,VLOOKUP($A31&amp;I$2,売上実績_モバイル!$A$1:$F$592,5,FALSE))</f>
        <v>1</v>
      </c>
      <c r="J31">
        <f>IF(ISERROR(VLOOKUP($A31&amp;J$2,売上実績_モバイル!$A$1:$F$592,5,FALSE)),0,VLOOKUP($A31&amp;J$2,売上実績_モバイル!$A$1:$F$592,5,FALSE))</f>
        <v>0</v>
      </c>
      <c r="K31">
        <f>IF(ISERROR(VLOOKUP($A31&amp;K$2,売上実績_モバイル!$A$1:$F$592,5,FALSE)),0,VLOOKUP($A31&amp;K$2,売上実績_モバイル!$A$1:$F$592,5,FALSE))</f>
        <v>0</v>
      </c>
    </row>
    <row r="32" spans="1:11" x14ac:dyDescent="0.2">
      <c r="A32" s="1">
        <v>43311</v>
      </c>
      <c r="B32">
        <f>IF(ISERROR(VLOOKUP($A32&amp;B$2,売上実績_PC!$A$1:$F$592,5,FALSE)),0,VLOOKUP($A32&amp;B$2,売上実績_PC!$A$1:$F$592,5,FALSE))</f>
        <v>8</v>
      </c>
      <c r="C32">
        <f>IF(ISERROR(VLOOKUP($A32&amp;C$2,売上実績_PC!$A$1:$F$592,5,FALSE)),0,VLOOKUP($A32&amp;C$2,売上実績_PC!$A$1:$F$592,5,FALSE))</f>
        <v>2</v>
      </c>
      <c r="D32">
        <f>IF(ISERROR(VLOOKUP($A32&amp;D$2,売上実績_PC!$A$1:$F$592,5,FALSE)),0,VLOOKUP($A32&amp;D$2,売上実績_PC!$A$1:$F$592,5,FALSE))</f>
        <v>0</v>
      </c>
      <c r="E32">
        <f>IF(ISERROR(VLOOKUP($A32&amp;E$2,売上実績_PC!$A$1:$F$592,5,FALSE)),0,VLOOKUP($A32&amp;E$2,売上実績_PC!$A$1:$F$592,5,FALSE))</f>
        <v>0</v>
      </c>
      <c r="F32">
        <f>IF(ISERROR(VLOOKUP($A32&amp;F$2,売上実績_PC!$A$1:$F$592,5,FALSE)),0,VLOOKUP($A32&amp;F$2,売上実績_PC!$A$1:$F$592,5,FALSE))</f>
        <v>0</v>
      </c>
      <c r="G32">
        <f>IF(ISERROR(VLOOKUP($A32&amp;G$2,売上実績_モバイル!$A$1:$F$592,5,FALSE)),0,VLOOKUP($A32&amp;G$2,売上実績_モバイル!$A$1:$F$592,5,FALSE))</f>
        <v>1</v>
      </c>
      <c r="H32">
        <f>IF(ISERROR(VLOOKUP($A32&amp;H$2,売上実績_モバイル!$A$1:$F$592,5,FALSE)),0,VLOOKUP($A32&amp;H$2,売上実績_モバイル!$A$1:$F$592,5,FALSE))</f>
        <v>6</v>
      </c>
      <c r="I32">
        <f>IF(ISERROR(VLOOKUP($A32&amp;I$2,売上実績_モバイル!$A$1:$F$592,5,FALSE)),0,VLOOKUP($A32&amp;I$2,売上実績_モバイル!$A$1:$F$592,5,FALSE))</f>
        <v>1</v>
      </c>
      <c r="J32">
        <f>IF(ISERROR(VLOOKUP($A32&amp;J$2,売上実績_モバイル!$A$1:$F$592,5,FALSE)),0,VLOOKUP($A32&amp;J$2,売上実績_モバイル!$A$1:$F$592,5,FALSE))</f>
        <v>1</v>
      </c>
      <c r="K32">
        <f>IF(ISERROR(VLOOKUP($A32&amp;K$2,売上実績_モバイル!$A$1:$F$592,5,FALSE)),0,VLOOKUP($A32&amp;K$2,売上実績_モバイル!$A$1:$F$592,5,FALSE))</f>
        <v>0</v>
      </c>
    </row>
    <row r="33" spans="1:11" x14ac:dyDescent="0.2">
      <c r="A33" s="1">
        <v>43312</v>
      </c>
      <c r="B33">
        <f>IF(ISERROR(VLOOKUP($A33&amp;B$2,売上実績_PC!$A$1:$F$592,5,FALSE)),0,VLOOKUP($A33&amp;B$2,売上実績_PC!$A$1:$F$592,5,FALSE))</f>
        <v>10</v>
      </c>
      <c r="C33">
        <f>IF(ISERROR(VLOOKUP($A33&amp;C$2,売上実績_PC!$A$1:$F$592,5,FALSE)),0,VLOOKUP($A33&amp;C$2,売上実績_PC!$A$1:$F$592,5,FALSE))</f>
        <v>2</v>
      </c>
      <c r="D33">
        <f>IF(ISERROR(VLOOKUP($A33&amp;D$2,売上実績_PC!$A$1:$F$592,5,FALSE)),0,VLOOKUP($A33&amp;D$2,売上実績_PC!$A$1:$F$592,5,FALSE))</f>
        <v>3</v>
      </c>
      <c r="E33">
        <f>IF(ISERROR(VLOOKUP($A33&amp;E$2,売上実績_PC!$A$1:$F$592,5,FALSE)),0,VLOOKUP($A33&amp;E$2,売上実績_PC!$A$1:$F$592,5,FALSE))</f>
        <v>0</v>
      </c>
      <c r="F33">
        <f>IF(ISERROR(VLOOKUP($A33&amp;F$2,売上実績_PC!$A$1:$F$592,5,FALSE)),0,VLOOKUP($A33&amp;F$2,売上実績_PC!$A$1:$F$592,5,FALSE))</f>
        <v>0</v>
      </c>
      <c r="G33">
        <f>IF(ISERROR(VLOOKUP($A33&amp;G$2,売上実績_モバイル!$A$1:$F$592,5,FALSE)),0,VLOOKUP($A33&amp;G$2,売上実績_モバイル!$A$1:$F$592,5,FALSE))</f>
        <v>5</v>
      </c>
      <c r="H33">
        <f>IF(ISERROR(VLOOKUP($A33&amp;H$2,売上実績_モバイル!$A$1:$F$592,5,FALSE)),0,VLOOKUP($A33&amp;H$2,売上実績_モバイル!$A$1:$F$592,5,FALSE))</f>
        <v>3</v>
      </c>
      <c r="I33">
        <f>IF(ISERROR(VLOOKUP($A33&amp;I$2,売上実績_モバイル!$A$1:$F$592,5,FALSE)),0,VLOOKUP($A33&amp;I$2,売上実績_モバイル!$A$1:$F$592,5,FALSE))</f>
        <v>1</v>
      </c>
      <c r="J33">
        <f>IF(ISERROR(VLOOKUP($A33&amp;J$2,売上実績_モバイル!$A$1:$F$592,5,FALSE)),0,VLOOKUP($A33&amp;J$2,売上実績_モバイル!$A$1:$F$592,5,FALSE))</f>
        <v>0</v>
      </c>
      <c r="K33">
        <f>IF(ISERROR(VLOOKUP($A33&amp;K$2,売上実績_モバイル!$A$1:$F$592,5,FALSE)),0,VLOOKUP($A33&amp;K$2,売上実績_モバイル!$A$1:$F$592,5,FALSE))</f>
        <v>0</v>
      </c>
    </row>
    <row r="34" spans="1:11" x14ac:dyDescent="0.2">
      <c r="A34" s="1"/>
    </row>
    <row r="35" spans="1:11" x14ac:dyDescent="0.2">
      <c r="A35" s="1"/>
    </row>
    <row r="36" spans="1:11" x14ac:dyDescent="0.2">
      <c r="A36" s="1"/>
    </row>
    <row r="37" spans="1:11" x14ac:dyDescent="0.2">
      <c r="A37" s="1"/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</sheetData>
  <phoneticPr fontId="1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C2A2-7857-4BFF-A43E-25899E380CF3}">
  <dimension ref="A1:K116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" x14ac:dyDescent="0.2"/>
  <cols>
    <col min="1" max="1" width="10.26953125" bestFit="1" customWidth="1"/>
    <col min="2" max="2" width="14.26953125" bestFit="1" customWidth="1"/>
    <col min="3" max="6" width="15.26953125" bestFit="1" customWidth="1"/>
    <col min="7" max="7" width="14.7265625" bestFit="1" customWidth="1"/>
    <col min="8" max="11" width="16.1796875" bestFit="1" customWidth="1"/>
  </cols>
  <sheetData>
    <row r="1" spans="1:11" x14ac:dyDescent="0.2">
      <c r="B1">
        <v>94</v>
      </c>
      <c r="C1" s="2"/>
      <c r="F1" s="9"/>
      <c r="G1">
        <v>861</v>
      </c>
    </row>
    <row r="2" spans="1:11" x14ac:dyDescent="0.2">
      <c r="B2" s="2">
        <v>842776102461</v>
      </c>
      <c r="C2" s="2">
        <v>4550084118970</v>
      </c>
      <c r="D2" s="2">
        <v>4549980046388</v>
      </c>
      <c r="E2" s="2">
        <v>4549292037708</v>
      </c>
      <c r="F2" s="2">
        <v>4514953727427</v>
      </c>
      <c r="G2" s="6">
        <v>842776102461</v>
      </c>
      <c r="H2" s="6">
        <v>4550084118970</v>
      </c>
      <c r="I2" s="6">
        <v>4549980046388</v>
      </c>
      <c r="J2" s="6">
        <v>4549292037708</v>
      </c>
      <c r="K2" s="6">
        <v>4514953727427</v>
      </c>
    </row>
    <row r="3" spans="1:11" x14ac:dyDescent="0.2">
      <c r="A3" s="1">
        <v>43282</v>
      </c>
      <c r="B3">
        <f>IF(ISERROR(VLOOKUP($A3&amp;B$2,売上実績_PC!$A$1:$F$592,6,FALSE)),0,VLOOKUP($A3&amp;B$2,売上実績_PC!$A$1:$F$592,6,FALSE))</f>
        <v>9</v>
      </c>
      <c r="C3">
        <f>IF(ISERROR(VLOOKUP($A3&amp;C$2,売上実績_PC!$A$1:$F$592,6,FALSE)),0,VLOOKUP($A3&amp;C$2,売上実績_PC!$A$1:$F$592,6,FALSE))</f>
        <v>3</v>
      </c>
      <c r="D3">
        <f>IF(ISERROR(VLOOKUP($A3&amp;D$2,売上実績_PC!$A$1:$F$592,6,FALSE)),0,VLOOKUP($A3&amp;D$2,売上実績_PC!$A$1:$F$592,6,FALSE))</f>
        <v>0</v>
      </c>
      <c r="E3">
        <f>IF(ISERROR(VLOOKUP($A3&amp;E$2,売上実績_PC!$A$1:$F$592,6,FALSE)),0,VLOOKUP($A3&amp;E$2,売上実績_PC!$A$1:$F$592,6,FALSE))</f>
        <v>0</v>
      </c>
      <c r="F3">
        <f>IF(ISERROR(VLOOKUP($A3&amp;F$2,売上実績_PC!$A$1:$F$592,6,FALSE)),0,VLOOKUP($A3&amp;F$2,売上実績_PC!$A$1:$F$592,6,FALSE))</f>
        <v>0</v>
      </c>
      <c r="G3">
        <f>IF(ISERROR(VLOOKUP($A3&amp;G$2,売上実績_モバイル!$A$1:$F$592,6,FALSE)),0,VLOOKUP($A3&amp;G$2,売上実績_モバイル!$A$1:$F$592,6,FALSE))</f>
        <v>6</v>
      </c>
      <c r="H3">
        <f>IF(ISERROR(VLOOKUP($A3&amp;H$2,売上実績_モバイル!$A$1:$F$592,6,FALSE)),0,VLOOKUP($A3&amp;H$2,売上実績_モバイル!$A$1:$F$592,6,FALSE))</f>
        <v>1</v>
      </c>
      <c r="I3">
        <f>IF(ISERROR(VLOOKUP($A3&amp;I$2,売上実績_モバイル!$A$1:$F$592,6,FALSE)),0,VLOOKUP($A3&amp;I$2,売上実績_モバイル!$A$1:$F$592,6,FALSE))</f>
        <v>1</v>
      </c>
      <c r="J3">
        <f>IF(ISERROR(VLOOKUP($A3&amp;J$2,売上実績_モバイル!$A$1:$F$592,6,FALSE)),0,VLOOKUP($A3&amp;J$2,売上実績_モバイル!$A$1:$F$592,6,FALSE))</f>
        <v>0</v>
      </c>
      <c r="K3">
        <f>IF(ISERROR(VLOOKUP($A3&amp;K$2,売上実績_モバイル!$A$1:$F$592,6,FALSE)),0,VLOOKUP($A3&amp;K$2,売上実績_モバイル!$A$1:$F$592,6,FALSE))</f>
        <v>0</v>
      </c>
    </row>
    <row r="4" spans="1:11" x14ac:dyDescent="0.2">
      <c r="A4" s="1">
        <v>43283</v>
      </c>
      <c r="B4">
        <f>IF(ISERROR(VLOOKUP($A4&amp;B$2,売上実績_PC!$A$1:$F$592,6,FALSE)),0,VLOOKUP($A4&amp;B$2,売上実績_PC!$A$1:$F$592,6,FALSE))</f>
        <v>10</v>
      </c>
      <c r="C4">
        <f>IF(ISERROR(VLOOKUP($A4&amp;C$2,売上実績_PC!$A$1:$F$592,6,FALSE)),0,VLOOKUP($A4&amp;C$2,売上実績_PC!$A$1:$F$592,6,FALSE))</f>
        <v>2</v>
      </c>
      <c r="D4">
        <f>IF(ISERROR(VLOOKUP($A4&amp;D$2,売上実績_PC!$A$1:$F$592,6,FALSE)),0,VLOOKUP($A4&amp;D$2,売上実績_PC!$A$1:$F$592,6,FALSE))</f>
        <v>0</v>
      </c>
      <c r="E4">
        <f>IF(ISERROR(VLOOKUP($A4&amp;E$2,売上実績_PC!$A$1:$F$592,6,FALSE)),0,VLOOKUP($A4&amp;E$2,売上実績_PC!$A$1:$F$592,6,FALSE))</f>
        <v>0</v>
      </c>
      <c r="F4">
        <f>IF(ISERROR(VLOOKUP($A4&amp;F$2,売上実績_PC!$A$1:$F$592,6,FALSE)),0,VLOOKUP($A4&amp;F$2,売上実績_PC!$A$1:$F$592,6,FALSE))</f>
        <v>0</v>
      </c>
      <c r="G4">
        <f>IF(ISERROR(VLOOKUP($A4&amp;G$2,売上実績_モバイル!$A$1:$F$592,6,FALSE)),0,VLOOKUP($A4&amp;G$2,売上実績_モバイル!$A$1:$F$592,6,FALSE))</f>
        <v>5</v>
      </c>
      <c r="H4">
        <f>IF(ISERROR(VLOOKUP($A4&amp;H$2,売上実績_モバイル!$A$1:$F$592,6,FALSE)),0,VLOOKUP($A4&amp;H$2,売上実績_モバイル!$A$1:$F$592,6,FALSE))</f>
        <v>2</v>
      </c>
      <c r="I4">
        <f>IF(ISERROR(VLOOKUP($A4&amp;I$2,売上実績_モバイル!$A$1:$F$592,6,FALSE)),0,VLOOKUP($A4&amp;I$2,売上実績_モバイル!$A$1:$F$592,6,FALSE))</f>
        <v>0</v>
      </c>
      <c r="J4">
        <f>IF(ISERROR(VLOOKUP($A4&amp;J$2,売上実績_モバイル!$A$1:$F$592,6,FALSE)),0,VLOOKUP($A4&amp;J$2,売上実績_モバイル!$A$1:$F$592,6,FALSE))</f>
        <v>0</v>
      </c>
      <c r="K4">
        <f>IF(ISERROR(VLOOKUP($A4&amp;K$2,売上実績_モバイル!$A$1:$F$592,6,FALSE)),0,VLOOKUP($A4&amp;K$2,売上実績_モバイル!$A$1:$F$592,6,FALSE))</f>
        <v>0</v>
      </c>
    </row>
    <row r="5" spans="1:11" x14ac:dyDescent="0.2">
      <c r="A5" s="1">
        <v>43284</v>
      </c>
      <c r="B5">
        <f>IF(ISERROR(VLOOKUP($A5&amp;B$2,売上実績_PC!$A$1:$F$592,6,FALSE)),0,VLOOKUP($A5&amp;B$2,売上実績_PC!$A$1:$F$592,6,FALSE))</f>
        <v>5</v>
      </c>
      <c r="C5">
        <f>IF(ISERROR(VLOOKUP($A5&amp;C$2,売上実績_PC!$A$1:$F$592,6,FALSE)),0,VLOOKUP($A5&amp;C$2,売上実績_PC!$A$1:$F$592,6,FALSE))</f>
        <v>1</v>
      </c>
      <c r="D5">
        <f>IF(ISERROR(VLOOKUP($A5&amp;D$2,売上実績_PC!$A$1:$F$592,6,FALSE)),0,VLOOKUP($A5&amp;D$2,売上実績_PC!$A$1:$F$592,6,FALSE))</f>
        <v>2</v>
      </c>
      <c r="E5">
        <f>IF(ISERROR(VLOOKUP($A5&amp;E$2,売上実績_PC!$A$1:$F$592,6,FALSE)),0,VLOOKUP($A5&amp;E$2,売上実績_PC!$A$1:$F$592,6,FALSE))</f>
        <v>0</v>
      </c>
      <c r="F5">
        <f>IF(ISERROR(VLOOKUP($A5&amp;F$2,売上実績_PC!$A$1:$F$592,6,FALSE)),0,VLOOKUP($A5&amp;F$2,売上実績_PC!$A$1:$F$592,6,FALSE))</f>
        <v>0</v>
      </c>
      <c r="G5">
        <f>IF(ISERROR(VLOOKUP($A5&amp;G$2,売上実績_モバイル!$A$1:$F$592,6,FALSE)),0,VLOOKUP($A5&amp;G$2,売上実績_モバイル!$A$1:$F$592,6,FALSE))</f>
        <v>0</v>
      </c>
      <c r="H5">
        <f>IF(ISERROR(VLOOKUP($A5&amp;H$2,売上実績_モバイル!$A$1:$F$592,6,FALSE)),0,VLOOKUP($A5&amp;H$2,売上実績_モバイル!$A$1:$F$592,6,FALSE))</f>
        <v>2</v>
      </c>
      <c r="I5">
        <f>IF(ISERROR(VLOOKUP($A5&amp;I$2,売上実績_モバイル!$A$1:$F$592,6,FALSE)),0,VLOOKUP($A5&amp;I$2,売上実績_モバイル!$A$1:$F$592,6,FALSE))</f>
        <v>0</v>
      </c>
      <c r="J5">
        <f>IF(ISERROR(VLOOKUP($A5&amp;J$2,売上実績_モバイル!$A$1:$F$592,6,FALSE)),0,VLOOKUP($A5&amp;J$2,売上実績_モバイル!$A$1:$F$592,6,FALSE))</f>
        <v>0</v>
      </c>
      <c r="K5">
        <f>IF(ISERROR(VLOOKUP($A5&amp;K$2,売上実績_モバイル!$A$1:$F$592,6,FALSE)),0,VLOOKUP($A5&amp;K$2,売上実績_モバイル!$A$1:$F$592,6,FALSE))</f>
        <v>0</v>
      </c>
    </row>
    <row r="6" spans="1:11" x14ac:dyDescent="0.2">
      <c r="A6" s="1">
        <v>43285</v>
      </c>
      <c r="B6">
        <f>IF(ISERROR(VLOOKUP($A6&amp;B$2,売上実績_PC!$A$1:$F$592,6,FALSE)),0,VLOOKUP($A6&amp;B$2,売上実績_PC!$A$1:$F$592,6,FALSE))</f>
        <v>6</v>
      </c>
      <c r="C6">
        <f>IF(ISERROR(VLOOKUP($A6&amp;C$2,売上実績_PC!$A$1:$F$592,6,FALSE)),0,VLOOKUP($A6&amp;C$2,売上実績_PC!$A$1:$F$592,6,FALSE))</f>
        <v>1</v>
      </c>
      <c r="D6">
        <f>IF(ISERROR(VLOOKUP($A6&amp;D$2,売上実績_PC!$A$1:$F$592,6,FALSE)),0,VLOOKUP($A6&amp;D$2,売上実績_PC!$A$1:$F$592,6,FALSE))</f>
        <v>1</v>
      </c>
      <c r="E6">
        <f>IF(ISERROR(VLOOKUP($A6&amp;E$2,売上実績_PC!$A$1:$F$592,6,FALSE)),0,VLOOKUP($A6&amp;E$2,売上実績_PC!$A$1:$F$592,6,FALSE))</f>
        <v>1</v>
      </c>
      <c r="F6">
        <f>IF(ISERROR(VLOOKUP($A6&amp;F$2,売上実績_PC!$A$1:$F$592,6,FALSE)),0,VLOOKUP($A6&amp;F$2,売上実績_PC!$A$1:$F$592,6,FALSE))</f>
        <v>0</v>
      </c>
      <c r="G6">
        <f>IF(ISERROR(VLOOKUP($A6&amp;G$2,売上実績_モバイル!$A$1:$F$592,6,FALSE)),0,VLOOKUP($A6&amp;G$2,売上実績_モバイル!$A$1:$F$592,6,FALSE))</f>
        <v>3</v>
      </c>
      <c r="H6">
        <f>IF(ISERROR(VLOOKUP($A6&amp;H$2,売上実績_モバイル!$A$1:$F$592,6,FALSE)),0,VLOOKUP($A6&amp;H$2,売上実績_モバイル!$A$1:$F$592,6,FALSE))</f>
        <v>1</v>
      </c>
      <c r="I6">
        <f>IF(ISERROR(VLOOKUP($A6&amp;I$2,売上実績_モバイル!$A$1:$F$592,6,FALSE)),0,VLOOKUP($A6&amp;I$2,売上実績_モバイル!$A$1:$F$592,6,FALSE))</f>
        <v>1</v>
      </c>
      <c r="J6">
        <f>IF(ISERROR(VLOOKUP($A6&amp;J$2,売上実績_モバイル!$A$1:$F$592,6,FALSE)),0,VLOOKUP($A6&amp;J$2,売上実績_モバイル!$A$1:$F$592,6,FALSE))</f>
        <v>0</v>
      </c>
      <c r="K6">
        <f>IF(ISERROR(VLOOKUP($A6&amp;K$2,売上実績_モバイル!$A$1:$F$592,6,FALSE)),0,VLOOKUP($A6&amp;K$2,売上実績_モバイル!$A$1:$F$592,6,FALSE))</f>
        <v>0</v>
      </c>
    </row>
    <row r="7" spans="1:11" x14ac:dyDescent="0.2">
      <c r="A7" s="1">
        <v>43286</v>
      </c>
      <c r="B7">
        <f>IF(ISERROR(VLOOKUP($A7&amp;B$2,売上実績_PC!$A$1:$F$592,6,FALSE)),0,VLOOKUP($A7&amp;B$2,売上実績_PC!$A$1:$F$592,6,FALSE))</f>
        <v>2</v>
      </c>
      <c r="C7">
        <f>IF(ISERROR(VLOOKUP($A7&amp;C$2,売上実績_PC!$A$1:$F$592,6,FALSE)),0,VLOOKUP($A7&amp;C$2,売上実績_PC!$A$1:$F$592,6,FALSE))</f>
        <v>3</v>
      </c>
      <c r="D7">
        <f>IF(ISERROR(VLOOKUP($A7&amp;D$2,売上実績_PC!$A$1:$F$592,6,FALSE)),0,VLOOKUP($A7&amp;D$2,売上実績_PC!$A$1:$F$592,6,FALSE))</f>
        <v>0</v>
      </c>
      <c r="E7">
        <f>IF(ISERROR(VLOOKUP($A7&amp;E$2,売上実績_PC!$A$1:$F$592,6,FALSE)),0,VLOOKUP($A7&amp;E$2,売上実績_PC!$A$1:$F$592,6,FALSE))</f>
        <v>0</v>
      </c>
      <c r="F7">
        <f>IF(ISERROR(VLOOKUP($A7&amp;F$2,売上実績_PC!$A$1:$F$592,6,FALSE)),0,VLOOKUP($A7&amp;F$2,売上実績_PC!$A$1:$F$592,6,FALSE))</f>
        <v>1</v>
      </c>
      <c r="G7">
        <f>IF(ISERROR(VLOOKUP($A7&amp;G$2,売上実績_モバイル!$A$1:$F$592,6,FALSE)),0,VLOOKUP($A7&amp;G$2,売上実績_モバイル!$A$1:$F$592,6,FALSE))</f>
        <v>1</v>
      </c>
      <c r="H7">
        <f>IF(ISERROR(VLOOKUP($A7&amp;H$2,売上実績_モバイル!$A$1:$F$592,6,FALSE)),0,VLOOKUP($A7&amp;H$2,売上実績_モバイル!$A$1:$F$592,6,FALSE))</f>
        <v>0</v>
      </c>
      <c r="I7">
        <f>IF(ISERROR(VLOOKUP($A7&amp;I$2,売上実績_モバイル!$A$1:$F$592,6,FALSE)),0,VLOOKUP($A7&amp;I$2,売上実績_モバイル!$A$1:$F$592,6,FALSE))</f>
        <v>0</v>
      </c>
      <c r="J7">
        <f>IF(ISERROR(VLOOKUP($A7&amp;J$2,売上実績_モバイル!$A$1:$F$592,6,FALSE)),0,VLOOKUP($A7&amp;J$2,売上実績_モバイル!$A$1:$F$592,6,FALSE))</f>
        <v>0</v>
      </c>
      <c r="K7">
        <f>IF(ISERROR(VLOOKUP($A7&amp;K$2,売上実績_モバイル!$A$1:$F$592,6,FALSE)),0,VLOOKUP($A7&amp;K$2,売上実績_モバイル!$A$1:$F$592,6,FALSE))</f>
        <v>0</v>
      </c>
    </row>
    <row r="8" spans="1:11" x14ac:dyDescent="0.2">
      <c r="A8" s="1">
        <v>43287</v>
      </c>
      <c r="B8">
        <f>IF(ISERROR(VLOOKUP($A8&amp;B$2,売上実績_PC!$A$1:$F$592,6,FALSE)),0,VLOOKUP($A8&amp;B$2,売上実績_PC!$A$1:$F$592,6,FALSE))</f>
        <v>5</v>
      </c>
      <c r="C8">
        <f>IF(ISERROR(VLOOKUP($A8&amp;C$2,売上実績_PC!$A$1:$F$592,6,FALSE)),0,VLOOKUP($A8&amp;C$2,売上実績_PC!$A$1:$F$592,6,FALSE))</f>
        <v>2</v>
      </c>
      <c r="D8">
        <f>IF(ISERROR(VLOOKUP($A8&amp;D$2,売上実績_PC!$A$1:$F$592,6,FALSE)),0,VLOOKUP($A8&amp;D$2,売上実績_PC!$A$1:$F$592,6,FALSE))</f>
        <v>0</v>
      </c>
      <c r="E8">
        <f>IF(ISERROR(VLOOKUP($A8&amp;E$2,売上実績_PC!$A$1:$F$592,6,FALSE)),0,VLOOKUP($A8&amp;E$2,売上実績_PC!$A$1:$F$592,6,FALSE))</f>
        <v>0</v>
      </c>
      <c r="F8">
        <f>IF(ISERROR(VLOOKUP($A8&amp;F$2,売上実績_PC!$A$1:$F$592,6,FALSE)),0,VLOOKUP($A8&amp;F$2,売上実績_PC!$A$1:$F$592,6,FALSE))</f>
        <v>1</v>
      </c>
      <c r="G8">
        <f>IF(ISERROR(VLOOKUP($A8&amp;G$2,売上実績_モバイル!$A$1:$F$592,6,FALSE)),0,VLOOKUP($A8&amp;G$2,売上実績_モバイル!$A$1:$F$592,6,FALSE))</f>
        <v>0</v>
      </c>
      <c r="H8">
        <f>IF(ISERROR(VLOOKUP($A8&amp;H$2,売上実績_モバイル!$A$1:$F$592,6,FALSE)),0,VLOOKUP($A8&amp;H$2,売上実績_モバイル!$A$1:$F$592,6,FALSE))</f>
        <v>4</v>
      </c>
      <c r="I8">
        <f>IF(ISERROR(VLOOKUP($A8&amp;I$2,売上実績_モバイル!$A$1:$F$592,6,FALSE)),0,VLOOKUP($A8&amp;I$2,売上実績_モバイル!$A$1:$F$592,6,FALSE))</f>
        <v>0</v>
      </c>
      <c r="J8">
        <f>IF(ISERROR(VLOOKUP($A8&amp;J$2,売上実績_モバイル!$A$1:$F$592,6,FALSE)),0,VLOOKUP($A8&amp;J$2,売上実績_モバイル!$A$1:$F$592,6,FALSE))</f>
        <v>0</v>
      </c>
      <c r="K8">
        <f>IF(ISERROR(VLOOKUP($A8&amp;K$2,売上実績_モバイル!$A$1:$F$592,6,FALSE)),0,VLOOKUP($A8&amp;K$2,売上実績_モバイル!$A$1:$F$592,6,FALSE))</f>
        <v>0</v>
      </c>
    </row>
    <row r="9" spans="1:11" x14ac:dyDescent="0.2">
      <c r="A9" s="1">
        <v>43288</v>
      </c>
      <c r="B9">
        <f>IF(ISERROR(VLOOKUP($A9&amp;B$2,売上実績_PC!$A$1:$F$592,6,FALSE)),0,VLOOKUP($A9&amp;B$2,売上実績_PC!$A$1:$F$592,6,FALSE))</f>
        <v>3</v>
      </c>
      <c r="C9">
        <f>IF(ISERROR(VLOOKUP($A9&amp;C$2,売上実績_PC!$A$1:$F$592,6,FALSE)),0,VLOOKUP($A9&amp;C$2,売上実績_PC!$A$1:$F$592,6,FALSE))</f>
        <v>1</v>
      </c>
      <c r="D9">
        <f>IF(ISERROR(VLOOKUP($A9&amp;D$2,売上実績_PC!$A$1:$F$592,6,FALSE)),0,VLOOKUP($A9&amp;D$2,売上実績_PC!$A$1:$F$592,6,FALSE))</f>
        <v>0</v>
      </c>
      <c r="E9">
        <f>IF(ISERROR(VLOOKUP($A9&amp;E$2,売上実績_PC!$A$1:$F$592,6,FALSE)),0,VLOOKUP($A9&amp;E$2,売上実績_PC!$A$1:$F$592,6,FALSE))</f>
        <v>0</v>
      </c>
      <c r="F9">
        <f>IF(ISERROR(VLOOKUP($A9&amp;F$2,売上実績_PC!$A$1:$F$592,6,FALSE)),0,VLOOKUP($A9&amp;F$2,売上実績_PC!$A$1:$F$592,6,FALSE))</f>
        <v>1</v>
      </c>
      <c r="G9">
        <f>IF(ISERROR(VLOOKUP($A9&amp;G$2,売上実績_モバイル!$A$1:$F$592,6,FALSE)),0,VLOOKUP($A9&amp;G$2,売上実績_モバイル!$A$1:$F$592,6,FALSE))</f>
        <v>4</v>
      </c>
      <c r="H9">
        <f>IF(ISERROR(VLOOKUP($A9&amp;H$2,売上実績_モバイル!$A$1:$F$592,6,FALSE)),0,VLOOKUP($A9&amp;H$2,売上実績_モバイル!$A$1:$F$592,6,FALSE))</f>
        <v>2</v>
      </c>
      <c r="I9">
        <f>IF(ISERROR(VLOOKUP($A9&amp;I$2,売上実績_モバイル!$A$1:$F$592,6,FALSE)),0,VLOOKUP($A9&amp;I$2,売上実績_モバイル!$A$1:$F$592,6,FALSE))</f>
        <v>0</v>
      </c>
      <c r="J9">
        <f>IF(ISERROR(VLOOKUP($A9&amp;J$2,売上実績_モバイル!$A$1:$F$592,6,FALSE)),0,VLOOKUP($A9&amp;J$2,売上実績_モバイル!$A$1:$F$592,6,FALSE))</f>
        <v>0</v>
      </c>
      <c r="K9">
        <f>IF(ISERROR(VLOOKUP($A9&amp;K$2,売上実績_モバイル!$A$1:$F$592,6,FALSE)),0,VLOOKUP($A9&amp;K$2,売上実績_モバイル!$A$1:$F$592,6,FALSE))</f>
        <v>0</v>
      </c>
    </row>
    <row r="10" spans="1:11" x14ac:dyDescent="0.2">
      <c r="A10" s="1">
        <v>43289</v>
      </c>
      <c r="B10">
        <f>IF(ISERROR(VLOOKUP($A10&amp;B$2,売上実績_PC!$A$1:$F$592,6,FALSE)),0,VLOOKUP($A10&amp;B$2,売上実績_PC!$A$1:$F$592,6,FALSE))</f>
        <v>4</v>
      </c>
      <c r="C10">
        <f>IF(ISERROR(VLOOKUP($A10&amp;C$2,売上実績_PC!$A$1:$F$592,6,FALSE)),0,VLOOKUP($A10&amp;C$2,売上実績_PC!$A$1:$F$592,6,FALSE))</f>
        <v>1</v>
      </c>
      <c r="D10">
        <f>IF(ISERROR(VLOOKUP($A10&amp;D$2,売上実績_PC!$A$1:$F$592,6,FALSE)),0,VLOOKUP($A10&amp;D$2,売上実績_PC!$A$1:$F$592,6,FALSE))</f>
        <v>0</v>
      </c>
      <c r="E10">
        <f>IF(ISERROR(VLOOKUP($A10&amp;E$2,売上実績_PC!$A$1:$F$592,6,FALSE)),0,VLOOKUP($A10&amp;E$2,売上実績_PC!$A$1:$F$592,6,FALSE))</f>
        <v>0</v>
      </c>
      <c r="F10">
        <f>IF(ISERROR(VLOOKUP($A10&amp;F$2,売上実績_PC!$A$1:$F$592,6,FALSE)),0,VLOOKUP($A10&amp;F$2,売上実績_PC!$A$1:$F$592,6,FALSE))</f>
        <v>0</v>
      </c>
      <c r="G10">
        <f>IF(ISERROR(VLOOKUP($A10&amp;G$2,売上実績_モバイル!$A$1:$F$592,6,FALSE)),0,VLOOKUP($A10&amp;G$2,売上実績_モバイル!$A$1:$F$592,6,FALSE))</f>
        <v>3</v>
      </c>
      <c r="H10">
        <f>IF(ISERROR(VLOOKUP($A10&amp;H$2,売上実績_モバイル!$A$1:$F$592,6,FALSE)),0,VLOOKUP($A10&amp;H$2,売上実績_モバイル!$A$1:$F$592,6,FALSE))</f>
        <v>0</v>
      </c>
      <c r="I10">
        <f>IF(ISERROR(VLOOKUP($A10&amp;I$2,売上実績_モバイル!$A$1:$F$592,6,FALSE)),0,VLOOKUP($A10&amp;I$2,売上実績_モバイル!$A$1:$F$592,6,FALSE))</f>
        <v>0</v>
      </c>
      <c r="J10">
        <f>IF(ISERROR(VLOOKUP($A10&amp;J$2,売上実績_モバイル!$A$1:$F$592,6,FALSE)),0,VLOOKUP($A10&amp;J$2,売上実績_モバイル!$A$1:$F$592,6,FALSE))</f>
        <v>0</v>
      </c>
      <c r="K10">
        <f>IF(ISERROR(VLOOKUP($A10&amp;K$2,売上実績_モバイル!$A$1:$F$592,6,FALSE)),0,VLOOKUP($A10&amp;K$2,売上実績_モバイル!$A$1:$F$592,6,FALSE))</f>
        <v>0</v>
      </c>
    </row>
    <row r="11" spans="1:11" x14ac:dyDescent="0.2">
      <c r="A11" s="1">
        <v>43290</v>
      </c>
      <c r="B11">
        <f>IF(ISERROR(VLOOKUP($A11&amp;B$2,売上実績_PC!$A$1:$F$592,6,FALSE)),0,VLOOKUP($A11&amp;B$2,売上実績_PC!$A$1:$F$592,6,FALSE))</f>
        <v>2</v>
      </c>
      <c r="C11">
        <f>IF(ISERROR(VLOOKUP($A11&amp;C$2,売上実績_PC!$A$1:$F$592,6,FALSE)),0,VLOOKUP($A11&amp;C$2,売上実績_PC!$A$1:$F$592,6,FALSE))</f>
        <v>1</v>
      </c>
      <c r="D11">
        <f>IF(ISERROR(VLOOKUP($A11&amp;D$2,売上実績_PC!$A$1:$F$592,6,FALSE)),0,VLOOKUP($A11&amp;D$2,売上実績_PC!$A$1:$F$592,6,FALSE))</f>
        <v>1</v>
      </c>
      <c r="E11">
        <f>IF(ISERROR(VLOOKUP($A11&amp;E$2,売上実績_PC!$A$1:$F$592,6,FALSE)),0,VLOOKUP($A11&amp;E$2,売上実績_PC!$A$1:$F$592,6,FALSE))</f>
        <v>0</v>
      </c>
      <c r="F11">
        <f>IF(ISERROR(VLOOKUP($A11&amp;F$2,売上実績_PC!$A$1:$F$592,6,FALSE)),0,VLOOKUP($A11&amp;F$2,売上実績_PC!$A$1:$F$592,6,FALSE))</f>
        <v>1</v>
      </c>
      <c r="G11">
        <f>IF(ISERROR(VLOOKUP($A11&amp;G$2,売上実績_モバイル!$A$1:$F$592,6,FALSE)),0,VLOOKUP($A11&amp;G$2,売上実績_モバイル!$A$1:$F$592,6,FALSE))</f>
        <v>2</v>
      </c>
      <c r="H11">
        <f>IF(ISERROR(VLOOKUP($A11&amp;H$2,売上実績_モバイル!$A$1:$F$592,6,FALSE)),0,VLOOKUP($A11&amp;H$2,売上実績_モバイル!$A$1:$F$592,6,FALSE))</f>
        <v>2</v>
      </c>
      <c r="I11">
        <f>IF(ISERROR(VLOOKUP($A11&amp;I$2,売上実績_モバイル!$A$1:$F$592,6,FALSE)),0,VLOOKUP($A11&amp;I$2,売上実績_モバイル!$A$1:$F$592,6,FALSE))</f>
        <v>0</v>
      </c>
      <c r="J11">
        <f>IF(ISERROR(VLOOKUP($A11&amp;J$2,売上実績_モバイル!$A$1:$F$592,6,FALSE)),0,VLOOKUP($A11&amp;J$2,売上実績_モバイル!$A$1:$F$592,6,FALSE))</f>
        <v>0</v>
      </c>
      <c r="K11">
        <f>IF(ISERROR(VLOOKUP($A11&amp;K$2,売上実績_モバイル!$A$1:$F$592,6,FALSE)),0,VLOOKUP($A11&amp;K$2,売上実績_モバイル!$A$1:$F$592,6,FALSE))</f>
        <v>0</v>
      </c>
    </row>
    <row r="12" spans="1:11" x14ac:dyDescent="0.2">
      <c r="A12" s="1">
        <v>43291</v>
      </c>
      <c r="B12">
        <f>IF(ISERROR(VLOOKUP($A12&amp;B$2,売上実績_PC!$A$1:$F$592,6,FALSE)),0,VLOOKUP($A12&amp;B$2,売上実績_PC!$A$1:$F$592,6,FALSE))</f>
        <v>6</v>
      </c>
      <c r="C12">
        <f>IF(ISERROR(VLOOKUP($A12&amp;C$2,売上実績_PC!$A$1:$F$592,6,FALSE)),0,VLOOKUP($A12&amp;C$2,売上実績_PC!$A$1:$F$592,6,FALSE))</f>
        <v>3</v>
      </c>
      <c r="D12">
        <f>IF(ISERROR(VLOOKUP($A12&amp;D$2,売上実績_PC!$A$1:$F$592,6,FALSE)),0,VLOOKUP($A12&amp;D$2,売上実績_PC!$A$1:$F$592,6,FALSE))</f>
        <v>2</v>
      </c>
      <c r="E12">
        <f>IF(ISERROR(VLOOKUP($A12&amp;E$2,売上実績_PC!$A$1:$F$592,6,FALSE)),0,VLOOKUP($A12&amp;E$2,売上実績_PC!$A$1:$F$592,6,FALSE))</f>
        <v>0</v>
      </c>
      <c r="F12">
        <f>IF(ISERROR(VLOOKUP($A12&amp;F$2,売上実績_PC!$A$1:$F$592,6,FALSE)),0,VLOOKUP($A12&amp;F$2,売上実績_PC!$A$1:$F$592,6,FALSE))</f>
        <v>0</v>
      </c>
      <c r="G12">
        <f>IF(ISERROR(VLOOKUP($A12&amp;G$2,売上実績_モバイル!$A$1:$F$592,6,FALSE)),0,VLOOKUP($A12&amp;G$2,売上実績_モバイル!$A$1:$F$592,6,FALSE))</f>
        <v>0</v>
      </c>
      <c r="H12">
        <f>IF(ISERROR(VLOOKUP($A12&amp;H$2,売上実績_モバイル!$A$1:$F$592,6,FALSE)),0,VLOOKUP($A12&amp;H$2,売上実績_モバイル!$A$1:$F$592,6,FALSE))</f>
        <v>3</v>
      </c>
      <c r="I12">
        <f>IF(ISERROR(VLOOKUP($A12&amp;I$2,売上実績_モバイル!$A$1:$F$592,6,FALSE)),0,VLOOKUP($A12&amp;I$2,売上実績_モバイル!$A$1:$F$592,6,FALSE))</f>
        <v>0</v>
      </c>
      <c r="J12">
        <f>IF(ISERROR(VLOOKUP($A12&amp;J$2,売上実績_モバイル!$A$1:$F$592,6,FALSE)),0,VLOOKUP($A12&amp;J$2,売上実績_モバイル!$A$1:$F$592,6,FALSE))</f>
        <v>0</v>
      </c>
      <c r="K12">
        <f>IF(ISERROR(VLOOKUP($A12&amp;K$2,売上実績_モバイル!$A$1:$F$592,6,FALSE)),0,VLOOKUP($A12&amp;K$2,売上実績_モバイル!$A$1:$F$592,6,FALSE))</f>
        <v>0</v>
      </c>
    </row>
    <row r="13" spans="1:11" x14ac:dyDescent="0.2">
      <c r="A13" s="1">
        <v>43292</v>
      </c>
      <c r="B13">
        <f>IF(ISERROR(VLOOKUP($A13&amp;B$2,売上実績_PC!$A$1:$F$592,6,FALSE)),0,VLOOKUP($A13&amp;B$2,売上実績_PC!$A$1:$F$592,6,FALSE))</f>
        <v>2</v>
      </c>
      <c r="C13">
        <f>IF(ISERROR(VLOOKUP($A13&amp;C$2,売上実績_PC!$A$1:$F$592,6,FALSE)),0,VLOOKUP($A13&amp;C$2,売上実績_PC!$A$1:$F$592,6,FALSE))</f>
        <v>0</v>
      </c>
      <c r="D13">
        <f>IF(ISERROR(VLOOKUP($A13&amp;D$2,売上実績_PC!$A$1:$F$592,6,FALSE)),0,VLOOKUP($A13&amp;D$2,売上実績_PC!$A$1:$F$592,6,FALSE))</f>
        <v>0</v>
      </c>
      <c r="E13">
        <f>IF(ISERROR(VLOOKUP($A13&amp;E$2,売上実績_PC!$A$1:$F$592,6,FALSE)),0,VLOOKUP($A13&amp;E$2,売上実績_PC!$A$1:$F$592,6,FALSE))</f>
        <v>0</v>
      </c>
      <c r="F13">
        <f>IF(ISERROR(VLOOKUP($A13&amp;F$2,売上実績_PC!$A$1:$F$592,6,FALSE)),0,VLOOKUP($A13&amp;F$2,売上実績_PC!$A$1:$F$592,6,FALSE))</f>
        <v>0</v>
      </c>
      <c r="G13">
        <f>IF(ISERROR(VLOOKUP($A13&amp;G$2,売上実績_モバイル!$A$1:$F$592,6,FALSE)),0,VLOOKUP($A13&amp;G$2,売上実績_モバイル!$A$1:$F$592,6,FALSE))</f>
        <v>4</v>
      </c>
      <c r="H13">
        <f>IF(ISERROR(VLOOKUP($A13&amp;H$2,売上実績_モバイル!$A$1:$F$592,6,FALSE)),0,VLOOKUP($A13&amp;H$2,売上実績_モバイル!$A$1:$F$592,6,FALSE))</f>
        <v>0</v>
      </c>
      <c r="I13">
        <f>IF(ISERROR(VLOOKUP($A13&amp;I$2,売上実績_モバイル!$A$1:$F$592,6,FALSE)),0,VLOOKUP($A13&amp;I$2,売上実績_モバイル!$A$1:$F$592,6,FALSE))</f>
        <v>1</v>
      </c>
      <c r="J13">
        <f>IF(ISERROR(VLOOKUP($A13&amp;J$2,売上実績_モバイル!$A$1:$F$592,6,FALSE)),0,VLOOKUP($A13&amp;J$2,売上実績_モバイル!$A$1:$F$592,6,FALSE))</f>
        <v>0</v>
      </c>
      <c r="K13">
        <f>IF(ISERROR(VLOOKUP($A13&amp;K$2,売上実績_モバイル!$A$1:$F$592,6,FALSE)),0,VLOOKUP($A13&amp;K$2,売上実績_モバイル!$A$1:$F$592,6,FALSE))</f>
        <v>0</v>
      </c>
    </row>
    <row r="14" spans="1:11" x14ac:dyDescent="0.2">
      <c r="A14" s="1">
        <v>43293</v>
      </c>
      <c r="B14">
        <f>IF(ISERROR(VLOOKUP($A14&amp;B$2,売上実績_PC!$A$1:$F$592,6,FALSE)),0,VLOOKUP($A14&amp;B$2,売上実績_PC!$A$1:$F$592,6,FALSE))</f>
        <v>3</v>
      </c>
      <c r="C14">
        <f>IF(ISERROR(VLOOKUP($A14&amp;C$2,売上実績_PC!$A$1:$F$592,6,FALSE)),0,VLOOKUP($A14&amp;C$2,売上実績_PC!$A$1:$F$592,6,FALSE))</f>
        <v>1</v>
      </c>
      <c r="D14">
        <f>IF(ISERROR(VLOOKUP($A14&amp;D$2,売上実績_PC!$A$1:$F$592,6,FALSE)),0,VLOOKUP($A14&amp;D$2,売上実績_PC!$A$1:$F$592,6,FALSE))</f>
        <v>1</v>
      </c>
      <c r="E14">
        <f>IF(ISERROR(VLOOKUP($A14&amp;E$2,売上実績_PC!$A$1:$F$592,6,FALSE)),0,VLOOKUP($A14&amp;E$2,売上実績_PC!$A$1:$F$592,6,FALSE))</f>
        <v>1</v>
      </c>
      <c r="F14">
        <f>IF(ISERROR(VLOOKUP($A14&amp;F$2,売上実績_PC!$A$1:$F$592,6,FALSE)),0,VLOOKUP($A14&amp;F$2,売上実績_PC!$A$1:$F$592,6,FALSE))</f>
        <v>0</v>
      </c>
      <c r="G14">
        <f>IF(ISERROR(VLOOKUP($A14&amp;G$2,売上実績_モバイル!$A$1:$F$592,6,FALSE)),0,VLOOKUP($A14&amp;G$2,売上実績_モバイル!$A$1:$F$592,6,FALSE))</f>
        <v>5</v>
      </c>
      <c r="H14">
        <f>IF(ISERROR(VLOOKUP($A14&amp;H$2,売上実績_モバイル!$A$1:$F$592,6,FALSE)),0,VLOOKUP($A14&amp;H$2,売上実績_モバイル!$A$1:$F$592,6,FALSE))</f>
        <v>0</v>
      </c>
      <c r="I14">
        <f>IF(ISERROR(VLOOKUP($A14&amp;I$2,売上実績_モバイル!$A$1:$F$592,6,FALSE)),0,VLOOKUP($A14&amp;I$2,売上実績_モバイル!$A$1:$F$592,6,FALSE))</f>
        <v>1</v>
      </c>
      <c r="J14">
        <f>IF(ISERROR(VLOOKUP($A14&amp;J$2,売上実績_モバイル!$A$1:$F$592,6,FALSE)),0,VLOOKUP($A14&amp;J$2,売上実績_モバイル!$A$1:$F$592,6,FALSE))</f>
        <v>0</v>
      </c>
      <c r="K14">
        <f>IF(ISERROR(VLOOKUP($A14&amp;K$2,売上実績_モバイル!$A$1:$F$592,6,FALSE)),0,VLOOKUP($A14&amp;K$2,売上実績_モバイル!$A$1:$F$592,6,FALSE))</f>
        <v>0</v>
      </c>
    </row>
    <row r="15" spans="1:11" x14ac:dyDescent="0.2">
      <c r="A15" s="1">
        <v>43294</v>
      </c>
      <c r="B15">
        <f>IF(ISERROR(VLOOKUP($A15&amp;B$2,売上実績_PC!$A$1:$F$592,6,FALSE)),0,VLOOKUP($A15&amp;B$2,売上実績_PC!$A$1:$F$592,6,FALSE))</f>
        <v>5</v>
      </c>
      <c r="C15">
        <f>IF(ISERROR(VLOOKUP($A15&amp;C$2,売上実績_PC!$A$1:$F$592,6,FALSE)),0,VLOOKUP($A15&amp;C$2,売上実績_PC!$A$1:$F$592,6,FALSE))</f>
        <v>1</v>
      </c>
      <c r="D15">
        <f>IF(ISERROR(VLOOKUP($A15&amp;D$2,売上実績_PC!$A$1:$F$592,6,FALSE)),0,VLOOKUP($A15&amp;D$2,売上実績_PC!$A$1:$F$592,6,FALSE))</f>
        <v>1</v>
      </c>
      <c r="E15">
        <f>IF(ISERROR(VLOOKUP($A15&amp;E$2,売上実績_PC!$A$1:$F$592,6,FALSE)),0,VLOOKUP($A15&amp;E$2,売上実績_PC!$A$1:$F$592,6,FALSE))</f>
        <v>0</v>
      </c>
      <c r="F15">
        <f>IF(ISERROR(VLOOKUP($A15&amp;F$2,売上実績_PC!$A$1:$F$592,6,FALSE)),0,VLOOKUP($A15&amp;F$2,売上実績_PC!$A$1:$F$592,6,FALSE))</f>
        <v>0</v>
      </c>
      <c r="G15">
        <f>IF(ISERROR(VLOOKUP($A15&amp;G$2,売上実績_モバイル!$A$1:$F$592,6,FALSE)),0,VLOOKUP($A15&amp;G$2,売上実績_モバイル!$A$1:$F$592,6,FALSE))</f>
        <v>3</v>
      </c>
      <c r="H15">
        <f>IF(ISERROR(VLOOKUP($A15&amp;H$2,売上実績_モバイル!$A$1:$F$592,6,FALSE)),0,VLOOKUP($A15&amp;H$2,売上実績_モバイル!$A$1:$F$592,6,FALSE))</f>
        <v>1</v>
      </c>
      <c r="I15">
        <f>IF(ISERROR(VLOOKUP($A15&amp;I$2,売上実績_モバイル!$A$1:$F$592,6,FALSE)),0,VLOOKUP($A15&amp;I$2,売上実績_モバイル!$A$1:$F$592,6,FALSE))</f>
        <v>0</v>
      </c>
      <c r="J15">
        <f>IF(ISERROR(VLOOKUP($A15&amp;J$2,売上実績_モバイル!$A$1:$F$592,6,FALSE)),0,VLOOKUP($A15&amp;J$2,売上実績_モバイル!$A$1:$F$592,6,FALSE))</f>
        <v>0</v>
      </c>
      <c r="K15">
        <f>IF(ISERROR(VLOOKUP($A15&amp;K$2,売上実績_モバイル!$A$1:$F$592,6,FALSE)),0,VLOOKUP($A15&amp;K$2,売上実績_モバイル!$A$1:$F$592,6,FALSE))</f>
        <v>1</v>
      </c>
    </row>
    <row r="16" spans="1:11" x14ac:dyDescent="0.2">
      <c r="A16" s="1">
        <v>43295</v>
      </c>
      <c r="B16">
        <f>IF(ISERROR(VLOOKUP($A16&amp;B$2,売上実績_PC!$A$1:$F$592,6,FALSE)),0,VLOOKUP($A16&amp;B$2,売上実績_PC!$A$1:$F$592,6,FALSE))</f>
        <v>56</v>
      </c>
      <c r="C16">
        <f>IF(ISERROR(VLOOKUP($A16&amp;C$2,売上実績_PC!$A$1:$F$592,6,FALSE)),0,VLOOKUP($A16&amp;C$2,売上実績_PC!$A$1:$F$592,6,FALSE))</f>
        <v>0</v>
      </c>
      <c r="D16">
        <f>IF(ISERROR(VLOOKUP($A16&amp;D$2,売上実績_PC!$A$1:$F$592,6,FALSE)),0,VLOOKUP($A16&amp;D$2,売上実績_PC!$A$1:$F$592,6,FALSE))</f>
        <v>0</v>
      </c>
      <c r="E16">
        <f>IF(ISERROR(VLOOKUP($A16&amp;E$2,売上実績_PC!$A$1:$F$592,6,FALSE)),0,VLOOKUP($A16&amp;E$2,売上実績_PC!$A$1:$F$592,6,FALSE))</f>
        <v>0</v>
      </c>
      <c r="F16">
        <f>IF(ISERROR(VLOOKUP($A16&amp;F$2,売上実績_PC!$A$1:$F$592,6,FALSE)),0,VLOOKUP($A16&amp;F$2,売上実績_PC!$A$1:$F$592,6,FALSE))</f>
        <v>0</v>
      </c>
      <c r="G16">
        <f>IF(ISERROR(VLOOKUP($A16&amp;G$2,売上実績_モバイル!$A$1:$F$592,6,FALSE)),0,VLOOKUP($A16&amp;G$2,売上実績_モバイル!$A$1:$F$592,6,FALSE))</f>
        <v>58</v>
      </c>
      <c r="H16">
        <f>IF(ISERROR(VLOOKUP($A16&amp;H$2,売上実績_モバイル!$A$1:$F$592,6,FALSE)),0,VLOOKUP($A16&amp;H$2,売上実績_モバイル!$A$1:$F$592,6,FALSE))</f>
        <v>2</v>
      </c>
      <c r="I16">
        <f>IF(ISERROR(VLOOKUP($A16&amp;I$2,売上実績_モバイル!$A$1:$F$592,6,FALSE)),0,VLOOKUP($A16&amp;I$2,売上実績_モバイル!$A$1:$F$592,6,FALSE))</f>
        <v>2</v>
      </c>
      <c r="J16">
        <f>IF(ISERROR(VLOOKUP($A16&amp;J$2,売上実績_モバイル!$A$1:$F$592,6,FALSE)),0,VLOOKUP($A16&amp;J$2,売上実績_モバイル!$A$1:$F$592,6,FALSE))</f>
        <v>0</v>
      </c>
      <c r="K16">
        <f>IF(ISERROR(VLOOKUP($A16&amp;K$2,売上実績_モバイル!$A$1:$F$592,6,FALSE)),0,VLOOKUP($A16&amp;K$2,売上実績_モバイル!$A$1:$F$592,6,FALSE))</f>
        <v>0</v>
      </c>
    </row>
    <row r="17" spans="1:11" x14ac:dyDescent="0.2">
      <c r="A17" s="1">
        <v>43296</v>
      </c>
      <c r="B17">
        <f>IF(ISERROR(VLOOKUP($A17&amp;B$2,売上実績_PC!$A$1:$F$592,6,FALSE)),0,VLOOKUP($A17&amp;B$2,売上実績_PC!$A$1:$F$592,6,FALSE))</f>
        <v>57</v>
      </c>
      <c r="C17">
        <f>IF(ISERROR(VLOOKUP($A17&amp;C$2,売上実績_PC!$A$1:$F$592,6,FALSE)),0,VLOOKUP($A17&amp;C$2,売上実績_PC!$A$1:$F$592,6,FALSE))</f>
        <v>2</v>
      </c>
      <c r="D17">
        <f>IF(ISERROR(VLOOKUP($A17&amp;D$2,売上実績_PC!$A$1:$F$592,6,FALSE)),0,VLOOKUP($A17&amp;D$2,売上実績_PC!$A$1:$F$592,6,FALSE))</f>
        <v>5</v>
      </c>
      <c r="E17">
        <f>IF(ISERROR(VLOOKUP($A17&amp;E$2,売上実績_PC!$A$1:$F$592,6,FALSE)),0,VLOOKUP($A17&amp;E$2,売上実績_PC!$A$1:$F$592,6,FALSE))</f>
        <v>1</v>
      </c>
      <c r="F17">
        <f>IF(ISERROR(VLOOKUP($A17&amp;F$2,売上実績_PC!$A$1:$F$592,6,FALSE)),0,VLOOKUP($A17&amp;F$2,売上実績_PC!$A$1:$F$592,6,FALSE))</f>
        <v>0</v>
      </c>
      <c r="G17">
        <f>IF(ISERROR(VLOOKUP($A17&amp;G$2,売上実績_モバイル!$A$1:$F$592,6,FALSE)),0,VLOOKUP($A17&amp;G$2,売上実績_モバイル!$A$1:$F$592,6,FALSE))</f>
        <v>65</v>
      </c>
      <c r="H17">
        <f>IF(ISERROR(VLOOKUP($A17&amp;H$2,売上実績_モバイル!$A$1:$F$592,6,FALSE)),0,VLOOKUP($A17&amp;H$2,売上実績_モバイル!$A$1:$F$592,6,FALSE))</f>
        <v>1</v>
      </c>
      <c r="I17">
        <f>IF(ISERROR(VLOOKUP($A17&amp;I$2,売上実績_モバイル!$A$1:$F$592,6,FALSE)),0,VLOOKUP($A17&amp;I$2,売上実績_モバイル!$A$1:$F$592,6,FALSE))</f>
        <v>1</v>
      </c>
      <c r="J17">
        <f>IF(ISERROR(VLOOKUP($A17&amp;J$2,売上実績_モバイル!$A$1:$F$592,6,FALSE)),0,VLOOKUP($A17&amp;J$2,売上実績_モバイル!$A$1:$F$592,6,FALSE))</f>
        <v>0</v>
      </c>
      <c r="K17">
        <f>IF(ISERROR(VLOOKUP($A17&amp;K$2,売上実績_モバイル!$A$1:$F$592,6,FALSE)),0,VLOOKUP($A17&amp;K$2,売上実績_モバイル!$A$1:$F$592,6,FALSE))</f>
        <v>0</v>
      </c>
    </row>
    <row r="18" spans="1:11" x14ac:dyDescent="0.2">
      <c r="A18" s="1">
        <v>43297</v>
      </c>
      <c r="B18">
        <f>IF(ISERROR(VLOOKUP($A18&amp;B$2,売上実績_PC!$A$1:$F$592,6,FALSE)),0,VLOOKUP($A18&amp;B$2,売上実績_PC!$A$1:$F$592,6,FALSE))</f>
        <v>106</v>
      </c>
      <c r="C18">
        <f>IF(ISERROR(VLOOKUP($A18&amp;C$2,売上実績_PC!$A$1:$F$592,6,FALSE)),0,VLOOKUP($A18&amp;C$2,売上実績_PC!$A$1:$F$592,6,FALSE))</f>
        <v>3</v>
      </c>
      <c r="D18">
        <f>IF(ISERROR(VLOOKUP($A18&amp;D$2,売上実績_PC!$A$1:$F$592,6,FALSE)),0,VLOOKUP($A18&amp;D$2,売上実績_PC!$A$1:$F$592,6,FALSE))</f>
        <v>2</v>
      </c>
      <c r="E18">
        <f>IF(ISERROR(VLOOKUP($A18&amp;E$2,売上実績_PC!$A$1:$F$592,6,FALSE)),0,VLOOKUP($A18&amp;E$2,売上実績_PC!$A$1:$F$592,6,FALSE))</f>
        <v>1</v>
      </c>
      <c r="F18">
        <f>IF(ISERROR(VLOOKUP($A18&amp;F$2,売上実績_PC!$A$1:$F$592,6,FALSE)),0,VLOOKUP($A18&amp;F$2,売上実績_PC!$A$1:$F$592,6,FALSE))</f>
        <v>0</v>
      </c>
      <c r="G18">
        <f>IF(ISERROR(VLOOKUP($A18&amp;G$2,売上実績_モバイル!$A$1:$F$592,6,FALSE)),0,VLOOKUP($A18&amp;G$2,売上実績_モバイル!$A$1:$F$592,6,FALSE))</f>
        <v>76</v>
      </c>
      <c r="H18">
        <f>IF(ISERROR(VLOOKUP($A18&amp;H$2,売上実績_モバイル!$A$1:$F$592,6,FALSE)),0,VLOOKUP($A18&amp;H$2,売上実績_モバイル!$A$1:$F$592,6,FALSE))</f>
        <v>1</v>
      </c>
      <c r="I18">
        <f>IF(ISERROR(VLOOKUP($A18&amp;I$2,売上実績_モバイル!$A$1:$F$592,6,FALSE)),0,VLOOKUP($A18&amp;I$2,売上実績_モバイル!$A$1:$F$592,6,FALSE))</f>
        <v>2</v>
      </c>
      <c r="J18">
        <f>IF(ISERROR(VLOOKUP($A18&amp;J$2,売上実績_モバイル!$A$1:$F$592,6,FALSE)),0,VLOOKUP($A18&amp;J$2,売上実績_モバイル!$A$1:$F$592,6,FALSE))</f>
        <v>1</v>
      </c>
      <c r="K18">
        <f>IF(ISERROR(VLOOKUP($A18&amp;K$2,売上実績_モバイル!$A$1:$F$592,6,FALSE)),0,VLOOKUP($A18&amp;K$2,売上実績_モバイル!$A$1:$F$592,6,FALSE))</f>
        <v>0</v>
      </c>
    </row>
    <row r="19" spans="1:11" x14ac:dyDescent="0.2">
      <c r="A19" s="1">
        <v>43298</v>
      </c>
      <c r="B19">
        <f>IF(ISERROR(VLOOKUP($A19&amp;B$2,売上実績_PC!$A$1:$F$592,6,FALSE)),0,VLOOKUP($A19&amp;B$2,売上実績_PC!$A$1:$F$592,6,FALSE))</f>
        <v>90</v>
      </c>
      <c r="C19">
        <f>IF(ISERROR(VLOOKUP($A19&amp;C$2,売上実績_PC!$A$1:$F$592,6,FALSE)),0,VLOOKUP($A19&amp;C$2,売上実績_PC!$A$1:$F$592,6,FALSE))</f>
        <v>0</v>
      </c>
      <c r="D19">
        <f>IF(ISERROR(VLOOKUP($A19&amp;D$2,売上実績_PC!$A$1:$F$592,6,FALSE)),0,VLOOKUP($A19&amp;D$2,売上実績_PC!$A$1:$F$592,6,FALSE))</f>
        <v>0</v>
      </c>
      <c r="E19">
        <f>IF(ISERROR(VLOOKUP($A19&amp;E$2,売上実績_PC!$A$1:$F$592,6,FALSE)),0,VLOOKUP($A19&amp;E$2,売上実績_PC!$A$1:$F$592,6,FALSE))</f>
        <v>0</v>
      </c>
      <c r="F19">
        <f>IF(ISERROR(VLOOKUP($A19&amp;F$2,売上実績_PC!$A$1:$F$592,6,FALSE)),0,VLOOKUP($A19&amp;F$2,売上実績_PC!$A$1:$F$592,6,FALSE))</f>
        <v>0</v>
      </c>
      <c r="G19">
        <f>IF(ISERROR(VLOOKUP($A19&amp;G$2,売上実績_モバイル!$A$1:$F$592,6,FALSE)),0,VLOOKUP($A19&amp;G$2,売上実績_モバイル!$A$1:$F$592,6,FALSE))</f>
        <v>84</v>
      </c>
      <c r="H19">
        <f>IF(ISERROR(VLOOKUP($A19&amp;H$2,売上実績_モバイル!$A$1:$F$592,6,FALSE)),0,VLOOKUP($A19&amp;H$2,売上実績_モバイル!$A$1:$F$592,6,FALSE))</f>
        <v>3</v>
      </c>
      <c r="I19">
        <f>IF(ISERROR(VLOOKUP($A19&amp;I$2,売上実績_モバイル!$A$1:$F$592,6,FALSE)),0,VLOOKUP($A19&amp;I$2,売上実績_モバイル!$A$1:$F$592,6,FALSE))</f>
        <v>3</v>
      </c>
      <c r="J19">
        <f>IF(ISERROR(VLOOKUP($A19&amp;J$2,売上実績_モバイル!$A$1:$F$592,6,FALSE)),0,VLOOKUP($A19&amp;J$2,売上実績_モバイル!$A$1:$F$592,6,FALSE))</f>
        <v>0</v>
      </c>
      <c r="K19">
        <f>IF(ISERROR(VLOOKUP($A19&amp;K$2,売上実績_モバイル!$A$1:$F$592,6,FALSE)),0,VLOOKUP($A19&amp;K$2,売上実績_モバイル!$A$1:$F$592,6,FALSE))</f>
        <v>0</v>
      </c>
    </row>
    <row r="20" spans="1:11" x14ac:dyDescent="0.2">
      <c r="A20" s="1">
        <v>43299</v>
      </c>
      <c r="B20">
        <f>IF(ISERROR(VLOOKUP($A20&amp;B$2,売上実績_PC!$A$1:$F$592,6,FALSE)),0,VLOOKUP($A20&amp;B$2,売上実績_PC!$A$1:$F$592,6,FALSE))</f>
        <v>18</v>
      </c>
      <c r="C20">
        <f>IF(ISERROR(VLOOKUP($A20&amp;C$2,売上実績_PC!$A$1:$F$592,6,FALSE)),0,VLOOKUP($A20&amp;C$2,売上実績_PC!$A$1:$F$592,6,FALSE))</f>
        <v>5</v>
      </c>
      <c r="D20">
        <f>IF(ISERROR(VLOOKUP($A20&amp;D$2,売上実績_PC!$A$1:$F$592,6,FALSE)),0,VLOOKUP($A20&amp;D$2,売上実績_PC!$A$1:$F$592,6,FALSE))</f>
        <v>1</v>
      </c>
      <c r="E20">
        <f>IF(ISERROR(VLOOKUP($A20&amp;E$2,売上実績_PC!$A$1:$F$592,6,FALSE)),0,VLOOKUP($A20&amp;E$2,売上実績_PC!$A$1:$F$592,6,FALSE))</f>
        <v>0</v>
      </c>
      <c r="F20">
        <f>IF(ISERROR(VLOOKUP($A20&amp;F$2,売上実績_PC!$A$1:$F$592,6,FALSE)),0,VLOOKUP($A20&amp;F$2,売上実績_PC!$A$1:$F$592,6,FALSE))</f>
        <v>0</v>
      </c>
      <c r="G20">
        <f>IF(ISERROR(VLOOKUP($A20&amp;G$2,売上実績_モバイル!$A$1:$F$592,6,FALSE)),0,VLOOKUP($A20&amp;G$2,売上実績_モバイル!$A$1:$F$592,6,FALSE))</f>
        <v>11</v>
      </c>
      <c r="H20">
        <f>IF(ISERROR(VLOOKUP($A20&amp;H$2,売上実績_モバイル!$A$1:$F$592,6,FALSE)),0,VLOOKUP($A20&amp;H$2,売上実績_モバイル!$A$1:$F$592,6,FALSE))</f>
        <v>3</v>
      </c>
      <c r="I20">
        <f>IF(ISERROR(VLOOKUP($A20&amp;I$2,売上実績_モバイル!$A$1:$F$592,6,FALSE)),0,VLOOKUP($A20&amp;I$2,売上実績_モバイル!$A$1:$F$592,6,FALSE))</f>
        <v>0</v>
      </c>
      <c r="J20">
        <f>IF(ISERROR(VLOOKUP($A20&amp;J$2,売上実績_モバイル!$A$1:$F$592,6,FALSE)),0,VLOOKUP($A20&amp;J$2,売上実績_モバイル!$A$1:$F$592,6,FALSE))</f>
        <v>0</v>
      </c>
      <c r="K20">
        <f>IF(ISERROR(VLOOKUP($A20&amp;K$2,売上実績_モバイル!$A$1:$F$592,6,FALSE)),0,VLOOKUP($A20&amp;K$2,売上実績_モバイル!$A$1:$F$592,6,FALSE))</f>
        <v>0</v>
      </c>
    </row>
    <row r="21" spans="1:11" x14ac:dyDescent="0.2">
      <c r="A21" s="1">
        <v>43300</v>
      </c>
      <c r="B21">
        <f>IF(ISERROR(VLOOKUP($A21&amp;B$2,売上実績_PC!$A$1:$F$592,6,FALSE)),0,VLOOKUP($A21&amp;B$2,売上実績_PC!$A$1:$F$592,6,FALSE))</f>
        <v>6</v>
      </c>
      <c r="C21">
        <f>IF(ISERROR(VLOOKUP($A21&amp;C$2,売上実績_PC!$A$1:$F$592,6,FALSE)),0,VLOOKUP($A21&amp;C$2,売上実績_PC!$A$1:$F$592,6,FALSE))</f>
        <v>3</v>
      </c>
      <c r="D21">
        <f>IF(ISERROR(VLOOKUP($A21&amp;D$2,売上実績_PC!$A$1:$F$592,6,FALSE)),0,VLOOKUP($A21&amp;D$2,売上実績_PC!$A$1:$F$592,6,FALSE))</f>
        <v>2</v>
      </c>
      <c r="E21">
        <f>IF(ISERROR(VLOOKUP($A21&amp;E$2,売上実績_PC!$A$1:$F$592,6,FALSE)),0,VLOOKUP($A21&amp;E$2,売上実績_PC!$A$1:$F$592,6,FALSE))</f>
        <v>1</v>
      </c>
      <c r="F21">
        <f>IF(ISERROR(VLOOKUP($A21&amp;F$2,売上実績_PC!$A$1:$F$592,6,FALSE)),0,VLOOKUP($A21&amp;F$2,売上実績_PC!$A$1:$F$592,6,FALSE))</f>
        <v>0</v>
      </c>
      <c r="G21">
        <f>IF(ISERROR(VLOOKUP($A21&amp;G$2,売上実績_モバイル!$A$1:$F$592,6,FALSE)),0,VLOOKUP($A21&amp;G$2,売上実績_モバイル!$A$1:$F$592,6,FALSE))</f>
        <v>3</v>
      </c>
      <c r="H21">
        <f>IF(ISERROR(VLOOKUP($A21&amp;H$2,売上実績_モバイル!$A$1:$F$592,6,FALSE)),0,VLOOKUP($A21&amp;H$2,売上実績_モバイル!$A$1:$F$592,6,FALSE))</f>
        <v>4</v>
      </c>
      <c r="I21">
        <f>IF(ISERROR(VLOOKUP($A21&amp;I$2,売上実績_モバイル!$A$1:$F$592,6,FALSE)),0,VLOOKUP($A21&amp;I$2,売上実績_モバイル!$A$1:$F$592,6,FALSE))</f>
        <v>1</v>
      </c>
      <c r="J21">
        <f>IF(ISERROR(VLOOKUP($A21&amp;J$2,売上実績_モバイル!$A$1:$F$592,6,FALSE)),0,VLOOKUP($A21&amp;J$2,売上実績_モバイル!$A$1:$F$592,6,FALSE))</f>
        <v>0</v>
      </c>
      <c r="K21">
        <f>IF(ISERROR(VLOOKUP($A21&amp;K$2,売上実績_モバイル!$A$1:$F$592,6,FALSE)),0,VLOOKUP($A21&amp;K$2,売上実績_モバイル!$A$1:$F$592,6,FALSE))</f>
        <v>0</v>
      </c>
    </row>
    <row r="22" spans="1:11" x14ac:dyDescent="0.2">
      <c r="A22" s="1">
        <v>43301</v>
      </c>
      <c r="B22">
        <f>IF(ISERROR(VLOOKUP($A22&amp;B$2,売上実績_PC!$A$1:$F$592,6,FALSE)),0,VLOOKUP($A22&amp;B$2,売上実績_PC!$A$1:$F$592,6,FALSE))</f>
        <v>8</v>
      </c>
      <c r="C22">
        <f>IF(ISERROR(VLOOKUP($A22&amp;C$2,売上実績_PC!$A$1:$F$592,6,FALSE)),0,VLOOKUP($A22&amp;C$2,売上実績_PC!$A$1:$F$592,6,FALSE))</f>
        <v>4</v>
      </c>
      <c r="D22">
        <f>IF(ISERROR(VLOOKUP($A22&amp;D$2,売上実績_PC!$A$1:$F$592,6,FALSE)),0,VLOOKUP($A22&amp;D$2,売上実績_PC!$A$1:$F$592,6,FALSE))</f>
        <v>0</v>
      </c>
      <c r="E22">
        <f>IF(ISERROR(VLOOKUP($A22&amp;E$2,売上実績_PC!$A$1:$F$592,6,FALSE)),0,VLOOKUP($A22&amp;E$2,売上実績_PC!$A$1:$F$592,6,FALSE))</f>
        <v>0</v>
      </c>
      <c r="F22">
        <f>IF(ISERROR(VLOOKUP($A22&amp;F$2,売上実績_PC!$A$1:$F$592,6,FALSE)),0,VLOOKUP($A22&amp;F$2,売上実績_PC!$A$1:$F$592,6,FALSE))</f>
        <v>102</v>
      </c>
      <c r="G22">
        <f>IF(ISERROR(VLOOKUP($A22&amp;G$2,売上実績_モバイル!$A$1:$F$592,6,FALSE)),0,VLOOKUP($A22&amp;G$2,売上実績_モバイル!$A$1:$F$592,6,FALSE))</f>
        <v>5</v>
      </c>
      <c r="H22">
        <f>IF(ISERROR(VLOOKUP($A22&amp;H$2,売上実績_モバイル!$A$1:$F$592,6,FALSE)),0,VLOOKUP($A22&amp;H$2,売上実績_モバイル!$A$1:$F$592,6,FALSE))</f>
        <v>2</v>
      </c>
      <c r="I22">
        <f>IF(ISERROR(VLOOKUP($A22&amp;I$2,売上実績_モバイル!$A$1:$F$592,6,FALSE)),0,VLOOKUP($A22&amp;I$2,売上実績_モバイル!$A$1:$F$592,6,FALSE))</f>
        <v>0</v>
      </c>
      <c r="J22">
        <f>IF(ISERROR(VLOOKUP($A22&amp;J$2,売上実績_モバイル!$A$1:$F$592,6,FALSE)),0,VLOOKUP($A22&amp;J$2,売上実績_モバイル!$A$1:$F$592,6,FALSE))</f>
        <v>0</v>
      </c>
      <c r="K22">
        <f>IF(ISERROR(VLOOKUP($A22&amp;K$2,売上実績_モバイル!$A$1:$F$592,6,FALSE)),0,VLOOKUP($A22&amp;K$2,売上実績_モバイル!$A$1:$F$592,6,FALSE))</f>
        <v>0</v>
      </c>
    </row>
    <row r="23" spans="1:11" x14ac:dyDescent="0.2">
      <c r="A23" s="1">
        <v>43302</v>
      </c>
      <c r="B23">
        <f>IF(ISERROR(VLOOKUP($A23&amp;B$2,売上実績_PC!$A$1:$F$592,6,FALSE)),0,VLOOKUP($A23&amp;B$2,売上実績_PC!$A$1:$F$592,6,FALSE))</f>
        <v>4</v>
      </c>
      <c r="C23">
        <f>IF(ISERROR(VLOOKUP($A23&amp;C$2,売上実績_PC!$A$1:$F$592,6,FALSE)),0,VLOOKUP($A23&amp;C$2,売上実績_PC!$A$1:$F$592,6,FALSE))</f>
        <v>4</v>
      </c>
      <c r="D23">
        <f>IF(ISERROR(VLOOKUP($A23&amp;D$2,売上実績_PC!$A$1:$F$592,6,FALSE)),0,VLOOKUP($A23&amp;D$2,売上実績_PC!$A$1:$F$592,6,FALSE))</f>
        <v>5</v>
      </c>
      <c r="E23">
        <f>IF(ISERROR(VLOOKUP($A23&amp;E$2,売上実績_PC!$A$1:$F$592,6,FALSE)),0,VLOOKUP($A23&amp;E$2,売上実績_PC!$A$1:$F$592,6,FALSE))</f>
        <v>0</v>
      </c>
      <c r="F23">
        <f>IF(ISERROR(VLOOKUP($A23&amp;F$2,売上実績_PC!$A$1:$F$592,6,FALSE)),0,VLOOKUP($A23&amp;F$2,売上実績_PC!$A$1:$F$592,6,FALSE))</f>
        <v>0</v>
      </c>
      <c r="G23">
        <f>IF(ISERROR(VLOOKUP($A23&amp;G$2,売上実績_モバイル!$A$1:$F$592,6,FALSE)),0,VLOOKUP($A23&amp;G$2,売上実績_モバイル!$A$1:$F$592,6,FALSE))</f>
        <v>4</v>
      </c>
      <c r="H23">
        <f>IF(ISERROR(VLOOKUP($A23&amp;H$2,売上実績_モバイル!$A$1:$F$592,6,FALSE)),0,VLOOKUP($A23&amp;H$2,売上実績_モバイル!$A$1:$F$592,6,FALSE))</f>
        <v>10</v>
      </c>
      <c r="I23">
        <f>IF(ISERROR(VLOOKUP($A23&amp;I$2,売上実績_モバイル!$A$1:$F$592,6,FALSE)),0,VLOOKUP($A23&amp;I$2,売上実績_モバイル!$A$1:$F$592,6,FALSE))</f>
        <v>11</v>
      </c>
      <c r="J23">
        <f>IF(ISERROR(VLOOKUP($A23&amp;J$2,売上実績_モバイル!$A$1:$F$592,6,FALSE)),0,VLOOKUP($A23&amp;J$2,売上実績_モバイル!$A$1:$F$592,6,FALSE))</f>
        <v>0</v>
      </c>
      <c r="K23">
        <f>IF(ISERROR(VLOOKUP($A23&amp;K$2,売上実績_モバイル!$A$1:$F$592,6,FALSE)),0,VLOOKUP($A23&amp;K$2,売上実績_モバイル!$A$1:$F$592,6,FALSE))</f>
        <v>0</v>
      </c>
    </row>
    <row r="24" spans="1:11" x14ac:dyDescent="0.2">
      <c r="A24" s="1">
        <v>43303</v>
      </c>
      <c r="B24">
        <f>IF(ISERROR(VLOOKUP($A24&amp;B$2,売上実績_PC!$A$1:$F$592,6,FALSE)),0,VLOOKUP($A24&amp;B$2,売上実績_PC!$A$1:$F$592,6,FALSE))</f>
        <v>8</v>
      </c>
      <c r="C24">
        <f>IF(ISERROR(VLOOKUP($A24&amp;C$2,売上実績_PC!$A$1:$F$592,6,FALSE)),0,VLOOKUP($A24&amp;C$2,売上実績_PC!$A$1:$F$592,6,FALSE))</f>
        <v>5</v>
      </c>
      <c r="D24">
        <f>IF(ISERROR(VLOOKUP($A24&amp;D$2,売上実績_PC!$A$1:$F$592,6,FALSE)),0,VLOOKUP($A24&amp;D$2,売上実績_PC!$A$1:$F$592,6,FALSE))</f>
        <v>6</v>
      </c>
      <c r="E24">
        <f>IF(ISERROR(VLOOKUP($A24&amp;E$2,売上実績_PC!$A$1:$F$592,6,FALSE)),0,VLOOKUP($A24&amp;E$2,売上実績_PC!$A$1:$F$592,6,FALSE))</f>
        <v>0</v>
      </c>
      <c r="F24">
        <f>IF(ISERROR(VLOOKUP($A24&amp;F$2,売上実績_PC!$A$1:$F$592,6,FALSE)),0,VLOOKUP($A24&amp;F$2,売上実績_PC!$A$1:$F$592,6,FALSE))</f>
        <v>0</v>
      </c>
      <c r="G24">
        <f>IF(ISERROR(VLOOKUP($A24&amp;G$2,売上実績_モバイル!$A$1:$F$592,6,FALSE)),0,VLOOKUP($A24&amp;G$2,売上実績_モバイル!$A$1:$F$592,6,FALSE))</f>
        <v>3</v>
      </c>
      <c r="H24">
        <f>IF(ISERROR(VLOOKUP($A24&amp;H$2,売上実績_モバイル!$A$1:$F$592,6,FALSE)),0,VLOOKUP($A24&amp;H$2,売上実績_モバイル!$A$1:$F$592,6,FALSE))</f>
        <v>5</v>
      </c>
      <c r="I24">
        <f>IF(ISERROR(VLOOKUP($A24&amp;I$2,売上実績_モバイル!$A$1:$F$592,6,FALSE)),0,VLOOKUP($A24&amp;I$2,売上実績_モバイル!$A$1:$F$592,6,FALSE))</f>
        <v>14</v>
      </c>
      <c r="J24">
        <f>IF(ISERROR(VLOOKUP($A24&amp;J$2,売上実績_モバイル!$A$1:$F$592,6,FALSE)),0,VLOOKUP($A24&amp;J$2,売上実績_モバイル!$A$1:$F$592,6,FALSE))</f>
        <v>0</v>
      </c>
      <c r="K24">
        <f>IF(ISERROR(VLOOKUP($A24&amp;K$2,売上実績_モバイル!$A$1:$F$592,6,FALSE)),0,VLOOKUP($A24&amp;K$2,売上実績_モバイル!$A$1:$F$592,6,FALSE))</f>
        <v>0</v>
      </c>
    </row>
    <row r="25" spans="1:11" x14ac:dyDescent="0.2">
      <c r="A25" s="1">
        <v>43304</v>
      </c>
      <c r="B25">
        <f>IF(ISERROR(VLOOKUP($A25&amp;B$2,売上実績_PC!$A$1:$F$592,6,FALSE)),0,VLOOKUP($A25&amp;B$2,売上実績_PC!$A$1:$F$592,6,FALSE))</f>
        <v>2</v>
      </c>
      <c r="C25">
        <f>IF(ISERROR(VLOOKUP($A25&amp;C$2,売上実績_PC!$A$1:$F$592,6,FALSE)),0,VLOOKUP($A25&amp;C$2,売上実績_PC!$A$1:$F$592,6,FALSE))</f>
        <v>4</v>
      </c>
      <c r="D25">
        <f>IF(ISERROR(VLOOKUP($A25&amp;D$2,売上実績_PC!$A$1:$F$592,6,FALSE)),0,VLOOKUP($A25&amp;D$2,売上実績_PC!$A$1:$F$592,6,FALSE))</f>
        <v>1</v>
      </c>
      <c r="E25">
        <f>IF(ISERROR(VLOOKUP($A25&amp;E$2,売上実績_PC!$A$1:$F$592,6,FALSE)),0,VLOOKUP($A25&amp;E$2,売上実績_PC!$A$1:$F$592,6,FALSE))</f>
        <v>0</v>
      </c>
      <c r="F25">
        <f>IF(ISERROR(VLOOKUP($A25&amp;F$2,売上実績_PC!$A$1:$F$592,6,FALSE)),0,VLOOKUP($A25&amp;F$2,売上実績_PC!$A$1:$F$592,6,FALSE))</f>
        <v>0</v>
      </c>
      <c r="G25">
        <f>IF(ISERROR(VLOOKUP($A25&amp;G$2,売上実績_モバイル!$A$1:$F$592,6,FALSE)),0,VLOOKUP($A25&amp;G$2,売上実績_モバイル!$A$1:$F$592,6,FALSE))</f>
        <v>3</v>
      </c>
      <c r="H25">
        <f>IF(ISERROR(VLOOKUP($A25&amp;H$2,売上実績_モバイル!$A$1:$F$592,6,FALSE)),0,VLOOKUP($A25&amp;H$2,売上実績_モバイル!$A$1:$F$592,6,FALSE))</f>
        <v>5</v>
      </c>
      <c r="I25">
        <f>IF(ISERROR(VLOOKUP($A25&amp;I$2,売上実績_モバイル!$A$1:$F$592,6,FALSE)),0,VLOOKUP($A25&amp;I$2,売上実績_モバイル!$A$1:$F$592,6,FALSE))</f>
        <v>7</v>
      </c>
      <c r="J25">
        <f>IF(ISERROR(VLOOKUP($A25&amp;J$2,売上実績_モバイル!$A$1:$F$592,6,FALSE)),0,VLOOKUP($A25&amp;J$2,売上実績_モバイル!$A$1:$F$592,6,FALSE))</f>
        <v>1</v>
      </c>
      <c r="K25">
        <f>IF(ISERROR(VLOOKUP($A25&amp;K$2,売上実績_モバイル!$A$1:$F$592,6,FALSE)),0,VLOOKUP($A25&amp;K$2,売上実績_モバイル!$A$1:$F$592,6,FALSE))</f>
        <v>0</v>
      </c>
    </row>
    <row r="26" spans="1:11" x14ac:dyDescent="0.2">
      <c r="A26" s="1">
        <v>43305</v>
      </c>
      <c r="B26">
        <f>IF(ISERROR(VLOOKUP($A26&amp;B$2,売上実績_PC!$A$1:$F$592,6,FALSE)),0,VLOOKUP($A26&amp;B$2,売上実績_PC!$A$1:$F$592,6,FALSE))</f>
        <v>3</v>
      </c>
      <c r="C26">
        <f>IF(ISERROR(VLOOKUP($A26&amp;C$2,売上実績_PC!$A$1:$F$592,6,FALSE)),0,VLOOKUP($A26&amp;C$2,売上実績_PC!$A$1:$F$592,6,FALSE))</f>
        <v>4</v>
      </c>
      <c r="D26">
        <f>IF(ISERROR(VLOOKUP($A26&amp;D$2,売上実績_PC!$A$1:$F$592,6,FALSE)),0,VLOOKUP($A26&amp;D$2,売上実績_PC!$A$1:$F$592,6,FALSE))</f>
        <v>8</v>
      </c>
      <c r="E26">
        <f>IF(ISERROR(VLOOKUP($A26&amp;E$2,売上実績_PC!$A$1:$F$592,6,FALSE)),0,VLOOKUP($A26&amp;E$2,売上実績_PC!$A$1:$F$592,6,FALSE))</f>
        <v>1</v>
      </c>
      <c r="F26">
        <f>IF(ISERROR(VLOOKUP($A26&amp;F$2,売上実績_PC!$A$1:$F$592,6,FALSE)),0,VLOOKUP($A26&amp;F$2,売上実績_PC!$A$1:$F$592,6,FALSE))</f>
        <v>0</v>
      </c>
      <c r="G26">
        <f>IF(ISERROR(VLOOKUP($A26&amp;G$2,売上実績_モバイル!$A$1:$F$592,6,FALSE)),0,VLOOKUP($A26&amp;G$2,売上実績_モバイル!$A$1:$F$592,6,FALSE))</f>
        <v>3</v>
      </c>
      <c r="H26">
        <f>IF(ISERROR(VLOOKUP($A26&amp;H$2,売上実績_モバイル!$A$1:$F$592,6,FALSE)),0,VLOOKUP($A26&amp;H$2,売上実績_モバイル!$A$1:$F$592,6,FALSE))</f>
        <v>5</v>
      </c>
      <c r="I26">
        <f>IF(ISERROR(VLOOKUP($A26&amp;I$2,売上実績_モバイル!$A$1:$F$592,6,FALSE)),0,VLOOKUP($A26&amp;I$2,売上実績_モバイル!$A$1:$F$592,6,FALSE))</f>
        <v>7</v>
      </c>
      <c r="J26">
        <f>IF(ISERROR(VLOOKUP($A26&amp;J$2,売上実績_モバイル!$A$1:$F$592,6,FALSE)),0,VLOOKUP($A26&amp;J$2,売上実績_モバイル!$A$1:$F$592,6,FALSE))</f>
        <v>0</v>
      </c>
      <c r="K26">
        <f>IF(ISERROR(VLOOKUP($A26&amp;K$2,売上実績_モバイル!$A$1:$F$592,6,FALSE)),0,VLOOKUP($A26&amp;K$2,売上実績_モバイル!$A$1:$F$592,6,FALSE))</f>
        <v>0</v>
      </c>
    </row>
    <row r="27" spans="1:11" x14ac:dyDescent="0.2">
      <c r="A27" s="1">
        <v>43306</v>
      </c>
      <c r="B27">
        <f>IF(ISERROR(VLOOKUP($A27&amp;B$2,売上実績_PC!$A$1:$F$592,6,FALSE)),0,VLOOKUP($A27&amp;B$2,売上実績_PC!$A$1:$F$592,6,FALSE))</f>
        <v>4</v>
      </c>
      <c r="C27">
        <f>IF(ISERROR(VLOOKUP($A27&amp;C$2,売上実績_PC!$A$1:$F$592,6,FALSE)),0,VLOOKUP($A27&amp;C$2,売上実績_PC!$A$1:$F$592,6,FALSE))</f>
        <v>3</v>
      </c>
      <c r="D27">
        <f>IF(ISERROR(VLOOKUP($A27&amp;D$2,売上実績_PC!$A$1:$F$592,6,FALSE)),0,VLOOKUP($A27&amp;D$2,売上実績_PC!$A$1:$F$592,6,FALSE))</f>
        <v>2</v>
      </c>
      <c r="E27">
        <f>IF(ISERROR(VLOOKUP($A27&amp;E$2,売上実績_PC!$A$1:$F$592,6,FALSE)),0,VLOOKUP($A27&amp;E$2,売上実績_PC!$A$1:$F$592,6,FALSE))</f>
        <v>0</v>
      </c>
      <c r="F27">
        <f>IF(ISERROR(VLOOKUP($A27&amp;F$2,売上実績_PC!$A$1:$F$592,6,FALSE)),0,VLOOKUP($A27&amp;F$2,売上実績_PC!$A$1:$F$592,6,FALSE))</f>
        <v>1</v>
      </c>
      <c r="G27">
        <f>IF(ISERROR(VLOOKUP($A27&amp;G$2,売上実績_モバイル!$A$1:$F$592,6,FALSE)),0,VLOOKUP($A27&amp;G$2,売上実績_モバイル!$A$1:$F$592,6,FALSE))</f>
        <v>3</v>
      </c>
      <c r="H27">
        <f>IF(ISERROR(VLOOKUP($A27&amp;H$2,売上実績_モバイル!$A$1:$F$592,6,FALSE)),0,VLOOKUP($A27&amp;H$2,売上実績_モバイル!$A$1:$F$592,6,FALSE))</f>
        <v>6</v>
      </c>
      <c r="I27">
        <f>IF(ISERROR(VLOOKUP($A27&amp;I$2,売上実績_モバイル!$A$1:$F$592,6,FALSE)),0,VLOOKUP($A27&amp;I$2,売上実績_モバイル!$A$1:$F$592,6,FALSE))</f>
        <v>12</v>
      </c>
      <c r="J27">
        <f>IF(ISERROR(VLOOKUP($A27&amp;J$2,売上実績_モバイル!$A$1:$F$592,6,FALSE)),0,VLOOKUP($A27&amp;J$2,売上実績_モバイル!$A$1:$F$592,6,FALSE))</f>
        <v>1</v>
      </c>
      <c r="K27">
        <f>IF(ISERROR(VLOOKUP($A27&amp;K$2,売上実績_モバイル!$A$1:$F$592,6,FALSE)),0,VLOOKUP($A27&amp;K$2,売上実績_モバイル!$A$1:$F$592,6,FALSE))</f>
        <v>0</v>
      </c>
    </row>
    <row r="28" spans="1:11" x14ac:dyDescent="0.2">
      <c r="A28" s="1">
        <v>43307</v>
      </c>
      <c r="B28">
        <f>IF(ISERROR(VLOOKUP($A28&amp;B$2,売上実績_PC!$A$1:$F$592,6,FALSE)),0,VLOOKUP($A28&amp;B$2,売上実績_PC!$A$1:$F$592,6,FALSE))</f>
        <v>7</v>
      </c>
      <c r="C28">
        <f>IF(ISERROR(VLOOKUP($A28&amp;C$2,売上実績_PC!$A$1:$F$592,6,FALSE)),0,VLOOKUP($A28&amp;C$2,売上実績_PC!$A$1:$F$592,6,FALSE))</f>
        <v>1</v>
      </c>
      <c r="D28">
        <f>IF(ISERROR(VLOOKUP($A28&amp;D$2,売上実績_PC!$A$1:$F$592,6,FALSE)),0,VLOOKUP($A28&amp;D$2,売上実績_PC!$A$1:$F$592,6,FALSE))</f>
        <v>2</v>
      </c>
      <c r="E28">
        <f>IF(ISERROR(VLOOKUP($A28&amp;E$2,売上実績_PC!$A$1:$F$592,6,FALSE)),0,VLOOKUP($A28&amp;E$2,売上実績_PC!$A$1:$F$592,6,FALSE))</f>
        <v>1</v>
      </c>
      <c r="F28">
        <f>IF(ISERROR(VLOOKUP($A28&amp;F$2,売上実績_PC!$A$1:$F$592,6,FALSE)),0,VLOOKUP($A28&amp;F$2,売上実績_PC!$A$1:$F$592,6,FALSE))</f>
        <v>100</v>
      </c>
      <c r="G28">
        <f>IF(ISERROR(VLOOKUP($A28&amp;G$2,売上実績_モバイル!$A$1:$F$592,6,FALSE)),0,VLOOKUP($A28&amp;G$2,売上実績_モバイル!$A$1:$F$592,6,FALSE))</f>
        <v>1</v>
      </c>
      <c r="H28">
        <f>IF(ISERROR(VLOOKUP($A28&amp;H$2,売上実績_モバイル!$A$1:$F$592,6,FALSE)),0,VLOOKUP($A28&amp;H$2,売上実績_モバイル!$A$1:$F$592,6,FALSE))</f>
        <v>3</v>
      </c>
      <c r="I28">
        <f>IF(ISERROR(VLOOKUP($A28&amp;I$2,売上実績_モバイル!$A$1:$F$592,6,FALSE)),0,VLOOKUP($A28&amp;I$2,売上実績_モバイル!$A$1:$F$592,6,FALSE))</f>
        <v>2</v>
      </c>
      <c r="J28">
        <f>IF(ISERROR(VLOOKUP($A28&amp;J$2,売上実績_モバイル!$A$1:$F$592,6,FALSE)),0,VLOOKUP($A28&amp;J$2,売上実績_モバイル!$A$1:$F$592,6,FALSE))</f>
        <v>0</v>
      </c>
      <c r="K28">
        <f>IF(ISERROR(VLOOKUP($A28&amp;K$2,売上実績_モバイル!$A$1:$F$592,6,FALSE)),0,VLOOKUP($A28&amp;K$2,売上実績_モバイル!$A$1:$F$592,6,FALSE))</f>
        <v>0</v>
      </c>
    </row>
    <row r="29" spans="1:11" x14ac:dyDescent="0.2">
      <c r="A29" s="1">
        <v>43308</v>
      </c>
      <c r="B29">
        <f>IF(ISERROR(VLOOKUP($A29&amp;B$2,売上実績_PC!$A$1:$F$592,6,FALSE)),0,VLOOKUP($A29&amp;B$2,売上実績_PC!$A$1:$F$592,6,FALSE))</f>
        <v>5</v>
      </c>
      <c r="C29">
        <f>IF(ISERROR(VLOOKUP($A29&amp;C$2,売上実績_PC!$A$1:$F$592,6,FALSE)),0,VLOOKUP($A29&amp;C$2,売上実績_PC!$A$1:$F$592,6,FALSE))</f>
        <v>1</v>
      </c>
      <c r="D29">
        <f>IF(ISERROR(VLOOKUP($A29&amp;D$2,売上実績_PC!$A$1:$F$592,6,FALSE)),0,VLOOKUP($A29&amp;D$2,売上実績_PC!$A$1:$F$592,6,FALSE))</f>
        <v>0</v>
      </c>
      <c r="E29">
        <f>IF(ISERROR(VLOOKUP($A29&amp;E$2,売上実績_PC!$A$1:$F$592,6,FALSE)),0,VLOOKUP($A29&amp;E$2,売上実績_PC!$A$1:$F$592,6,FALSE))</f>
        <v>0</v>
      </c>
      <c r="F29">
        <f>IF(ISERROR(VLOOKUP($A29&amp;F$2,売上実績_PC!$A$1:$F$592,6,FALSE)),0,VLOOKUP($A29&amp;F$2,売上実績_PC!$A$1:$F$592,6,FALSE))</f>
        <v>0</v>
      </c>
      <c r="G29">
        <f>IF(ISERROR(VLOOKUP($A29&amp;G$2,売上実績_モバイル!$A$1:$F$592,6,FALSE)),0,VLOOKUP($A29&amp;G$2,売上実績_モバイル!$A$1:$F$592,6,FALSE))</f>
        <v>1</v>
      </c>
      <c r="H29">
        <f>IF(ISERROR(VLOOKUP($A29&amp;H$2,売上実績_モバイル!$A$1:$F$592,6,FALSE)),0,VLOOKUP($A29&amp;H$2,売上実績_モバイル!$A$1:$F$592,6,FALSE))</f>
        <v>2</v>
      </c>
      <c r="I29">
        <f>IF(ISERROR(VLOOKUP($A29&amp;I$2,売上実績_モバイル!$A$1:$F$592,6,FALSE)),0,VLOOKUP($A29&amp;I$2,売上実績_モバイル!$A$1:$F$592,6,FALSE))</f>
        <v>1</v>
      </c>
      <c r="J29">
        <f>IF(ISERROR(VLOOKUP($A29&amp;J$2,売上実績_モバイル!$A$1:$F$592,6,FALSE)),0,VLOOKUP($A29&amp;J$2,売上実績_モバイル!$A$1:$F$592,6,FALSE))</f>
        <v>0</v>
      </c>
      <c r="K29">
        <f>IF(ISERROR(VLOOKUP($A29&amp;K$2,売上実績_モバイル!$A$1:$F$592,6,FALSE)),0,VLOOKUP($A29&amp;K$2,売上実績_モバイル!$A$1:$F$592,6,FALSE))</f>
        <v>2</v>
      </c>
    </row>
    <row r="30" spans="1:11" x14ac:dyDescent="0.2">
      <c r="A30" s="1">
        <v>43309</v>
      </c>
      <c r="B30">
        <f>IF(ISERROR(VLOOKUP($A30&amp;B$2,売上実績_PC!$A$1:$F$592,6,FALSE)),0,VLOOKUP($A30&amp;B$2,売上実績_PC!$A$1:$F$592,6,FALSE))</f>
        <v>4</v>
      </c>
      <c r="C30">
        <f>IF(ISERROR(VLOOKUP($A30&amp;C$2,売上実績_PC!$A$1:$F$592,6,FALSE)),0,VLOOKUP($A30&amp;C$2,売上実績_PC!$A$1:$F$592,6,FALSE))</f>
        <v>3</v>
      </c>
      <c r="D30">
        <f>IF(ISERROR(VLOOKUP($A30&amp;D$2,売上実績_PC!$A$1:$F$592,6,FALSE)),0,VLOOKUP($A30&amp;D$2,売上実績_PC!$A$1:$F$592,6,FALSE))</f>
        <v>0</v>
      </c>
      <c r="E30">
        <f>IF(ISERROR(VLOOKUP($A30&amp;E$2,売上実績_PC!$A$1:$F$592,6,FALSE)),0,VLOOKUP($A30&amp;E$2,売上実績_PC!$A$1:$F$592,6,FALSE))</f>
        <v>1</v>
      </c>
      <c r="F30">
        <f>IF(ISERROR(VLOOKUP($A30&amp;F$2,売上実績_PC!$A$1:$F$592,6,FALSE)),0,VLOOKUP($A30&amp;F$2,売上実績_PC!$A$1:$F$592,6,FALSE))</f>
        <v>0</v>
      </c>
      <c r="G30">
        <f>IF(ISERROR(VLOOKUP($A30&amp;G$2,売上実績_モバイル!$A$1:$F$592,6,FALSE)),0,VLOOKUP($A30&amp;G$2,売上実績_モバイル!$A$1:$F$592,6,FALSE))</f>
        <v>9</v>
      </c>
      <c r="H30">
        <f>IF(ISERROR(VLOOKUP($A30&amp;H$2,売上実績_モバイル!$A$1:$F$592,6,FALSE)),0,VLOOKUP($A30&amp;H$2,売上実績_モバイル!$A$1:$F$592,6,FALSE))</f>
        <v>4</v>
      </c>
      <c r="I30">
        <f>IF(ISERROR(VLOOKUP($A30&amp;I$2,売上実績_モバイル!$A$1:$F$592,6,FALSE)),0,VLOOKUP($A30&amp;I$2,売上実績_モバイル!$A$1:$F$592,6,FALSE))</f>
        <v>0</v>
      </c>
      <c r="J30">
        <f>IF(ISERROR(VLOOKUP($A30&amp;J$2,売上実績_モバイル!$A$1:$F$592,6,FALSE)),0,VLOOKUP($A30&amp;J$2,売上実績_モバイル!$A$1:$F$592,6,FALSE))</f>
        <v>0</v>
      </c>
      <c r="K30">
        <f>IF(ISERROR(VLOOKUP($A30&amp;K$2,売上実績_モバイル!$A$1:$F$592,6,FALSE)),0,VLOOKUP($A30&amp;K$2,売上実績_モバイル!$A$1:$F$592,6,FALSE))</f>
        <v>0</v>
      </c>
    </row>
    <row r="31" spans="1:11" x14ac:dyDescent="0.2">
      <c r="A31" s="1">
        <v>43310</v>
      </c>
      <c r="B31">
        <f>IF(ISERROR(VLOOKUP($A31&amp;B$2,売上実績_PC!$A$1:$F$592,6,FALSE)),0,VLOOKUP($A31&amp;B$2,売上実績_PC!$A$1:$F$592,6,FALSE))</f>
        <v>10</v>
      </c>
      <c r="C31">
        <f>IF(ISERROR(VLOOKUP($A31&amp;C$2,売上実績_PC!$A$1:$F$592,6,FALSE)),0,VLOOKUP($A31&amp;C$2,売上実績_PC!$A$1:$F$592,6,FALSE))</f>
        <v>2</v>
      </c>
      <c r="D31">
        <f>IF(ISERROR(VLOOKUP($A31&amp;D$2,売上実績_PC!$A$1:$F$592,6,FALSE)),0,VLOOKUP($A31&amp;D$2,売上実績_PC!$A$1:$F$592,6,FALSE))</f>
        <v>1</v>
      </c>
      <c r="E31">
        <f>IF(ISERROR(VLOOKUP($A31&amp;E$2,売上実績_PC!$A$1:$F$592,6,FALSE)),0,VLOOKUP($A31&amp;E$2,売上実績_PC!$A$1:$F$592,6,FALSE))</f>
        <v>0</v>
      </c>
      <c r="F31">
        <f>IF(ISERROR(VLOOKUP($A31&amp;F$2,売上実績_PC!$A$1:$F$592,6,FALSE)),0,VLOOKUP($A31&amp;F$2,売上実績_PC!$A$1:$F$592,6,FALSE))</f>
        <v>1</v>
      </c>
      <c r="G31">
        <f>IF(ISERROR(VLOOKUP($A31&amp;G$2,売上実績_モバイル!$A$1:$F$592,6,FALSE)),0,VLOOKUP($A31&amp;G$2,売上実績_モバイル!$A$1:$F$592,6,FALSE))</f>
        <v>4</v>
      </c>
      <c r="H31">
        <f>IF(ISERROR(VLOOKUP($A31&amp;H$2,売上実績_モバイル!$A$1:$F$592,6,FALSE)),0,VLOOKUP($A31&amp;H$2,売上実績_モバイル!$A$1:$F$592,6,FALSE))</f>
        <v>4</v>
      </c>
      <c r="I31">
        <f>IF(ISERROR(VLOOKUP($A31&amp;I$2,売上実績_モバイル!$A$1:$F$592,6,FALSE)),0,VLOOKUP($A31&amp;I$2,売上実績_モバイル!$A$1:$F$592,6,FALSE))</f>
        <v>1</v>
      </c>
      <c r="J31">
        <f>IF(ISERROR(VLOOKUP($A31&amp;J$2,売上実績_モバイル!$A$1:$F$592,6,FALSE)),0,VLOOKUP($A31&amp;J$2,売上実績_モバイル!$A$1:$F$592,6,FALSE))</f>
        <v>0</v>
      </c>
      <c r="K31">
        <f>IF(ISERROR(VLOOKUP($A31&amp;K$2,売上実績_モバイル!$A$1:$F$592,6,FALSE)),0,VLOOKUP($A31&amp;K$2,売上実績_モバイル!$A$1:$F$592,6,FALSE))</f>
        <v>0</v>
      </c>
    </row>
    <row r="32" spans="1:11" x14ac:dyDescent="0.2">
      <c r="A32" s="1">
        <v>43311</v>
      </c>
      <c r="B32">
        <f>IF(ISERROR(VLOOKUP($A32&amp;B$2,売上実績_PC!$A$1:$F$592,6,FALSE)),0,VLOOKUP($A32&amp;B$2,売上実績_PC!$A$1:$F$592,6,FALSE))</f>
        <v>8</v>
      </c>
      <c r="C32">
        <f>IF(ISERROR(VLOOKUP($A32&amp;C$2,売上実績_PC!$A$1:$F$592,6,FALSE)),0,VLOOKUP($A32&amp;C$2,売上実績_PC!$A$1:$F$592,6,FALSE))</f>
        <v>2</v>
      </c>
      <c r="D32">
        <f>IF(ISERROR(VLOOKUP($A32&amp;D$2,売上実績_PC!$A$1:$F$592,6,FALSE)),0,VLOOKUP($A32&amp;D$2,売上実績_PC!$A$1:$F$592,6,FALSE))</f>
        <v>0</v>
      </c>
      <c r="E32">
        <f>IF(ISERROR(VLOOKUP($A32&amp;E$2,売上実績_PC!$A$1:$F$592,6,FALSE)),0,VLOOKUP($A32&amp;E$2,売上実績_PC!$A$1:$F$592,6,FALSE))</f>
        <v>0</v>
      </c>
      <c r="F32">
        <f>IF(ISERROR(VLOOKUP($A32&amp;F$2,売上実績_PC!$A$1:$F$592,6,FALSE)),0,VLOOKUP($A32&amp;F$2,売上実績_PC!$A$1:$F$592,6,FALSE))</f>
        <v>0</v>
      </c>
      <c r="G32">
        <f>IF(ISERROR(VLOOKUP($A32&amp;G$2,売上実績_モバイル!$A$1:$F$592,6,FALSE)),0,VLOOKUP($A32&amp;G$2,売上実績_モバイル!$A$1:$F$592,6,FALSE))</f>
        <v>1</v>
      </c>
      <c r="H32">
        <f>IF(ISERROR(VLOOKUP($A32&amp;H$2,売上実績_モバイル!$A$1:$F$592,6,FALSE)),0,VLOOKUP($A32&amp;H$2,売上実績_モバイル!$A$1:$F$592,6,FALSE))</f>
        <v>6</v>
      </c>
      <c r="I32">
        <f>IF(ISERROR(VLOOKUP($A32&amp;I$2,売上実績_モバイル!$A$1:$F$592,6,FALSE)),0,VLOOKUP($A32&amp;I$2,売上実績_モバイル!$A$1:$F$592,6,FALSE))</f>
        <v>1</v>
      </c>
      <c r="J32">
        <f>IF(ISERROR(VLOOKUP($A32&amp;J$2,売上実績_モバイル!$A$1:$F$592,6,FALSE)),0,VLOOKUP($A32&amp;J$2,売上実績_モバイル!$A$1:$F$592,6,FALSE))</f>
        <v>1</v>
      </c>
      <c r="K32">
        <f>IF(ISERROR(VLOOKUP($A32&amp;K$2,売上実績_モバイル!$A$1:$F$592,6,FALSE)),0,VLOOKUP($A32&amp;K$2,売上実績_モバイル!$A$1:$F$592,6,FALSE))</f>
        <v>0</v>
      </c>
    </row>
    <row r="33" spans="1:11" x14ac:dyDescent="0.2">
      <c r="A33" s="1">
        <v>43312</v>
      </c>
      <c r="B33">
        <f>IF(ISERROR(VLOOKUP($A33&amp;B$2,売上実績_PC!$A$1:$F$592,6,FALSE)),0,VLOOKUP($A33&amp;B$2,売上実績_PC!$A$1:$F$592,6,FALSE))</f>
        <v>10</v>
      </c>
      <c r="C33">
        <f>IF(ISERROR(VLOOKUP($A33&amp;C$2,売上実績_PC!$A$1:$F$592,6,FALSE)),0,VLOOKUP($A33&amp;C$2,売上実績_PC!$A$1:$F$592,6,FALSE))</f>
        <v>2</v>
      </c>
      <c r="D33">
        <f>IF(ISERROR(VLOOKUP($A33&amp;D$2,売上実績_PC!$A$1:$F$592,6,FALSE)),0,VLOOKUP($A33&amp;D$2,売上実績_PC!$A$1:$F$592,6,FALSE))</f>
        <v>3</v>
      </c>
      <c r="E33">
        <f>IF(ISERROR(VLOOKUP($A33&amp;E$2,売上実績_PC!$A$1:$F$592,6,FALSE)),0,VLOOKUP($A33&amp;E$2,売上実績_PC!$A$1:$F$592,6,FALSE))</f>
        <v>0</v>
      </c>
      <c r="F33">
        <f>IF(ISERROR(VLOOKUP($A33&amp;F$2,売上実績_PC!$A$1:$F$592,6,FALSE)),0,VLOOKUP($A33&amp;F$2,売上実績_PC!$A$1:$F$592,6,FALSE))</f>
        <v>0</v>
      </c>
      <c r="G33">
        <f>IF(ISERROR(VLOOKUP($A33&amp;G$2,売上実績_モバイル!$A$1:$F$592,6,FALSE)),0,VLOOKUP($A33&amp;G$2,売上実績_モバイル!$A$1:$F$592,6,FALSE))</f>
        <v>5</v>
      </c>
      <c r="H33">
        <f>IF(ISERROR(VLOOKUP($A33&amp;H$2,売上実績_モバイル!$A$1:$F$592,6,FALSE)),0,VLOOKUP($A33&amp;H$2,売上実績_モバイル!$A$1:$F$592,6,FALSE))</f>
        <v>3</v>
      </c>
      <c r="I33">
        <f>IF(ISERROR(VLOOKUP($A33&amp;I$2,売上実績_モバイル!$A$1:$F$592,6,FALSE)),0,VLOOKUP($A33&amp;I$2,売上実績_モバイル!$A$1:$F$592,6,FALSE))</f>
        <v>1</v>
      </c>
      <c r="J33">
        <f>IF(ISERROR(VLOOKUP($A33&amp;J$2,売上実績_モバイル!$A$1:$F$592,6,FALSE)),0,VLOOKUP($A33&amp;J$2,売上実績_モバイル!$A$1:$F$592,6,FALSE))</f>
        <v>0</v>
      </c>
      <c r="K33">
        <f>IF(ISERROR(VLOOKUP($A33&amp;K$2,売上実績_モバイル!$A$1:$F$592,6,FALSE)),0,VLOOKUP($A33&amp;K$2,売上実績_モバイル!$A$1:$F$592,6,FALSE))</f>
        <v>0</v>
      </c>
    </row>
    <row r="34" spans="1:11" x14ac:dyDescent="0.2">
      <c r="A34" s="1"/>
    </row>
    <row r="35" spans="1:11" x14ac:dyDescent="0.2">
      <c r="A35" s="1"/>
    </row>
    <row r="36" spans="1:11" x14ac:dyDescent="0.2">
      <c r="A36" s="1"/>
    </row>
    <row r="37" spans="1:11" x14ac:dyDescent="0.2">
      <c r="A37" s="1"/>
    </row>
    <row r="38" spans="1:11" x14ac:dyDescent="0.2">
      <c r="A38" s="1"/>
    </row>
    <row r="39" spans="1:11" x14ac:dyDescent="0.2">
      <c r="A39" s="1"/>
    </row>
    <row r="40" spans="1:11" x14ac:dyDescent="0.2">
      <c r="A40" s="1"/>
    </row>
    <row r="41" spans="1:11" x14ac:dyDescent="0.2">
      <c r="A41" s="1"/>
    </row>
    <row r="42" spans="1:11" x14ac:dyDescent="0.2">
      <c r="A42" s="1"/>
    </row>
    <row r="43" spans="1:11" x14ac:dyDescent="0.2">
      <c r="A43" s="1"/>
    </row>
    <row r="44" spans="1:11" x14ac:dyDescent="0.2">
      <c r="A44" s="1"/>
    </row>
    <row r="45" spans="1:11" x14ac:dyDescent="0.2">
      <c r="A45" s="1"/>
    </row>
    <row r="46" spans="1:11" x14ac:dyDescent="0.2">
      <c r="A46" s="1"/>
    </row>
    <row r="47" spans="1:11" x14ac:dyDescent="0.2">
      <c r="A47" s="1"/>
    </row>
    <row r="48" spans="1:1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</sheetData>
  <phoneticPr fontId="18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26D2-A3AB-4875-97A6-B0041948320A}">
  <dimension ref="A1:E151"/>
  <sheetViews>
    <sheetView topLeftCell="A119" workbookViewId="0">
      <selection activeCell="A6" sqref="A6"/>
    </sheetView>
  </sheetViews>
  <sheetFormatPr defaultRowHeight="13" x14ac:dyDescent="0.2"/>
  <cols>
    <col min="2" max="2" width="18" style="2" bestFit="1" customWidth="1"/>
    <col min="3" max="3" width="10.26953125" bestFit="1" customWidth="1"/>
  </cols>
  <sheetData>
    <row r="1" spans="1:5" ht="17.5" x14ac:dyDescent="0.2">
      <c r="A1" s="17" t="s">
        <v>95</v>
      </c>
      <c r="B1" s="13" t="s">
        <v>87</v>
      </c>
      <c r="C1" t="s">
        <v>53</v>
      </c>
      <c r="D1" t="s">
        <v>54</v>
      </c>
      <c r="E1" t="s">
        <v>55</v>
      </c>
    </row>
    <row r="2" spans="1:5" x14ac:dyDescent="0.2">
      <c r="A2" s="17" t="str">
        <f>C2&amp;B2</f>
        <v>432824549292037708</v>
      </c>
      <c r="B2" s="2">
        <v>4549292037708</v>
      </c>
      <c r="C2" s="1">
        <f>TEXT(セッション数_元データ!B2, "0000!/00!/00") * 1</f>
        <v>43282</v>
      </c>
      <c r="D2">
        <v>55</v>
      </c>
      <c r="E2">
        <v>45</v>
      </c>
    </row>
    <row r="3" spans="1:5" x14ac:dyDescent="0.2">
      <c r="A3" s="17" t="str">
        <f t="shared" ref="A3:A66" si="0">C3&amp;B3</f>
        <v>432834549292037708</v>
      </c>
      <c r="B3" s="2">
        <v>4549292037708</v>
      </c>
      <c r="C3" s="1">
        <f>TEXT(セッション数_元データ!B3, "0000!/00!/00") * 1</f>
        <v>43283</v>
      </c>
      <c r="D3">
        <v>31</v>
      </c>
      <c r="E3">
        <v>26</v>
      </c>
    </row>
    <row r="4" spans="1:5" x14ac:dyDescent="0.2">
      <c r="A4" s="17" t="str">
        <f t="shared" si="0"/>
        <v>432844549292037708</v>
      </c>
      <c r="B4" s="2">
        <v>4549292037708</v>
      </c>
      <c r="C4" s="1">
        <f>TEXT(セッション数_元データ!B4, "0000!/00!/00") * 1</f>
        <v>43284</v>
      </c>
      <c r="D4">
        <v>65</v>
      </c>
      <c r="E4">
        <v>52</v>
      </c>
    </row>
    <row r="5" spans="1:5" x14ac:dyDescent="0.2">
      <c r="A5" s="17" t="str">
        <f t="shared" si="0"/>
        <v>432854549292037708</v>
      </c>
      <c r="B5" s="2">
        <v>4549292037708</v>
      </c>
      <c r="C5" s="1">
        <f>TEXT(セッション数_元データ!B5, "0000!/00!/00") * 1</f>
        <v>43285</v>
      </c>
      <c r="D5">
        <v>48</v>
      </c>
      <c r="E5">
        <v>30</v>
      </c>
    </row>
    <row r="6" spans="1:5" x14ac:dyDescent="0.2">
      <c r="A6" s="17" t="str">
        <f t="shared" si="0"/>
        <v>432864549292037708</v>
      </c>
      <c r="B6" s="2">
        <v>4549292037708</v>
      </c>
      <c r="C6" s="1">
        <f>TEXT(セッション数_元データ!B6, "0000!/00!/00") * 1</f>
        <v>43286</v>
      </c>
      <c r="D6">
        <v>61</v>
      </c>
      <c r="E6">
        <v>47</v>
      </c>
    </row>
    <row r="7" spans="1:5" x14ac:dyDescent="0.2">
      <c r="A7" s="17" t="str">
        <f t="shared" si="0"/>
        <v>432874549292037708</v>
      </c>
      <c r="B7" s="2">
        <v>4549292037708</v>
      </c>
      <c r="C7" s="1">
        <f>TEXT(セッション数_元データ!B7, "0000!/00!/00") * 1</f>
        <v>43287</v>
      </c>
      <c r="D7">
        <v>64</v>
      </c>
      <c r="E7">
        <v>52</v>
      </c>
    </row>
    <row r="8" spans="1:5" x14ac:dyDescent="0.2">
      <c r="A8" s="17" t="str">
        <f t="shared" si="0"/>
        <v>432884549292037708</v>
      </c>
      <c r="B8" s="2">
        <v>4549292037708</v>
      </c>
      <c r="C8" s="1">
        <f>TEXT(セッション数_元データ!B8, "0000!/00!/00") * 1</f>
        <v>43288</v>
      </c>
      <c r="D8">
        <v>65</v>
      </c>
      <c r="E8">
        <v>53</v>
      </c>
    </row>
    <row r="9" spans="1:5" x14ac:dyDescent="0.2">
      <c r="A9" s="17" t="str">
        <f t="shared" si="0"/>
        <v>432894549292037708</v>
      </c>
      <c r="B9" s="2">
        <v>4549292037708</v>
      </c>
      <c r="C9" s="1">
        <f>TEXT(セッション数_元データ!B9, "0000!/00!/00") * 1</f>
        <v>43289</v>
      </c>
      <c r="D9">
        <v>53</v>
      </c>
      <c r="E9">
        <v>42</v>
      </c>
    </row>
    <row r="10" spans="1:5" x14ac:dyDescent="0.2">
      <c r="A10" s="17" t="str">
        <f t="shared" si="0"/>
        <v>432904549292037708</v>
      </c>
      <c r="B10" s="2">
        <v>4549292037708</v>
      </c>
      <c r="C10" s="1">
        <f>TEXT(セッション数_元データ!B10, "0000!/00!/00") * 1</f>
        <v>43290</v>
      </c>
      <c r="D10">
        <v>51</v>
      </c>
      <c r="E10">
        <v>37</v>
      </c>
    </row>
    <row r="11" spans="1:5" x14ac:dyDescent="0.2">
      <c r="A11" s="17" t="str">
        <f t="shared" si="0"/>
        <v>432914549292037708</v>
      </c>
      <c r="B11" s="2">
        <v>4549292037708</v>
      </c>
      <c r="C11" s="1">
        <f>TEXT(セッション数_元データ!B11, "0000!/00!/00") * 1</f>
        <v>43291</v>
      </c>
      <c r="D11">
        <v>39</v>
      </c>
      <c r="E11">
        <v>33</v>
      </c>
    </row>
    <row r="12" spans="1:5" x14ac:dyDescent="0.2">
      <c r="A12" s="17" t="str">
        <f t="shared" si="0"/>
        <v>432924549292037708</v>
      </c>
      <c r="B12" s="2">
        <v>4549292037708</v>
      </c>
      <c r="C12" s="1">
        <f>TEXT(セッション数_元データ!B12, "0000!/00!/00") * 1</f>
        <v>43292</v>
      </c>
      <c r="D12">
        <v>51</v>
      </c>
      <c r="E12">
        <v>40</v>
      </c>
    </row>
    <row r="13" spans="1:5" x14ac:dyDescent="0.2">
      <c r="A13" s="17" t="str">
        <f t="shared" si="0"/>
        <v>432934549292037708</v>
      </c>
      <c r="B13" s="2">
        <v>4549292037708</v>
      </c>
      <c r="C13" s="1">
        <f>TEXT(セッション数_元データ!B13, "0000!/00!/00") * 1</f>
        <v>43293</v>
      </c>
      <c r="D13">
        <v>54</v>
      </c>
      <c r="E13">
        <v>41</v>
      </c>
    </row>
    <row r="14" spans="1:5" x14ac:dyDescent="0.2">
      <c r="A14" s="17" t="str">
        <f t="shared" si="0"/>
        <v>432944549292037708</v>
      </c>
      <c r="B14" s="2">
        <v>4549292037708</v>
      </c>
      <c r="C14" s="1">
        <f>TEXT(セッション数_元データ!B14, "0000!/00!/00") * 1</f>
        <v>43294</v>
      </c>
      <c r="D14">
        <v>36</v>
      </c>
      <c r="E14">
        <v>30</v>
      </c>
    </row>
    <row r="15" spans="1:5" x14ac:dyDescent="0.2">
      <c r="A15" s="17" t="str">
        <f t="shared" si="0"/>
        <v>432954549292037708</v>
      </c>
      <c r="B15" s="2">
        <v>4549292037708</v>
      </c>
      <c r="C15" s="1">
        <f>TEXT(セッション数_元データ!B15, "0000!/00!/00") * 1</f>
        <v>43295</v>
      </c>
      <c r="D15">
        <v>30</v>
      </c>
      <c r="E15">
        <v>26</v>
      </c>
    </row>
    <row r="16" spans="1:5" x14ac:dyDescent="0.2">
      <c r="A16" s="17" t="str">
        <f t="shared" si="0"/>
        <v>432964549292037708</v>
      </c>
      <c r="B16" s="2">
        <v>4549292037708</v>
      </c>
      <c r="C16" s="1">
        <f>TEXT(セッション数_元データ!B16, "0000!/00!/00") * 1</f>
        <v>43296</v>
      </c>
      <c r="D16">
        <v>41</v>
      </c>
      <c r="E16">
        <v>34</v>
      </c>
    </row>
    <row r="17" spans="1:5" x14ac:dyDescent="0.2">
      <c r="A17" s="17" t="str">
        <f t="shared" si="0"/>
        <v>432974549292037708</v>
      </c>
      <c r="B17" s="2">
        <v>4549292037708</v>
      </c>
      <c r="C17" s="1">
        <f>TEXT(セッション数_元データ!B17, "0000!/00!/00") * 1</f>
        <v>43297</v>
      </c>
      <c r="D17">
        <v>70</v>
      </c>
      <c r="E17">
        <v>57</v>
      </c>
    </row>
    <row r="18" spans="1:5" x14ac:dyDescent="0.2">
      <c r="A18" s="17" t="str">
        <f t="shared" si="0"/>
        <v>432984549292037708</v>
      </c>
      <c r="B18" s="2">
        <v>4549292037708</v>
      </c>
      <c r="C18" s="1">
        <f>TEXT(セッション数_元データ!B18, "0000!/00!/00") * 1</f>
        <v>43298</v>
      </c>
      <c r="D18">
        <v>74</v>
      </c>
      <c r="E18">
        <v>45</v>
      </c>
    </row>
    <row r="19" spans="1:5" x14ac:dyDescent="0.2">
      <c r="A19" s="17" t="str">
        <f t="shared" si="0"/>
        <v>432994549292037708</v>
      </c>
      <c r="B19" s="2">
        <v>4549292037708</v>
      </c>
      <c r="C19" s="1">
        <f>TEXT(セッション数_元データ!B19, "0000!/00!/00") * 1</f>
        <v>43299</v>
      </c>
      <c r="D19">
        <v>137</v>
      </c>
      <c r="E19">
        <v>37</v>
      </c>
    </row>
    <row r="20" spans="1:5" x14ac:dyDescent="0.2">
      <c r="A20" s="17" t="str">
        <f t="shared" si="0"/>
        <v>433004549292037708</v>
      </c>
      <c r="B20" s="2">
        <v>4549292037708</v>
      </c>
      <c r="C20" s="1">
        <f>TEXT(セッション数_元データ!B20, "0000!/00!/00") * 1</f>
        <v>43300</v>
      </c>
      <c r="D20">
        <v>50</v>
      </c>
      <c r="E20">
        <v>36</v>
      </c>
    </row>
    <row r="21" spans="1:5" x14ac:dyDescent="0.2">
      <c r="A21" s="17" t="str">
        <f t="shared" si="0"/>
        <v>433014549292037708</v>
      </c>
      <c r="B21" s="2">
        <v>4549292037708</v>
      </c>
      <c r="C21" s="1">
        <f>TEXT(セッション数_元データ!B21, "0000!/00!/00") * 1</f>
        <v>43301</v>
      </c>
      <c r="D21">
        <v>45</v>
      </c>
      <c r="E21">
        <v>36</v>
      </c>
    </row>
    <row r="22" spans="1:5" x14ac:dyDescent="0.2">
      <c r="A22" s="17" t="str">
        <f t="shared" si="0"/>
        <v>433024549292037708</v>
      </c>
      <c r="B22" s="2">
        <v>4549292037708</v>
      </c>
      <c r="C22" s="1">
        <f>TEXT(セッション数_元データ!B22, "0000!/00!/00") * 1</f>
        <v>43302</v>
      </c>
      <c r="D22">
        <v>67</v>
      </c>
      <c r="E22">
        <v>51</v>
      </c>
    </row>
    <row r="23" spans="1:5" x14ac:dyDescent="0.2">
      <c r="A23" s="17" t="str">
        <f t="shared" si="0"/>
        <v>433034549292037708</v>
      </c>
      <c r="B23" s="2">
        <v>4549292037708</v>
      </c>
      <c r="C23" s="1">
        <f>TEXT(セッション数_元データ!B23, "0000!/00!/00") * 1</f>
        <v>43303</v>
      </c>
      <c r="D23">
        <v>51</v>
      </c>
      <c r="E23">
        <v>40</v>
      </c>
    </row>
    <row r="24" spans="1:5" x14ac:dyDescent="0.2">
      <c r="A24" s="17" t="str">
        <f t="shared" si="0"/>
        <v>433044549292037708</v>
      </c>
      <c r="B24" s="2">
        <v>4549292037708</v>
      </c>
      <c r="C24" s="1">
        <f>TEXT(セッション数_元データ!B24, "0000!/00!/00") * 1</f>
        <v>43304</v>
      </c>
      <c r="D24">
        <v>35</v>
      </c>
      <c r="E24">
        <v>29</v>
      </c>
    </row>
    <row r="25" spans="1:5" x14ac:dyDescent="0.2">
      <c r="A25" s="17" t="str">
        <f t="shared" si="0"/>
        <v>433054549292037708</v>
      </c>
      <c r="B25" s="2">
        <v>4549292037708</v>
      </c>
      <c r="C25" s="1">
        <f>TEXT(セッション数_元データ!B25, "0000!/00!/00") * 1</f>
        <v>43305</v>
      </c>
      <c r="D25">
        <v>50</v>
      </c>
      <c r="E25">
        <v>41</v>
      </c>
    </row>
    <row r="26" spans="1:5" x14ac:dyDescent="0.2">
      <c r="A26" s="17" t="str">
        <f t="shared" si="0"/>
        <v>433064549292037708</v>
      </c>
      <c r="B26" s="2">
        <v>4549292037708</v>
      </c>
      <c r="C26" s="1">
        <f>TEXT(セッション数_元データ!B26, "0000!/00!/00") * 1</f>
        <v>43306</v>
      </c>
      <c r="D26">
        <v>51</v>
      </c>
      <c r="E26">
        <v>40</v>
      </c>
    </row>
    <row r="27" spans="1:5" x14ac:dyDescent="0.2">
      <c r="A27" s="17" t="str">
        <f t="shared" si="0"/>
        <v>433074549292037708</v>
      </c>
      <c r="B27" s="2">
        <v>4549292037708</v>
      </c>
      <c r="C27" s="1">
        <f>TEXT(セッション数_元データ!B27, "0000!/00!/00") * 1</f>
        <v>43307</v>
      </c>
      <c r="D27">
        <v>47</v>
      </c>
      <c r="E27">
        <v>39</v>
      </c>
    </row>
    <row r="28" spans="1:5" x14ac:dyDescent="0.2">
      <c r="A28" s="17" t="str">
        <f t="shared" si="0"/>
        <v>433084549292037708</v>
      </c>
      <c r="B28" s="2">
        <v>4549292037708</v>
      </c>
      <c r="C28" s="1">
        <f>TEXT(セッション数_元データ!B28, "0000!/00!/00") * 1</f>
        <v>43308</v>
      </c>
      <c r="D28">
        <v>47</v>
      </c>
      <c r="E28">
        <v>39</v>
      </c>
    </row>
    <row r="29" spans="1:5" x14ac:dyDescent="0.2">
      <c r="A29" s="17" t="str">
        <f t="shared" si="0"/>
        <v>433094549292037708</v>
      </c>
      <c r="B29" s="2">
        <v>4549292037708</v>
      </c>
      <c r="C29" s="1">
        <f>TEXT(セッション数_元データ!B29, "0000!/00!/00") * 1</f>
        <v>43309</v>
      </c>
      <c r="D29">
        <v>54</v>
      </c>
      <c r="E29">
        <v>40</v>
      </c>
    </row>
    <row r="30" spans="1:5" x14ac:dyDescent="0.2">
      <c r="A30" s="17" t="str">
        <f t="shared" si="0"/>
        <v>433104549292037708</v>
      </c>
      <c r="B30" s="2">
        <v>4549292037708</v>
      </c>
      <c r="C30" s="1">
        <f>TEXT(セッション数_元データ!B30, "0000!/00!/00") * 1</f>
        <v>43310</v>
      </c>
      <c r="D30">
        <v>64</v>
      </c>
      <c r="E30">
        <v>43</v>
      </c>
    </row>
    <row r="31" spans="1:5" x14ac:dyDescent="0.2">
      <c r="A31" s="17" t="str">
        <f t="shared" si="0"/>
        <v>433114549292037708</v>
      </c>
      <c r="B31" s="2">
        <v>4549292037708</v>
      </c>
      <c r="C31" s="1">
        <f>TEXT(セッション数_元データ!B31, "0000!/00!/00") * 1</f>
        <v>43311</v>
      </c>
      <c r="D31">
        <v>53</v>
      </c>
      <c r="E31">
        <v>43</v>
      </c>
    </row>
    <row r="32" spans="1:5" x14ac:dyDescent="0.2">
      <c r="A32" s="17" t="str">
        <f t="shared" si="0"/>
        <v>433124549292037708</v>
      </c>
      <c r="B32" s="2">
        <v>4549292037708</v>
      </c>
      <c r="C32" s="1">
        <f>TEXT(セッション数_元データ!B32, "0000!/00!/00") * 1</f>
        <v>43312</v>
      </c>
      <c r="D32">
        <v>25</v>
      </c>
      <c r="E32">
        <v>22</v>
      </c>
    </row>
    <row r="33" spans="1:5" ht="14" x14ac:dyDescent="0.2">
      <c r="A33" s="17" t="str">
        <f t="shared" si="0"/>
        <v>432824549980046388</v>
      </c>
      <c r="B33" s="2">
        <v>4549980046388</v>
      </c>
      <c r="C33" s="1">
        <f>TEXT(セッション数_元データ!B33, "0000!/00!/00") * 1</f>
        <v>43282</v>
      </c>
      <c r="D33" s="15">
        <v>105</v>
      </c>
      <c r="E33" s="15">
        <v>84</v>
      </c>
    </row>
    <row r="34" spans="1:5" ht="14" x14ac:dyDescent="0.2">
      <c r="A34" s="17" t="str">
        <f t="shared" si="0"/>
        <v>432834549980046388</v>
      </c>
      <c r="B34" s="2">
        <v>4549980046388</v>
      </c>
      <c r="C34" s="1">
        <f>TEXT(セッション数_元データ!B34, "0000!/00!/00") * 1</f>
        <v>43283</v>
      </c>
      <c r="D34" s="15">
        <v>43</v>
      </c>
      <c r="E34" s="15">
        <v>38</v>
      </c>
    </row>
    <row r="35" spans="1:5" ht="14" x14ac:dyDescent="0.2">
      <c r="A35" s="17" t="str">
        <f t="shared" si="0"/>
        <v>432844549980046388</v>
      </c>
      <c r="B35" s="2">
        <v>4549980046388</v>
      </c>
      <c r="C35" s="1">
        <f>TEXT(セッション数_元データ!B35, "0000!/00!/00") * 1</f>
        <v>43284</v>
      </c>
      <c r="D35" s="15">
        <v>82</v>
      </c>
      <c r="E35" s="15">
        <v>57</v>
      </c>
    </row>
    <row r="36" spans="1:5" ht="14" x14ac:dyDescent="0.2">
      <c r="A36" s="17" t="str">
        <f t="shared" si="0"/>
        <v>432854549980046388</v>
      </c>
      <c r="B36" s="2">
        <v>4549980046388</v>
      </c>
      <c r="C36" s="1">
        <f>TEXT(セッション数_元データ!B36, "0000!/00!/00") * 1</f>
        <v>43285</v>
      </c>
      <c r="D36" s="15">
        <v>62</v>
      </c>
      <c r="E36" s="15">
        <v>49</v>
      </c>
    </row>
    <row r="37" spans="1:5" ht="14" x14ac:dyDescent="0.2">
      <c r="A37" s="17" t="str">
        <f t="shared" si="0"/>
        <v>432864549980046388</v>
      </c>
      <c r="B37" s="2">
        <v>4549980046388</v>
      </c>
      <c r="C37" s="1">
        <f>TEXT(セッション数_元データ!B37, "0000!/00!/00") * 1</f>
        <v>43286</v>
      </c>
      <c r="D37" s="15">
        <v>59</v>
      </c>
      <c r="E37" s="15">
        <v>50</v>
      </c>
    </row>
    <row r="38" spans="1:5" ht="14" x14ac:dyDescent="0.2">
      <c r="A38" s="17" t="str">
        <f t="shared" si="0"/>
        <v>432874549980046388</v>
      </c>
      <c r="B38" s="2">
        <v>4549980046388</v>
      </c>
      <c r="C38" s="1">
        <f>TEXT(セッション数_元データ!B38, "0000!/00!/00") * 1</f>
        <v>43287</v>
      </c>
      <c r="D38" s="15">
        <v>69</v>
      </c>
      <c r="E38" s="15">
        <v>61</v>
      </c>
    </row>
    <row r="39" spans="1:5" ht="14" x14ac:dyDescent="0.2">
      <c r="A39" s="17" t="str">
        <f t="shared" si="0"/>
        <v>432884549980046388</v>
      </c>
      <c r="B39" s="2">
        <v>4549980046388</v>
      </c>
      <c r="C39" s="1">
        <f>TEXT(セッション数_元データ!B39, "0000!/00!/00") * 1</f>
        <v>43288</v>
      </c>
      <c r="D39" s="15">
        <v>92</v>
      </c>
      <c r="E39" s="15">
        <v>74</v>
      </c>
    </row>
    <row r="40" spans="1:5" ht="14" x14ac:dyDescent="0.2">
      <c r="A40" s="17" t="str">
        <f t="shared" si="0"/>
        <v>432894549980046388</v>
      </c>
      <c r="B40" s="2">
        <v>4549980046388</v>
      </c>
      <c r="C40" s="1">
        <f>TEXT(セッション数_元データ!B40, "0000!/00!/00") * 1</f>
        <v>43289</v>
      </c>
      <c r="D40" s="15">
        <v>103</v>
      </c>
      <c r="E40" s="15">
        <v>81</v>
      </c>
    </row>
    <row r="41" spans="1:5" ht="14" x14ac:dyDescent="0.2">
      <c r="A41" s="17" t="str">
        <f t="shared" si="0"/>
        <v>432904549980046388</v>
      </c>
      <c r="B41" s="2">
        <v>4549980046388</v>
      </c>
      <c r="C41" s="1">
        <f>TEXT(セッション数_元データ!B41, "0000!/00!/00") * 1</f>
        <v>43290</v>
      </c>
      <c r="D41" s="15">
        <v>83</v>
      </c>
      <c r="E41" s="15">
        <v>66</v>
      </c>
    </row>
    <row r="42" spans="1:5" ht="14" x14ac:dyDescent="0.2">
      <c r="A42" s="17" t="str">
        <f t="shared" si="0"/>
        <v>432914549980046388</v>
      </c>
      <c r="B42" s="2">
        <v>4549980046388</v>
      </c>
      <c r="C42" s="1">
        <f>TEXT(セッション数_元データ!B42, "0000!/00!/00") * 1</f>
        <v>43291</v>
      </c>
      <c r="D42" s="15">
        <v>94</v>
      </c>
      <c r="E42" s="15">
        <v>74</v>
      </c>
    </row>
    <row r="43" spans="1:5" ht="14" x14ac:dyDescent="0.2">
      <c r="A43" s="17" t="str">
        <f t="shared" si="0"/>
        <v>432924549980046388</v>
      </c>
      <c r="B43" s="2">
        <v>4549980046388</v>
      </c>
      <c r="C43" s="1">
        <f>TEXT(セッション数_元データ!B43, "0000!/00!/00") * 1</f>
        <v>43292</v>
      </c>
      <c r="D43" s="15">
        <v>78</v>
      </c>
      <c r="E43" s="15">
        <v>67</v>
      </c>
    </row>
    <row r="44" spans="1:5" ht="14" x14ac:dyDescent="0.2">
      <c r="A44" s="17" t="str">
        <f t="shared" si="0"/>
        <v>432934549980046388</v>
      </c>
      <c r="B44" s="2">
        <v>4549980046388</v>
      </c>
      <c r="C44" s="1">
        <f>TEXT(セッション数_元データ!B44, "0000!/00!/00") * 1</f>
        <v>43293</v>
      </c>
      <c r="D44" s="15">
        <v>104</v>
      </c>
      <c r="E44" s="15">
        <v>88</v>
      </c>
    </row>
    <row r="45" spans="1:5" ht="14" x14ac:dyDescent="0.2">
      <c r="A45" s="17" t="str">
        <f t="shared" si="0"/>
        <v>432944549980046388</v>
      </c>
      <c r="B45" s="2">
        <v>4549980046388</v>
      </c>
      <c r="C45" s="1">
        <f>TEXT(セッション数_元データ!B45, "0000!/00!/00") * 1</f>
        <v>43294</v>
      </c>
      <c r="D45" s="15">
        <v>117</v>
      </c>
      <c r="E45" s="15">
        <v>90</v>
      </c>
    </row>
    <row r="46" spans="1:5" ht="14" x14ac:dyDescent="0.2">
      <c r="A46" s="17" t="str">
        <f t="shared" si="0"/>
        <v>432954549980046388</v>
      </c>
      <c r="B46" s="2">
        <v>4549980046388</v>
      </c>
      <c r="C46" s="1">
        <f>TEXT(セッション数_元データ!B46, "0000!/00!/00") * 1</f>
        <v>43295</v>
      </c>
      <c r="D46" s="15">
        <v>206</v>
      </c>
      <c r="E46" s="15">
        <v>134</v>
      </c>
    </row>
    <row r="47" spans="1:5" ht="14" x14ac:dyDescent="0.2">
      <c r="A47" s="17" t="str">
        <f t="shared" si="0"/>
        <v>432964549980046388</v>
      </c>
      <c r="B47" s="2">
        <v>4549980046388</v>
      </c>
      <c r="C47" s="1">
        <f>TEXT(セッション数_元データ!B47, "0000!/00!/00") * 1</f>
        <v>43296</v>
      </c>
      <c r="D47" s="15">
        <v>235</v>
      </c>
      <c r="E47" s="15">
        <v>165</v>
      </c>
    </row>
    <row r="48" spans="1:5" ht="14" x14ac:dyDescent="0.2">
      <c r="A48" s="17" t="str">
        <f t="shared" si="0"/>
        <v>432974549980046388</v>
      </c>
      <c r="B48" s="2">
        <v>4549980046388</v>
      </c>
      <c r="C48" s="1">
        <f>TEXT(セッション数_元データ!B48, "0000!/00!/00") * 1</f>
        <v>43297</v>
      </c>
      <c r="D48" s="15">
        <v>243</v>
      </c>
      <c r="E48" s="15">
        <v>171</v>
      </c>
    </row>
    <row r="49" spans="1:5" ht="14" x14ac:dyDescent="0.2">
      <c r="A49" s="17" t="str">
        <f t="shared" si="0"/>
        <v>432984549980046388</v>
      </c>
      <c r="B49" s="2">
        <v>4549980046388</v>
      </c>
      <c r="C49" s="1">
        <f>TEXT(セッション数_元データ!B49, "0000!/00!/00") * 1</f>
        <v>43298</v>
      </c>
      <c r="D49" s="15">
        <v>151</v>
      </c>
      <c r="E49" s="15">
        <v>118</v>
      </c>
    </row>
    <row r="50" spans="1:5" ht="14" x14ac:dyDescent="0.2">
      <c r="A50" s="17" t="str">
        <f t="shared" si="0"/>
        <v>432994549980046388</v>
      </c>
      <c r="B50" s="2">
        <v>4549980046388</v>
      </c>
      <c r="C50" s="1">
        <f>TEXT(セッション数_元データ!B50, "0000!/00!/00") * 1</f>
        <v>43299</v>
      </c>
      <c r="D50" s="15">
        <v>115</v>
      </c>
      <c r="E50" s="15">
        <v>91</v>
      </c>
    </row>
    <row r="51" spans="1:5" ht="14" x14ac:dyDescent="0.2">
      <c r="A51" s="17" t="str">
        <f t="shared" si="0"/>
        <v>433004549980046388</v>
      </c>
      <c r="B51" s="2">
        <v>4549980046388</v>
      </c>
      <c r="C51" s="1">
        <f>TEXT(セッション数_元データ!B51, "0000!/00!/00") * 1</f>
        <v>43300</v>
      </c>
      <c r="D51" s="15">
        <v>98</v>
      </c>
      <c r="E51" s="15">
        <v>81</v>
      </c>
    </row>
    <row r="52" spans="1:5" ht="14" x14ac:dyDescent="0.2">
      <c r="A52" s="17" t="str">
        <f t="shared" si="0"/>
        <v>433014549980046388</v>
      </c>
      <c r="B52" s="2">
        <v>4549980046388</v>
      </c>
      <c r="C52" s="1">
        <f>TEXT(セッション数_元データ!B52, "0000!/00!/00") * 1</f>
        <v>43301</v>
      </c>
      <c r="D52" s="15">
        <v>128</v>
      </c>
      <c r="E52" s="15">
        <v>103</v>
      </c>
    </row>
    <row r="53" spans="1:5" ht="14" x14ac:dyDescent="0.2">
      <c r="A53" s="17" t="str">
        <f t="shared" si="0"/>
        <v>433024549980046388</v>
      </c>
      <c r="B53" s="2">
        <v>4549980046388</v>
      </c>
      <c r="C53" s="1">
        <f>TEXT(セッション数_元データ!B53, "0000!/00!/00") * 1</f>
        <v>43302</v>
      </c>
      <c r="D53" s="15">
        <v>457</v>
      </c>
      <c r="E53" s="15">
        <v>268</v>
      </c>
    </row>
    <row r="54" spans="1:5" ht="14" x14ac:dyDescent="0.2">
      <c r="A54" s="17" t="str">
        <f t="shared" si="0"/>
        <v>433034549980046388</v>
      </c>
      <c r="B54" s="2">
        <v>4549980046388</v>
      </c>
      <c r="C54" s="1">
        <f>TEXT(セッション数_元データ!B54, "0000!/00!/00") * 1</f>
        <v>43303</v>
      </c>
      <c r="D54" s="15">
        <v>480</v>
      </c>
      <c r="E54" s="15">
        <v>288</v>
      </c>
    </row>
    <row r="55" spans="1:5" ht="14" x14ac:dyDescent="0.2">
      <c r="A55" s="17" t="str">
        <f t="shared" si="0"/>
        <v>433044549980046388</v>
      </c>
      <c r="B55" s="2">
        <v>4549980046388</v>
      </c>
      <c r="C55" s="1">
        <f>TEXT(セッション数_元データ!B55, "0000!/00!/00") * 1</f>
        <v>43304</v>
      </c>
      <c r="D55" s="15">
        <v>375</v>
      </c>
      <c r="E55" s="15">
        <v>236</v>
      </c>
    </row>
    <row r="56" spans="1:5" ht="14" x14ac:dyDescent="0.2">
      <c r="A56" s="17" t="str">
        <f t="shared" si="0"/>
        <v>433054549980046388</v>
      </c>
      <c r="B56" s="2">
        <v>4549980046388</v>
      </c>
      <c r="C56" s="1">
        <f>TEXT(セッション数_元データ!B56, "0000!/00!/00") * 1</f>
        <v>43305</v>
      </c>
      <c r="D56" s="15">
        <v>321</v>
      </c>
      <c r="E56" s="15">
        <v>181</v>
      </c>
    </row>
    <row r="57" spans="1:5" ht="14" x14ac:dyDescent="0.2">
      <c r="A57" s="17" t="str">
        <f t="shared" si="0"/>
        <v>433064549980046388</v>
      </c>
      <c r="B57" s="2">
        <v>4549980046388</v>
      </c>
      <c r="C57" s="1">
        <f>TEXT(セッション数_元データ!B57, "0000!/00!/00") * 1</f>
        <v>43306</v>
      </c>
      <c r="D57" s="15">
        <v>404</v>
      </c>
      <c r="E57" s="15">
        <v>234</v>
      </c>
    </row>
    <row r="58" spans="1:5" ht="14" x14ac:dyDescent="0.2">
      <c r="A58" s="17" t="str">
        <f t="shared" si="0"/>
        <v>433074549980046388</v>
      </c>
      <c r="B58" s="2">
        <v>4549980046388</v>
      </c>
      <c r="C58" s="1">
        <f>TEXT(セッション数_元データ!B58, "0000!/00!/00") * 1</f>
        <v>43307</v>
      </c>
      <c r="D58" s="15">
        <v>190</v>
      </c>
      <c r="E58" s="15">
        <v>147</v>
      </c>
    </row>
    <row r="59" spans="1:5" ht="14" x14ac:dyDescent="0.2">
      <c r="A59" s="17" t="str">
        <f t="shared" si="0"/>
        <v>433084549980046388</v>
      </c>
      <c r="B59" s="2">
        <v>4549980046388</v>
      </c>
      <c r="C59" s="1">
        <f>TEXT(セッション数_元データ!B59, "0000!/00!/00") * 1</f>
        <v>43308</v>
      </c>
      <c r="D59" s="15">
        <v>105</v>
      </c>
      <c r="E59" s="15">
        <v>87</v>
      </c>
    </row>
    <row r="60" spans="1:5" ht="14" x14ac:dyDescent="0.2">
      <c r="A60" s="17" t="str">
        <f t="shared" si="0"/>
        <v>433094549980046388</v>
      </c>
      <c r="B60" s="2">
        <v>4549980046388</v>
      </c>
      <c r="C60" s="1">
        <f>TEXT(セッション数_元データ!B60, "0000!/00!/00") * 1</f>
        <v>43309</v>
      </c>
      <c r="D60" s="15">
        <v>197</v>
      </c>
      <c r="E60" s="15">
        <v>160</v>
      </c>
    </row>
    <row r="61" spans="1:5" ht="14" x14ac:dyDescent="0.2">
      <c r="A61" s="17" t="str">
        <f t="shared" si="0"/>
        <v>433104549980046388</v>
      </c>
      <c r="B61" s="2">
        <v>4549980046388</v>
      </c>
      <c r="C61" s="1">
        <f>TEXT(セッション数_元データ!B61, "0000!/00!/00") * 1</f>
        <v>43310</v>
      </c>
      <c r="D61" s="15">
        <v>218</v>
      </c>
      <c r="E61" s="15">
        <v>166</v>
      </c>
    </row>
    <row r="62" spans="1:5" ht="14" x14ac:dyDescent="0.2">
      <c r="A62" s="17" t="str">
        <f t="shared" si="0"/>
        <v>433114549980046388</v>
      </c>
      <c r="B62" s="2">
        <v>4549980046388</v>
      </c>
      <c r="C62" s="1">
        <f>TEXT(セッション数_元データ!B62, "0000!/00!/00") * 1</f>
        <v>43311</v>
      </c>
      <c r="D62" s="15">
        <v>146</v>
      </c>
      <c r="E62" s="15">
        <v>110</v>
      </c>
    </row>
    <row r="63" spans="1:5" ht="14" x14ac:dyDescent="0.2">
      <c r="A63" s="17" t="str">
        <f t="shared" si="0"/>
        <v>433124549980046388</v>
      </c>
      <c r="B63" s="2">
        <v>4549980046388</v>
      </c>
      <c r="C63" s="1">
        <f>TEXT(セッション数_元データ!B63, "0000!/00!/00") * 1</f>
        <v>43312</v>
      </c>
      <c r="D63" s="15">
        <v>114</v>
      </c>
      <c r="E63" s="15">
        <v>89</v>
      </c>
    </row>
    <row r="64" spans="1:5" ht="14" x14ac:dyDescent="0.2">
      <c r="A64" s="17" t="str">
        <f t="shared" si="0"/>
        <v>432824550084118970</v>
      </c>
      <c r="B64" s="2">
        <v>4550084118970</v>
      </c>
      <c r="C64" s="1">
        <f>TEXT(セッション数_元データ!B64, "0000!/00!/00") * 1</f>
        <v>43282</v>
      </c>
      <c r="D64" s="15">
        <v>150</v>
      </c>
      <c r="E64" s="15">
        <v>96</v>
      </c>
    </row>
    <row r="65" spans="1:5" ht="14" x14ac:dyDescent="0.2">
      <c r="A65" s="17" t="str">
        <f t="shared" si="0"/>
        <v>432834550084118970</v>
      </c>
      <c r="B65" s="2">
        <v>4550084118970</v>
      </c>
      <c r="C65" s="1">
        <f>TEXT(セッション数_元データ!B65, "0000!/00!/00") * 1</f>
        <v>43283</v>
      </c>
      <c r="D65" s="15">
        <v>118</v>
      </c>
      <c r="E65" s="15">
        <v>89</v>
      </c>
    </row>
    <row r="66" spans="1:5" ht="14" x14ac:dyDescent="0.2">
      <c r="A66" s="17" t="str">
        <f t="shared" si="0"/>
        <v>432844550084118970</v>
      </c>
      <c r="B66" s="2">
        <v>4550084118970</v>
      </c>
      <c r="C66" s="1">
        <f>TEXT(セッション数_元データ!B66, "0000!/00!/00") * 1</f>
        <v>43284</v>
      </c>
      <c r="D66" s="15">
        <v>85</v>
      </c>
      <c r="E66" s="15">
        <v>69</v>
      </c>
    </row>
    <row r="67" spans="1:5" ht="14" x14ac:dyDescent="0.2">
      <c r="A67" s="17" t="str">
        <f t="shared" ref="A67:A130" si="1">C67&amp;B67</f>
        <v>432854550084118970</v>
      </c>
      <c r="B67" s="2">
        <v>4550084118970</v>
      </c>
      <c r="C67" s="1">
        <f>TEXT(セッション数_元データ!B67, "0000!/00!/00") * 1</f>
        <v>43285</v>
      </c>
      <c r="D67" s="15">
        <v>73</v>
      </c>
      <c r="E67" s="15">
        <v>54</v>
      </c>
    </row>
    <row r="68" spans="1:5" ht="14" x14ac:dyDescent="0.2">
      <c r="A68" s="17" t="str">
        <f t="shared" si="1"/>
        <v>432864550084118970</v>
      </c>
      <c r="B68" s="2">
        <v>4550084118970</v>
      </c>
      <c r="C68" s="1">
        <f>TEXT(セッション数_元データ!B68, "0000!/00!/00") * 1</f>
        <v>43286</v>
      </c>
      <c r="D68" s="15">
        <v>90</v>
      </c>
      <c r="E68" s="15">
        <v>75</v>
      </c>
    </row>
    <row r="69" spans="1:5" ht="14" x14ac:dyDescent="0.2">
      <c r="A69" s="17" t="str">
        <f t="shared" si="1"/>
        <v>432874550084118970</v>
      </c>
      <c r="B69" s="2">
        <v>4550084118970</v>
      </c>
      <c r="C69" s="1">
        <f>TEXT(セッション数_元データ!B69, "0000!/00!/00") * 1</f>
        <v>43287</v>
      </c>
      <c r="D69" s="15">
        <v>111</v>
      </c>
      <c r="E69" s="15">
        <v>87</v>
      </c>
    </row>
    <row r="70" spans="1:5" ht="14" x14ac:dyDescent="0.2">
      <c r="A70" s="17" t="str">
        <f t="shared" si="1"/>
        <v>432884550084118970</v>
      </c>
      <c r="B70" s="2">
        <v>4550084118970</v>
      </c>
      <c r="C70" s="1">
        <f>TEXT(セッション数_元データ!B70, "0000!/00!/00") * 1</f>
        <v>43288</v>
      </c>
      <c r="D70" s="15">
        <v>79</v>
      </c>
      <c r="E70" s="15">
        <v>63</v>
      </c>
    </row>
    <row r="71" spans="1:5" ht="14" x14ac:dyDescent="0.2">
      <c r="A71" s="17" t="str">
        <f t="shared" si="1"/>
        <v>432894550084118970</v>
      </c>
      <c r="B71" s="2">
        <v>4550084118970</v>
      </c>
      <c r="C71" s="1">
        <f>TEXT(セッション数_元データ!B71, "0000!/00!/00") * 1</f>
        <v>43289</v>
      </c>
      <c r="D71" s="15">
        <v>96</v>
      </c>
      <c r="E71" s="15">
        <v>73</v>
      </c>
    </row>
    <row r="72" spans="1:5" ht="14" x14ac:dyDescent="0.2">
      <c r="A72" s="17" t="str">
        <f t="shared" si="1"/>
        <v>432904550084118970</v>
      </c>
      <c r="B72" s="2">
        <v>4550084118970</v>
      </c>
      <c r="C72" s="1">
        <f>TEXT(セッション数_元データ!B72, "0000!/00!/00") * 1</f>
        <v>43290</v>
      </c>
      <c r="D72" s="15">
        <v>76</v>
      </c>
      <c r="E72" s="15">
        <v>61</v>
      </c>
    </row>
    <row r="73" spans="1:5" ht="14" x14ac:dyDescent="0.2">
      <c r="A73" s="17" t="str">
        <f t="shared" si="1"/>
        <v>432914550084118970</v>
      </c>
      <c r="B73" s="2">
        <v>4550084118970</v>
      </c>
      <c r="C73" s="1">
        <f>TEXT(セッション数_元データ!B73, "0000!/00!/00") * 1</f>
        <v>43291</v>
      </c>
      <c r="D73" s="15">
        <v>95</v>
      </c>
      <c r="E73" s="15">
        <v>73</v>
      </c>
    </row>
    <row r="74" spans="1:5" ht="14" x14ac:dyDescent="0.2">
      <c r="A74" s="17" t="str">
        <f t="shared" si="1"/>
        <v>432924550084118970</v>
      </c>
      <c r="B74" s="2">
        <v>4550084118970</v>
      </c>
      <c r="C74" s="1">
        <f>TEXT(セッション数_元データ!B74, "0000!/00!/00") * 1</f>
        <v>43292</v>
      </c>
      <c r="D74" s="15">
        <v>94</v>
      </c>
      <c r="E74" s="15">
        <v>74</v>
      </c>
    </row>
    <row r="75" spans="1:5" ht="14" x14ac:dyDescent="0.2">
      <c r="A75" s="17" t="str">
        <f t="shared" si="1"/>
        <v>432934550084118970</v>
      </c>
      <c r="B75" s="2">
        <v>4550084118970</v>
      </c>
      <c r="C75" s="1">
        <f>TEXT(セッション数_元データ!B75, "0000!/00!/00") * 1</f>
        <v>43293</v>
      </c>
      <c r="D75" s="15">
        <v>87</v>
      </c>
      <c r="E75" s="15">
        <v>66</v>
      </c>
    </row>
    <row r="76" spans="1:5" ht="14" x14ac:dyDescent="0.2">
      <c r="A76" s="17" t="str">
        <f t="shared" si="1"/>
        <v>432944550084118970</v>
      </c>
      <c r="B76" s="2">
        <v>4550084118970</v>
      </c>
      <c r="C76" s="1">
        <f>TEXT(セッション数_元データ!B76, "0000!/00!/00") * 1</f>
        <v>43294</v>
      </c>
      <c r="D76" s="15">
        <v>80</v>
      </c>
      <c r="E76" s="15">
        <v>56</v>
      </c>
    </row>
    <row r="77" spans="1:5" ht="14" x14ac:dyDescent="0.2">
      <c r="A77" s="17" t="str">
        <f t="shared" si="1"/>
        <v>432954550084118970</v>
      </c>
      <c r="B77" s="2">
        <v>4550084118970</v>
      </c>
      <c r="C77" s="1">
        <f>TEXT(セッション数_元データ!B77, "0000!/00!/00") * 1</f>
        <v>43295</v>
      </c>
      <c r="D77" s="15">
        <v>122</v>
      </c>
      <c r="E77" s="15">
        <v>88</v>
      </c>
    </row>
    <row r="78" spans="1:5" ht="14" x14ac:dyDescent="0.2">
      <c r="A78" s="17" t="str">
        <f t="shared" si="1"/>
        <v>432964550084118970</v>
      </c>
      <c r="B78" s="2">
        <v>4550084118970</v>
      </c>
      <c r="C78" s="1">
        <f>TEXT(セッション数_元データ!B78, "0000!/00!/00") * 1</f>
        <v>43296</v>
      </c>
      <c r="D78" s="15">
        <v>135</v>
      </c>
      <c r="E78" s="15">
        <v>104</v>
      </c>
    </row>
    <row r="79" spans="1:5" ht="14" x14ac:dyDescent="0.2">
      <c r="A79" s="17" t="str">
        <f t="shared" si="1"/>
        <v>432974550084118970</v>
      </c>
      <c r="B79" s="2">
        <v>4550084118970</v>
      </c>
      <c r="C79" s="1">
        <f>TEXT(セッション数_元データ!B79, "0000!/00!/00") * 1</f>
        <v>43297</v>
      </c>
      <c r="D79" s="15">
        <v>160</v>
      </c>
      <c r="E79" s="15">
        <v>118</v>
      </c>
    </row>
    <row r="80" spans="1:5" ht="14" x14ac:dyDescent="0.2">
      <c r="A80" s="17" t="str">
        <f t="shared" si="1"/>
        <v>432984550084118970</v>
      </c>
      <c r="B80" s="2">
        <v>4550084118970</v>
      </c>
      <c r="C80" s="1">
        <f>TEXT(セッション数_元データ!B80, "0000!/00!/00") * 1</f>
        <v>43298</v>
      </c>
      <c r="D80" s="15">
        <v>143</v>
      </c>
      <c r="E80" s="15">
        <v>99</v>
      </c>
    </row>
    <row r="81" spans="1:5" ht="14" x14ac:dyDescent="0.2">
      <c r="A81" s="17" t="str">
        <f t="shared" si="1"/>
        <v>432994550084118970</v>
      </c>
      <c r="B81" s="2">
        <v>4550084118970</v>
      </c>
      <c r="C81" s="1">
        <f>TEXT(セッション数_元データ!B81, "0000!/00!/00") * 1</f>
        <v>43299</v>
      </c>
      <c r="D81" s="15">
        <v>233</v>
      </c>
      <c r="E81" s="15">
        <v>153</v>
      </c>
    </row>
    <row r="82" spans="1:5" ht="14" x14ac:dyDescent="0.2">
      <c r="A82" s="17" t="str">
        <f t="shared" si="1"/>
        <v>433004550084118970</v>
      </c>
      <c r="B82" s="2">
        <v>4550084118970</v>
      </c>
      <c r="C82" s="1">
        <f>TEXT(セッション数_元データ!B82, "0000!/00!/00") * 1</f>
        <v>43300</v>
      </c>
      <c r="D82" s="15">
        <v>246</v>
      </c>
      <c r="E82" s="15">
        <v>179</v>
      </c>
    </row>
    <row r="83" spans="1:5" ht="14" x14ac:dyDescent="0.2">
      <c r="A83" s="17" t="str">
        <f t="shared" si="1"/>
        <v>433014550084118970</v>
      </c>
      <c r="B83" s="2">
        <v>4550084118970</v>
      </c>
      <c r="C83" s="1">
        <f>TEXT(セッション数_元データ!B83, "0000!/00!/00") * 1</f>
        <v>43301</v>
      </c>
      <c r="D83" s="15">
        <v>216</v>
      </c>
      <c r="E83" s="15">
        <v>166</v>
      </c>
    </row>
    <row r="84" spans="1:5" ht="14" x14ac:dyDescent="0.2">
      <c r="A84" s="17" t="str">
        <f t="shared" si="1"/>
        <v>433024550084118970</v>
      </c>
      <c r="B84" s="2">
        <v>4550084118970</v>
      </c>
      <c r="C84" s="1">
        <f>TEXT(セッション数_元データ!B84, "0000!/00!/00") * 1</f>
        <v>43302</v>
      </c>
      <c r="D84" s="15">
        <v>216</v>
      </c>
      <c r="E84" s="15">
        <v>156</v>
      </c>
    </row>
    <row r="85" spans="1:5" ht="14" x14ac:dyDescent="0.2">
      <c r="A85" s="17" t="str">
        <f t="shared" si="1"/>
        <v>433034550084118970</v>
      </c>
      <c r="B85" s="2">
        <v>4550084118970</v>
      </c>
      <c r="C85" s="1">
        <f>TEXT(セッション数_元データ!B85, "0000!/00!/00") * 1</f>
        <v>43303</v>
      </c>
      <c r="D85" s="15">
        <v>221</v>
      </c>
      <c r="E85" s="15">
        <v>161</v>
      </c>
    </row>
    <row r="86" spans="1:5" ht="14" x14ac:dyDescent="0.2">
      <c r="A86" s="17" t="str">
        <f t="shared" si="1"/>
        <v>433044550084118970</v>
      </c>
      <c r="B86" s="2">
        <v>4550084118970</v>
      </c>
      <c r="C86" s="1">
        <f>TEXT(セッション数_元データ!B86, "0000!/00!/00") * 1</f>
        <v>43304</v>
      </c>
      <c r="D86" s="15">
        <v>216</v>
      </c>
      <c r="E86" s="15">
        <v>149</v>
      </c>
    </row>
    <row r="87" spans="1:5" ht="14" x14ac:dyDescent="0.2">
      <c r="A87" s="17" t="str">
        <f t="shared" si="1"/>
        <v>433054550084118970</v>
      </c>
      <c r="B87" s="2">
        <v>4550084118970</v>
      </c>
      <c r="C87" s="1">
        <f>TEXT(セッション数_元データ!B87, "0000!/00!/00") * 1</f>
        <v>43305</v>
      </c>
      <c r="D87" s="15">
        <v>237</v>
      </c>
      <c r="E87" s="15">
        <v>163</v>
      </c>
    </row>
    <row r="88" spans="1:5" ht="14" x14ac:dyDescent="0.2">
      <c r="A88" s="17" t="str">
        <f t="shared" si="1"/>
        <v>433064550084118970</v>
      </c>
      <c r="B88" s="2">
        <v>4550084118970</v>
      </c>
      <c r="C88" s="1">
        <f>TEXT(セッション数_元データ!B88, "0000!/00!/00") * 1</f>
        <v>43306</v>
      </c>
      <c r="D88" s="15">
        <v>2625</v>
      </c>
      <c r="E88" s="15">
        <v>2173</v>
      </c>
    </row>
    <row r="89" spans="1:5" ht="14" x14ac:dyDescent="0.2">
      <c r="A89" s="17" t="str">
        <f t="shared" si="1"/>
        <v>433074550084118970</v>
      </c>
      <c r="B89" s="2">
        <v>4550084118970</v>
      </c>
      <c r="C89" s="1">
        <f>TEXT(セッション数_元データ!B89, "0000!/00!/00") * 1</f>
        <v>43307</v>
      </c>
      <c r="D89" s="15">
        <v>461</v>
      </c>
      <c r="E89" s="15">
        <v>387</v>
      </c>
    </row>
    <row r="90" spans="1:5" ht="14" x14ac:dyDescent="0.2">
      <c r="A90" s="17" t="str">
        <f t="shared" si="1"/>
        <v>433084550084118970</v>
      </c>
      <c r="B90" s="2">
        <v>4550084118970</v>
      </c>
      <c r="C90" s="1">
        <f>TEXT(セッション数_元データ!B90, "0000!/00!/00") * 1</f>
        <v>43308</v>
      </c>
      <c r="D90" s="15">
        <v>242</v>
      </c>
      <c r="E90" s="15">
        <v>196</v>
      </c>
    </row>
    <row r="91" spans="1:5" ht="14" x14ac:dyDescent="0.2">
      <c r="A91" s="17" t="str">
        <f t="shared" si="1"/>
        <v>433094550084118970</v>
      </c>
      <c r="B91" s="2">
        <v>4550084118970</v>
      </c>
      <c r="C91" s="1">
        <f>TEXT(セッション数_元データ!B91, "0000!/00!/00") * 1</f>
        <v>43309</v>
      </c>
      <c r="D91" s="15">
        <v>235</v>
      </c>
      <c r="E91" s="15">
        <v>183</v>
      </c>
    </row>
    <row r="92" spans="1:5" ht="14" x14ac:dyDescent="0.2">
      <c r="A92" s="17" t="str">
        <f t="shared" si="1"/>
        <v>433104550084118970</v>
      </c>
      <c r="B92" s="2">
        <v>4550084118970</v>
      </c>
      <c r="C92" s="1">
        <f>TEXT(セッション数_元データ!B92, "0000!/00!/00") * 1</f>
        <v>43310</v>
      </c>
      <c r="D92" s="15">
        <v>223</v>
      </c>
      <c r="E92" s="15">
        <v>173</v>
      </c>
    </row>
    <row r="93" spans="1:5" ht="14" x14ac:dyDescent="0.2">
      <c r="A93" s="17" t="str">
        <f t="shared" si="1"/>
        <v>433114550084118970</v>
      </c>
      <c r="B93" s="2">
        <v>4550084118970</v>
      </c>
      <c r="C93" s="1">
        <f>TEXT(セッション数_元データ!B93, "0000!/00!/00") * 1</f>
        <v>43311</v>
      </c>
      <c r="D93" s="15">
        <v>240</v>
      </c>
      <c r="E93" s="15">
        <v>191</v>
      </c>
    </row>
    <row r="94" spans="1:5" ht="14" x14ac:dyDescent="0.2">
      <c r="A94" s="17" t="str">
        <f t="shared" si="1"/>
        <v>433124550084118970</v>
      </c>
      <c r="B94" s="2">
        <v>4550084118970</v>
      </c>
      <c r="C94" s="1">
        <f>TEXT(セッション数_元データ!B94, "0000!/00!/00") * 1</f>
        <v>43312</v>
      </c>
      <c r="D94" s="15">
        <v>217</v>
      </c>
      <c r="E94" s="15">
        <v>168</v>
      </c>
    </row>
    <row r="95" spans="1:5" x14ac:dyDescent="0.2">
      <c r="A95" s="17" t="str">
        <f t="shared" si="1"/>
        <v>432824514953727427</v>
      </c>
      <c r="B95" s="2">
        <v>4514953727427</v>
      </c>
      <c r="C95" s="1">
        <f>TEXT(セッション数_元データ!B95, "0000!/00!/00") * 1</f>
        <v>43282</v>
      </c>
      <c r="D95">
        <v>3</v>
      </c>
      <c r="E95">
        <v>3</v>
      </c>
    </row>
    <row r="96" spans="1:5" x14ac:dyDescent="0.2">
      <c r="A96" s="17" t="str">
        <f t="shared" si="1"/>
        <v>432834514953727427</v>
      </c>
      <c r="B96" s="2">
        <v>4514953727427</v>
      </c>
      <c r="C96" s="1">
        <f>TEXT(セッション数_元データ!B96, "0000!/00!/00") * 1</f>
        <v>43283</v>
      </c>
      <c r="D96">
        <v>4</v>
      </c>
      <c r="E96">
        <v>3</v>
      </c>
    </row>
    <row r="97" spans="1:5" x14ac:dyDescent="0.2">
      <c r="A97" s="17" t="str">
        <f t="shared" si="1"/>
        <v>432844514953727427</v>
      </c>
      <c r="B97" s="2">
        <v>4514953727427</v>
      </c>
      <c r="C97" s="1">
        <f>TEXT(セッション数_元データ!B97, "0000!/00!/00") * 1</f>
        <v>43284</v>
      </c>
      <c r="D97">
        <v>2</v>
      </c>
      <c r="E97">
        <v>2</v>
      </c>
    </row>
    <row r="98" spans="1:5" x14ac:dyDescent="0.2">
      <c r="A98" s="17" t="str">
        <f t="shared" si="1"/>
        <v>432854514953727427</v>
      </c>
      <c r="B98" s="2">
        <v>4514953727427</v>
      </c>
      <c r="C98" s="1">
        <f>TEXT(セッション数_元データ!B98, "0000!/00!/00") * 1</f>
        <v>43285</v>
      </c>
      <c r="D98">
        <v>4</v>
      </c>
      <c r="E98">
        <v>3</v>
      </c>
    </row>
    <row r="99" spans="1:5" x14ac:dyDescent="0.2">
      <c r="A99" s="17" t="str">
        <f t="shared" si="1"/>
        <v>432864514953727427</v>
      </c>
      <c r="B99" s="2">
        <v>4514953727427</v>
      </c>
      <c r="C99" s="1">
        <f>TEXT(セッション数_元データ!B99, "0000!/00!/00") * 1</f>
        <v>43286</v>
      </c>
      <c r="D99">
        <v>10</v>
      </c>
      <c r="E99">
        <v>6</v>
      </c>
    </row>
    <row r="100" spans="1:5" x14ac:dyDescent="0.2">
      <c r="A100" s="17" t="str">
        <f t="shared" si="1"/>
        <v>432874514953727427</v>
      </c>
      <c r="B100" s="2">
        <v>4514953727427</v>
      </c>
      <c r="C100" s="1">
        <f>TEXT(セッション数_元データ!B100, "0000!/00!/00") * 1</f>
        <v>43287</v>
      </c>
      <c r="D100">
        <v>3</v>
      </c>
      <c r="E100">
        <v>3</v>
      </c>
    </row>
    <row r="101" spans="1:5" x14ac:dyDescent="0.2">
      <c r="A101" s="17" t="str">
        <f t="shared" si="1"/>
        <v>432884514953727427</v>
      </c>
      <c r="B101" s="2">
        <v>4514953727427</v>
      </c>
      <c r="C101" s="1">
        <f>TEXT(セッション数_元データ!B101, "0000!/00!/00") * 1</f>
        <v>43288</v>
      </c>
      <c r="D101">
        <v>1</v>
      </c>
      <c r="E101">
        <v>1</v>
      </c>
    </row>
    <row r="102" spans="1:5" x14ac:dyDescent="0.2">
      <c r="A102" s="17" t="str">
        <f t="shared" si="1"/>
        <v>432894514953727427</v>
      </c>
      <c r="B102" s="2">
        <v>4514953727427</v>
      </c>
      <c r="C102" s="1">
        <f>TEXT(セッション数_元データ!B102, "0000!/00!/00") * 1</f>
        <v>43289</v>
      </c>
      <c r="D102">
        <v>1</v>
      </c>
      <c r="E102">
        <v>1</v>
      </c>
    </row>
    <row r="103" spans="1:5" x14ac:dyDescent="0.2">
      <c r="A103" s="17" t="str">
        <f t="shared" si="1"/>
        <v>432904514953727427</v>
      </c>
      <c r="B103" s="2">
        <v>4514953727427</v>
      </c>
      <c r="C103" s="1">
        <f>TEXT(セッション数_元データ!B103, "0000!/00!/00") * 1</f>
        <v>43290</v>
      </c>
      <c r="D103">
        <v>4</v>
      </c>
      <c r="E103">
        <v>2</v>
      </c>
    </row>
    <row r="104" spans="1:5" x14ac:dyDescent="0.2">
      <c r="A104" s="17" t="str">
        <f t="shared" si="1"/>
        <v>432924514953727427</v>
      </c>
      <c r="B104" s="2">
        <v>4514953727427</v>
      </c>
      <c r="C104" s="1">
        <f>TEXT(セッション数_元データ!B104, "0000!/00!/00") * 1</f>
        <v>43292</v>
      </c>
      <c r="D104">
        <v>6</v>
      </c>
      <c r="E104">
        <v>4</v>
      </c>
    </row>
    <row r="105" spans="1:5" x14ac:dyDescent="0.2">
      <c r="A105" s="17" t="str">
        <f t="shared" si="1"/>
        <v>432934514953727427</v>
      </c>
      <c r="B105" s="2">
        <v>4514953727427</v>
      </c>
      <c r="C105" s="1">
        <f>TEXT(セッション数_元データ!B105, "0000!/00!/00") * 1</f>
        <v>43293</v>
      </c>
      <c r="D105">
        <v>9</v>
      </c>
      <c r="E105">
        <v>9</v>
      </c>
    </row>
    <row r="106" spans="1:5" x14ac:dyDescent="0.2">
      <c r="A106" s="17" t="str">
        <f t="shared" si="1"/>
        <v>432944514953727427</v>
      </c>
      <c r="B106" s="2">
        <v>4514953727427</v>
      </c>
      <c r="C106" s="1">
        <f>TEXT(セッション数_元データ!B106, "0000!/00!/00") * 1</f>
        <v>43294</v>
      </c>
      <c r="D106">
        <v>1</v>
      </c>
      <c r="E106">
        <v>1</v>
      </c>
    </row>
    <row r="107" spans="1:5" x14ac:dyDescent="0.2">
      <c r="A107" s="17" t="str">
        <f t="shared" si="1"/>
        <v>432954514953727427</v>
      </c>
      <c r="B107" s="2">
        <v>4514953727427</v>
      </c>
      <c r="C107" s="1">
        <f>TEXT(セッション数_元データ!B107, "0000!/00!/00") * 1</f>
        <v>43295</v>
      </c>
      <c r="D107">
        <v>2</v>
      </c>
      <c r="E107">
        <v>2</v>
      </c>
    </row>
    <row r="108" spans="1:5" x14ac:dyDescent="0.2">
      <c r="A108" s="17" t="str">
        <f t="shared" si="1"/>
        <v>432974514953727427</v>
      </c>
      <c r="B108" s="2">
        <v>4514953727427</v>
      </c>
      <c r="C108" s="1">
        <f>TEXT(セッション数_元データ!B108, "0000!/00!/00") * 1</f>
        <v>43297</v>
      </c>
      <c r="D108">
        <v>6</v>
      </c>
      <c r="E108">
        <v>4</v>
      </c>
    </row>
    <row r="109" spans="1:5" x14ac:dyDescent="0.2">
      <c r="A109" s="17" t="str">
        <f t="shared" si="1"/>
        <v>432984514953727427</v>
      </c>
      <c r="B109" s="2">
        <v>4514953727427</v>
      </c>
      <c r="C109" s="1">
        <f>TEXT(セッション数_元データ!B109, "0000!/00!/00") * 1</f>
        <v>43298</v>
      </c>
      <c r="D109">
        <v>2</v>
      </c>
      <c r="E109">
        <v>2</v>
      </c>
    </row>
    <row r="110" spans="1:5" x14ac:dyDescent="0.2">
      <c r="A110" s="17" t="str">
        <f t="shared" si="1"/>
        <v>432994514953727427</v>
      </c>
      <c r="B110" s="2">
        <v>4514953727427</v>
      </c>
      <c r="C110" s="1">
        <f>TEXT(セッション数_元データ!B110, "0000!/00!/00") * 1</f>
        <v>43299</v>
      </c>
      <c r="D110">
        <v>4</v>
      </c>
      <c r="E110">
        <v>4</v>
      </c>
    </row>
    <row r="111" spans="1:5" x14ac:dyDescent="0.2">
      <c r="A111" s="17" t="str">
        <f t="shared" si="1"/>
        <v>433004514953727427</v>
      </c>
      <c r="B111" s="2">
        <v>4514953727427</v>
      </c>
      <c r="C111" s="1">
        <f>TEXT(セッション数_元データ!B111, "0000!/00!/00") * 1</f>
        <v>43300</v>
      </c>
      <c r="D111">
        <v>3</v>
      </c>
      <c r="E111">
        <v>3</v>
      </c>
    </row>
    <row r="112" spans="1:5" x14ac:dyDescent="0.2">
      <c r="A112" s="17" t="str">
        <f t="shared" si="1"/>
        <v>433014514953727427</v>
      </c>
      <c r="B112" s="2">
        <v>4514953727427</v>
      </c>
      <c r="C112" s="1">
        <f>TEXT(セッション数_元データ!B112, "0000!/00!/00") * 1</f>
        <v>43301</v>
      </c>
      <c r="D112">
        <v>4</v>
      </c>
      <c r="E112">
        <v>2</v>
      </c>
    </row>
    <row r="113" spans="1:5" x14ac:dyDescent="0.2">
      <c r="A113" s="17" t="str">
        <f t="shared" si="1"/>
        <v>433024514953727427</v>
      </c>
      <c r="B113" s="2">
        <v>4514953727427</v>
      </c>
      <c r="C113" s="1">
        <f>TEXT(セッション数_元データ!B113, "0000!/00!/00") * 1</f>
        <v>43302</v>
      </c>
      <c r="D113">
        <v>5</v>
      </c>
      <c r="E113">
        <v>4</v>
      </c>
    </row>
    <row r="114" spans="1:5" x14ac:dyDescent="0.2">
      <c r="A114" s="17" t="str">
        <f t="shared" si="1"/>
        <v>433044514953727427</v>
      </c>
      <c r="B114" s="2">
        <v>4514953727427</v>
      </c>
      <c r="C114" s="1">
        <f>TEXT(セッション数_元データ!B114, "0000!/00!/00") * 1</f>
        <v>43304</v>
      </c>
      <c r="D114">
        <v>4</v>
      </c>
      <c r="E114">
        <v>3</v>
      </c>
    </row>
    <row r="115" spans="1:5" x14ac:dyDescent="0.2">
      <c r="A115" s="17" t="str">
        <f t="shared" si="1"/>
        <v>433054514953727427</v>
      </c>
      <c r="B115" s="2">
        <v>4514953727427</v>
      </c>
      <c r="C115" s="1">
        <f>TEXT(セッション数_元データ!B115, "0000!/00!/00") * 1</f>
        <v>43305</v>
      </c>
      <c r="D115">
        <v>4</v>
      </c>
      <c r="E115">
        <v>3</v>
      </c>
    </row>
    <row r="116" spans="1:5" x14ac:dyDescent="0.2">
      <c r="A116" s="17" t="str">
        <f t="shared" si="1"/>
        <v>433074514953727427</v>
      </c>
      <c r="B116" s="2">
        <v>4514953727427</v>
      </c>
      <c r="C116" s="1">
        <f>TEXT(セッション数_元データ!B116, "0000!/00!/00") * 1</f>
        <v>43307</v>
      </c>
      <c r="D116">
        <v>1</v>
      </c>
      <c r="E116">
        <v>1</v>
      </c>
    </row>
    <row r="117" spans="1:5" x14ac:dyDescent="0.2">
      <c r="A117" s="17" t="str">
        <f t="shared" si="1"/>
        <v>433084514953727427</v>
      </c>
      <c r="B117" s="2">
        <v>4514953727427</v>
      </c>
      <c r="C117" s="1">
        <f>TEXT(セッション数_元データ!B117, "0000!/00!/00") * 1</f>
        <v>43308</v>
      </c>
      <c r="D117">
        <v>14</v>
      </c>
      <c r="E117">
        <v>12</v>
      </c>
    </row>
    <row r="118" spans="1:5" x14ac:dyDescent="0.2">
      <c r="A118" s="17" t="str">
        <f t="shared" si="1"/>
        <v>433104514953727427</v>
      </c>
      <c r="B118" s="2">
        <v>4514953727427</v>
      </c>
      <c r="C118" s="1">
        <f>TEXT(セッション数_元データ!B118, "0000!/00!/00") * 1</f>
        <v>43310</v>
      </c>
      <c r="D118">
        <v>2</v>
      </c>
      <c r="E118">
        <v>2</v>
      </c>
    </row>
    <row r="119" spans="1:5" x14ac:dyDescent="0.2">
      <c r="A119" s="17" t="str">
        <f t="shared" si="1"/>
        <v>433114514953727427</v>
      </c>
      <c r="B119" s="2">
        <v>4514953727427</v>
      </c>
      <c r="C119" s="1">
        <f>TEXT(セッション数_元データ!B119, "0000!/00!/00") * 1</f>
        <v>43311</v>
      </c>
      <c r="D119">
        <v>3</v>
      </c>
      <c r="E119">
        <v>2</v>
      </c>
    </row>
    <row r="120" spans="1:5" x14ac:dyDescent="0.2">
      <c r="A120" s="17" t="str">
        <f t="shared" si="1"/>
        <v>433124514953727427</v>
      </c>
      <c r="B120" s="2">
        <v>4514953727427</v>
      </c>
      <c r="C120" s="1">
        <f>TEXT(セッション数_元データ!B120, "0000!/00!/00") * 1</f>
        <v>43312</v>
      </c>
      <c r="D120">
        <v>2</v>
      </c>
      <c r="E120">
        <v>1</v>
      </c>
    </row>
    <row r="121" spans="1:5" ht="14" x14ac:dyDescent="0.2">
      <c r="A121" s="17" t="str">
        <f t="shared" si="1"/>
        <v>43282842776102461</v>
      </c>
      <c r="B121" s="2">
        <v>842776102461</v>
      </c>
      <c r="C121" s="1">
        <f>TEXT(セッション数_元データ!B121, "0000!/00!/00") * 1</f>
        <v>43282</v>
      </c>
      <c r="D121" s="15">
        <v>379</v>
      </c>
      <c r="E121" s="15">
        <v>322</v>
      </c>
    </row>
    <row r="122" spans="1:5" ht="14" x14ac:dyDescent="0.2">
      <c r="A122" s="17" t="str">
        <f t="shared" si="1"/>
        <v>43283842776102461</v>
      </c>
      <c r="B122" s="2">
        <v>842776102461</v>
      </c>
      <c r="C122" s="1">
        <f>TEXT(セッション数_元データ!B122, "0000!/00!/00") * 1</f>
        <v>43283</v>
      </c>
      <c r="D122" s="15">
        <v>246</v>
      </c>
      <c r="E122" s="15">
        <v>204</v>
      </c>
    </row>
    <row r="123" spans="1:5" ht="14" x14ac:dyDescent="0.2">
      <c r="A123" s="17" t="str">
        <f t="shared" si="1"/>
        <v>43284842776102461</v>
      </c>
      <c r="B123" s="2">
        <v>842776102461</v>
      </c>
      <c r="C123" s="1">
        <f>TEXT(セッション数_元データ!B123, "0000!/00!/00") * 1</f>
        <v>43284</v>
      </c>
      <c r="D123" s="15">
        <v>233</v>
      </c>
      <c r="E123" s="15">
        <v>194</v>
      </c>
    </row>
    <row r="124" spans="1:5" ht="14" x14ac:dyDescent="0.2">
      <c r="A124" s="17" t="str">
        <f t="shared" si="1"/>
        <v>43285842776102461</v>
      </c>
      <c r="B124" s="2">
        <v>842776102461</v>
      </c>
      <c r="C124" s="1">
        <f>TEXT(セッション数_元データ!B124, "0000!/00!/00") * 1</f>
        <v>43285</v>
      </c>
      <c r="D124" s="15">
        <v>259</v>
      </c>
      <c r="E124" s="15">
        <v>206</v>
      </c>
    </row>
    <row r="125" spans="1:5" ht="14" x14ac:dyDescent="0.2">
      <c r="A125" s="17" t="str">
        <f t="shared" si="1"/>
        <v>43286842776102461</v>
      </c>
      <c r="B125" s="2">
        <v>842776102461</v>
      </c>
      <c r="C125" s="1">
        <f>TEXT(セッション数_元データ!B125, "0000!/00!/00") * 1</f>
        <v>43286</v>
      </c>
      <c r="D125" s="15">
        <v>236</v>
      </c>
      <c r="E125" s="15">
        <v>203</v>
      </c>
    </row>
    <row r="126" spans="1:5" ht="14" x14ac:dyDescent="0.2">
      <c r="A126" s="17" t="str">
        <f t="shared" si="1"/>
        <v>43287842776102461</v>
      </c>
      <c r="B126" s="2">
        <v>842776102461</v>
      </c>
      <c r="C126" s="1">
        <f>TEXT(セッション数_元データ!B126, "0000!/00!/00") * 1</f>
        <v>43287</v>
      </c>
      <c r="D126" s="15">
        <v>195</v>
      </c>
      <c r="E126" s="15">
        <v>161</v>
      </c>
    </row>
    <row r="127" spans="1:5" ht="14" x14ac:dyDescent="0.2">
      <c r="A127" s="17" t="str">
        <f t="shared" si="1"/>
        <v>43288842776102461</v>
      </c>
      <c r="B127" s="2">
        <v>842776102461</v>
      </c>
      <c r="C127" s="1">
        <f>TEXT(セッション数_元データ!B127, "0000!/00!/00") * 1</f>
        <v>43288</v>
      </c>
      <c r="D127" s="15">
        <v>249</v>
      </c>
      <c r="E127" s="15">
        <v>206</v>
      </c>
    </row>
    <row r="128" spans="1:5" ht="14" x14ac:dyDescent="0.2">
      <c r="A128" s="17" t="str">
        <f t="shared" si="1"/>
        <v>43289842776102461</v>
      </c>
      <c r="B128" s="2">
        <v>842776102461</v>
      </c>
      <c r="C128" s="1">
        <f>TEXT(セッション数_元データ!B128, "0000!/00!/00") * 1</f>
        <v>43289</v>
      </c>
      <c r="D128" s="15">
        <v>288</v>
      </c>
      <c r="E128" s="15">
        <v>252</v>
      </c>
    </row>
    <row r="129" spans="1:5" ht="14" x14ac:dyDescent="0.2">
      <c r="A129" s="17" t="str">
        <f t="shared" si="1"/>
        <v>43290842776102461</v>
      </c>
      <c r="B129" s="2">
        <v>842776102461</v>
      </c>
      <c r="C129" s="1">
        <f>TEXT(セッション数_元データ!B129, "0000!/00!/00") * 1</f>
        <v>43290</v>
      </c>
      <c r="D129" s="15">
        <v>228</v>
      </c>
      <c r="E129" s="15">
        <v>185</v>
      </c>
    </row>
    <row r="130" spans="1:5" ht="14" x14ac:dyDescent="0.2">
      <c r="A130" s="17" t="str">
        <f t="shared" si="1"/>
        <v>43291842776102461</v>
      </c>
      <c r="B130" s="2">
        <v>842776102461</v>
      </c>
      <c r="C130" s="1">
        <f>TEXT(セッション数_元データ!B130, "0000!/00!/00") * 1</f>
        <v>43291</v>
      </c>
      <c r="D130" s="15">
        <v>209</v>
      </c>
      <c r="E130" s="15">
        <v>179</v>
      </c>
    </row>
    <row r="131" spans="1:5" ht="14" x14ac:dyDescent="0.2">
      <c r="A131" s="17" t="str">
        <f t="shared" ref="A131:A151" si="2">C131&amp;B131</f>
        <v>43292842776102461</v>
      </c>
      <c r="B131" s="2">
        <v>842776102461</v>
      </c>
      <c r="C131" s="1">
        <f>TEXT(セッション数_元データ!B131, "0000!/00!/00") * 1</f>
        <v>43292</v>
      </c>
      <c r="D131" s="15">
        <v>258</v>
      </c>
      <c r="E131" s="15">
        <v>213</v>
      </c>
    </row>
    <row r="132" spans="1:5" ht="14" x14ac:dyDescent="0.2">
      <c r="A132" s="17" t="str">
        <f t="shared" si="2"/>
        <v>43293842776102461</v>
      </c>
      <c r="B132" s="2">
        <v>842776102461</v>
      </c>
      <c r="C132" s="1">
        <f>TEXT(セッション数_元データ!B132, "0000!/00!/00") * 1</f>
        <v>43293</v>
      </c>
      <c r="D132" s="15">
        <v>207</v>
      </c>
      <c r="E132" s="15">
        <v>174</v>
      </c>
    </row>
    <row r="133" spans="1:5" ht="14" x14ac:dyDescent="0.2">
      <c r="A133" s="17" t="str">
        <f t="shared" si="2"/>
        <v>43294842776102461</v>
      </c>
      <c r="B133" s="2">
        <v>842776102461</v>
      </c>
      <c r="C133" s="1">
        <f>TEXT(セッション数_元データ!B133, "0000!/00!/00") * 1</f>
        <v>43294</v>
      </c>
      <c r="D133" s="15">
        <v>277</v>
      </c>
      <c r="E133" s="15">
        <v>225</v>
      </c>
    </row>
    <row r="134" spans="1:5" ht="14" x14ac:dyDescent="0.2">
      <c r="A134" s="17" t="str">
        <f t="shared" si="2"/>
        <v>43295842776102461</v>
      </c>
      <c r="B134" s="2">
        <v>842776102461</v>
      </c>
      <c r="C134" s="1">
        <f>TEXT(セッション数_元データ!B134, "0000!/00!/00") * 1</f>
        <v>43295</v>
      </c>
      <c r="D134" s="15">
        <v>3518</v>
      </c>
      <c r="E134" s="15">
        <v>2863</v>
      </c>
    </row>
    <row r="135" spans="1:5" ht="14" x14ac:dyDescent="0.2">
      <c r="A135" s="17" t="str">
        <f t="shared" si="2"/>
        <v>43296842776102461</v>
      </c>
      <c r="B135" s="2">
        <v>842776102461</v>
      </c>
      <c r="C135" s="1">
        <f>TEXT(セッション数_元データ!B135, "0000!/00!/00") * 1</f>
        <v>43296</v>
      </c>
      <c r="D135" s="15">
        <v>3055</v>
      </c>
      <c r="E135" s="15">
        <v>2376</v>
      </c>
    </row>
    <row r="136" spans="1:5" ht="14" x14ac:dyDescent="0.2">
      <c r="A136" s="17" t="str">
        <f t="shared" si="2"/>
        <v>43297842776102461</v>
      </c>
      <c r="B136" s="2">
        <v>842776102461</v>
      </c>
      <c r="C136" s="1">
        <f>TEXT(セッション数_元データ!B136, "0000!/00!/00") * 1</f>
        <v>43297</v>
      </c>
      <c r="D136" s="15">
        <v>2849</v>
      </c>
      <c r="E136" s="15">
        <v>2155</v>
      </c>
    </row>
    <row r="137" spans="1:5" ht="14" x14ac:dyDescent="0.2">
      <c r="A137" s="17" t="str">
        <f t="shared" si="2"/>
        <v>43298842776102461</v>
      </c>
      <c r="B137" s="2">
        <v>842776102461</v>
      </c>
      <c r="C137" s="1">
        <f>TEXT(セッション数_元データ!B137, "0000!/00!/00") * 1</f>
        <v>43298</v>
      </c>
      <c r="D137" s="15">
        <v>2991</v>
      </c>
      <c r="E137" s="15">
        <v>2223</v>
      </c>
    </row>
    <row r="138" spans="1:5" ht="14" x14ac:dyDescent="0.2">
      <c r="A138" s="17" t="str">
        <f t="shared" si="2"/>
        <v>43299842776102461</v>
      </c>
      <c r="B138" s="2">
        <v>842776102461</v>
      </c>
      <c r="C138" s="1">
        <f>TEXT(セッション数_元データ!B138, "0000!/00!/00") * 1</f>
        <v>43299</v>
      </c>
      <c r="D138" s="15">
        <v>892</v>
      </c>
      <c r="E138" s="15">
        <v>775</v>
      </c>
    </row>
    <row r="139" spans="1:5" ht="14" x14ac:dyDescent="0.2">
      <c r="A139" s="17" t="str">
        <f t="shared" si="2"/>
        <v>43300842776102461</v>
      </c>
      <c r="B139" s="2">
        <v>842776102461</v>
      </c>
      <c r="C139" s="1">
        <f>TEXT(セッション数_元データ!B139, "0000!/00!/00") * 1</f>
        <v>43300</v>
      </c>
      <c r="D139" s="15">
        <v>336</v>
      </c>
      <c r="E139" s="15">
        <v>288</v>
      </c>
    </row>
    <row r="140" spans="1:5" ht="14" x14ac:dyDescent="0.2">
      <c r="A140" s="17" t="str">
        <f t="shared" si="2"/>
        <v>43301842776102461</v>
      </c>
      <c r="B140" s="2">
        <v>842776102461</v>
      </c>
      <c r="C140" s="1">
        <f>TEXT(セッション数_元データ!B140, "0000!/00!/00") * 1</f>
        <v>43301</v>
      </c>
      <c r="D140" s="15">
        <v>238</v>
      </c>
      <c r="E140" s="15">
        <v>206</v>
      </c>
    </row>
    <row r="141" spans="1:5" ht="14" x14ac:dyDescent="0.2">
      <c r="A141" s="17" t="str">
        <f t="shared" si="2"/>
        <v>43302842776102461</v>
      </c>
      <c r="B141" s="2">
        <v>842776102461</v>
      </c>
      <c r="C141" s="1">
        <f>TEXT(セッション数_元データ!B141, "0000!/00!/00") * 1</f>
        <v>43302</v>
      </c>
      <c r="D141" s="15">
        <v>326</v>
      </c>
      <c r="E141" s="15">
        <v>246</v>
      </c>
    </row>
    <row r="142" spans="1:5" ht="14" x14ac:dyDescent="0.2">
      <c r="A142" s="17" t="str">
        <f t="shared" si="2"/>
        <v>43303842776102461</v>
      </c>
      <c r="B142" s="2">
        <v>842776102461</v>
      </c>
      <c r="C142" s="1">
        <f>TEXT(セッション数_元データ!B142, "0000!/00!/00") * 1</f>
        <v>43303</v>
      </c>
      <c r="D142" s="15">
        <v>422</v>
      </c>
      <c r="E142" s="15">
        <v>342</v>
      </c>
    </row>
    <row r="143" spans="1:5" ht="14" x14ac:dyDescent="0.2">
      <c r="A143" s="17" t="str">
        <f t="shared" si="2"/>
        <v>43304842776102461</v>
      </c>
      <c r="B143" s="2">
        <v>842776102461</v>
      </c>
      <c r="C143" s="1">
        <f>TEXT(セッション数_元データ!B143, "0000!/00!/00") * 1</f>
        <v>43304</v>
      </c>
      <c r="D143" s="15">
        <v>282</v>
      </c>
      <c r="E143" s="15">
        <v>246</v>
      </c>
    </row>
    <row r="144" spans="1:5" ht="14" x14ac:dyDescent="0.2">
      <c r="A144" s="17" t="str">
        <f t="shared" si="2"/>
        <v>43305842776102461</v>
      </c>
      <c r="B144" s="2">
        <v>842776102461</v>
      </c>
      <c r="C144" s="1">
        <f>TEXT(セッション数_元データ!B144, "0000!/00!/00") * 1</f>
        <v>43305</v>
      </c>
      <c r="D144" s="15">
        <v>301</v>
      </c>
      <c r="E144" s="15">
        <v>251</v>
      </c>
    </row>
    <row r="145" spans="1:5" ht="14" x14ac:dyDescent="0.2">
      <c r="A145" s="17" t="str">
        <f t="shared" si="2"/>
        <v>43306842776102461</v>
      </c>
      <c r="B145" s="2">
        <v>842776102461</v>
      </c>
      <c r="C145" s="1">
        <f>TEXT(セッション数_元データ!B145, "0000!/00!/00") * 1</f>
        <v>43306</v>
      </c>
      <c r="D145" s="15">
        <v>341</v>
      </c>
      <c r="E145" s="15">
        <v>307</v>
      </c>
    </row>
    <row r="146" spans="1:5" ht="14" x14ac:dyDescent="0.2">
      <c r="A146" s="17" t="str">
        <f t="shared" si="2"/>
        <v>43307842776102461</v>
      </c>
      <c r="B146" s="2">
        <v>842776102461</v>
      </c>
      <c r="C146" s="1">
        <f>TEXT(セッション数_元データ!B146, "0000!/00!/00") * 1</f>
        <v>43307</v>
      </c>
      <c r="D146" s="15">
        <v>307</v>
      </c>
      <c r="E146" s="15">
        <v>261</v>
      </c>
    </row>
    <row r="147" spans="1:5" ht="14" x14ac:dyDescent="0.2">
      <c r="A147" s="17" t="str">
        <f t="shared" si="2"/>
        <v>43308842776102461</v>
      </c>
      <c r="B147" s="2">
        <v>842776102461</v>
      </c>
      <c r="C147" s="1">
        <f>TEXT(セッション数_元データ!B147, "0000!/00!/00") * 1</f>
        <v>43308</v>
      </c>
      <c r="D147" s="15">
        <v>282</v>
      </c>
      <c r="E147" s="15">
        <v>230</v>
      </c>
    </row>
    <row r="148" spans="1:5" ht="14" x14ac:dyDescent="0.2">
      <c r="A148" s="17" t="str">
        <f t="shared" si="2"/>
        <v>43309842776102461</v>
      </c>
      <c r="B148" s="2">
        <v>842776102461</v>
      </c>
      <c r="C148" s="1">
        <f>TEXT(セッション数_元データ!B148, "0000!/00!/00") * 1</f>
        <v>43309</v>
      </c>
      <c r="D148" s="15">
        <v>355</v>
      </c>
      <c r="E148" s="15">
        <v>293</v>
      </c>
    </row>
    <row r="149" spans="1:5" ht="14" x14ac:dyDescent="0.2">
      <c r="A149" s="17" t="str">
        <f t="shared" si="2"/>
        <v>43310842776102461</v>
      </c>
      <c r="B149" s="2">
        <v>842776102461</v>
      </c>
      <c r="C149" s="1">
        <f>TEXT(セッション数_元データ!B149, "0000!/00!/00") * 1</f>
        <v>43310</v>
      </c>
      <c r="D149" s="15">
        <v>365</v>
      </c>
      <c r="E149" s="15">
        <v>316</v>
      </c>
    </row>
    <row r="150" spans="1:5" ht="14" x14ac:dyDescent="0.2">
      <c r="A150" s="17" t="str">
        <f t="shared" si="2"/>
        <v>43311842776102461</v>
      </c>
      <c r="B150" s="2">
        <v>842776102461</v>
      </c>
      <c r="C150" s="1">
        <f>TEXT(セッション数_元データ!B150, "0000!/00!/00") * 1</f>
        <v>43311</v>
      </c>
      <c r="D150" s="15">
        <v>255</v>
      </c>
      <c r="E150" s="15">
        <v>208</v>
      </c>
    </row>
    <row r="151" spans="1:5" ht="14" x14ac:dyDescent="0.2">
      <c r="A151" s="17" t="str">
        <f t="shared" si="2"/>
        <v>43312842776102461</v>
      </c>
      <c r="B151" s="2">
        <v>842776102461</v>
      </c>
      <c r="C151" s="1">
        <f>TEXT(セッション数_元データ!B151, "0000!/00!/00") * 1</f>
        <v>43312</v>
      </c>
      <c r="D151" s="15">
        <v>246</v>
      </c>
      <c r="E151" s="15">
        <v>209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60FB-5681-41A5-B04A-435FAFDBE0C3}">
  <dimension ref="A1:M33"/>
  <sheetViews>
    <sheetView workbookViewId="0"/>
  </sheetViews>
  <sheetFormatPr defaultRowHeight="13" x14ac:dyDescent="0.2"/>
  <cols>
    <col min="1" max="1" width="10.26953125" bestFit="1" customWidth="1"/>
    <col min="2" max="2" width="10.26953125" customWidth="1"/>
    <col min="8" max="8" width="10.26953125" customWidth="1"/>
  </cols>
  <sheetData>
    <row r="1" spans="1:13" ht="26" x14ac:dyDescent="0.2">
      <c r="A1" s="9" t="s">
        <v>91</v>
      </c>
      <c r="B1" t="s">
        <v>89</v>
      </c>
      <c r="H1" t="s">
        <v>90</v>
      </c>
    </row>
    <row r="2" spans="1:13" ht="65" x14ac:dyDescent="0.2">
      <c r="B2" t="s">
        <v>52</v>
      </c>
      <c r="C2" s="3" t="s">
        <v>88</v>
      </c>
      <c r="D2" s="3" t="s">
        <v>45</v>
      </c>
      <c r="E2" s="4" t="s">
        <v>43</v>
      </c>
      <c r="F2" s="5" t="s">
        <v>47</v>
      </c>
      <c r="G2" s="5" t="s">
        <v>46</v>
      </c>
      <c r="H2" t="s">
        <v>52</v>
      </c>
      <c r="I2" s="3" t="s">
        <v>88</v>
      </c>
      <c r="J2" s="3" t="s">
        <v>45</v>
      </c>
      <c r="K2" s="4" t="s">
        <v>43</v>
      </c>
      <c r="L2" s="5" t="s">
        <v>47</v>
      </c>
      <c r="M2" s="5" t="s">
        <v>46</v>
      </c>
    </row>
    <row r="3" spans="1:13" x14ac:dyDescent="0.2">
      <c r="A3" s="1">
        <v>43282</v>
      </c>
      <c r="B3" s="16">
        <f>販売数まとめ!E3</f>
        <v>0</v>
      </c>
      <c r="C3" s="7">
        <f>VLOOKUP($A3&amp;$A$1,セッション数!$A$1:$E$151,4,FALSE)</f>
        <v>55</v>
      </c>
      <c r="D3" s="7">
        <f>VLOOKUP($A3&amp;$A$1,セッション数!$A$1:$E$151,5,FALSE)</f>
        <v>45</v>
      </c>
      <c r="E3" s="7">
        <f>CVまとめ!E3</f>
        <v>0</v>
      </c>
      <c r="F3" s="7">
        <f>SUM(E3+K3)</f>
        <v>0</v>
      </c>
      <c r="G3" s="8">
        <f>E3/D3</f>
        <v>0</v>
      </c>
      <c r="H3" s="16">
        <f>販売数まとめ!J3</f>
        <v>0</v>
      </c>
      <c r="I3" s="7">
        <f>C3</f>
        <v>55</v>
      </c>
      <c r="J3" s="7">
        <f>D3</f>
        <v>45</v>
      </c>
      <c r="K3" s="7">
        <f>CVまとめ!J3</f>
        <v>0</v>
      </c>
      <c r="L3" s="7">
        <f>F3</f>
        <v>0</v>
      </c>
      <c r="M3" s="8">
        <f>G3</f>
        <v>0</v>
      </c>
    </row>
    <row r="4" spans="1:13" x14ac:dyDescent="0.2">
      <c r="A4" s="1">
        <v>43283</v>
      </c>
      <c r="B4" s="16">
        <f>販売数まとめ!E4</f>
        <v>0</v>
      </c>
      <c r="C4" s="7">
        <f>VLOOKUP($A4&amp;$A$1,セッション数!$A$1:$E$151,4,FALSE)</f>
        <v>31</v>
      </c>
      <c r="D4" s="7">
        <f>VLOOKUP($A4&amp;$A$1,セッション数!$A$1:$E$151,5,FALSE)</f>
        <v>26</v>
      </c>
      <c r="E4" s="7">
        <f>CVまとめ!E4</f>
        <v>0</v>
      </c>
      <c r="F4" s="7">
        <f t="shared" ref="F4:F33" si="0">SUM(E4+K4)</f>
        <v>0</v>
      </c>
      <c r="G4" s="8">
        <f t="shared" ref="G4:G33" si="1">E4/D4</f>
        <v>0</v>
      </c>
      <c r="H4" s="16">
        <f>販売数まとめ!J4</f>
        <v>0</v>
      </c>
      <c r="I4" s="7">
        <f t="shared" ref="I4:I33" si="2">C4</f>
        <v>31</v>
      </c>
      <c r="J4" s="7">
        <f>D4</f>
        <v>26</v>
      </c>
      <c r="K4" s="7">
        <f>CVまとめ!J4</f>
        <v>0</v>
      </c>
      <c r="L4" s="7">
        <f t="shared" ref="L4:L33" si="3">F4</f>
        <v>0</v>
      </c>
      <c r="M4" s="8">
        <f t="shared" ref="M4:M33" si="4">G4</f>
        <v>0</v>
      </c>
    </row>
    <row r="5" spans="1:13" x14ac:dyDescent="0.2">
      <c r="A5" s="1">
        <v>43284</v>
      </c>
      <c r="B5" s="16">
        <f>販売数まとめ!E5</f>
        <v>0</v>
      </c>
      <c r="C5" s="7">
        <f>VLOOKUP($A5&amp;$A$1,セッション数!$A$1:$E$151,4,FALSE)</f>
        <v>65</v>
      </c>
      <c r="D5" s="7">
        <f>VLOOKUP($A5&amp;$A$1,セッション数!$A$1:$E$151,5,FALSE)</f>
        <v>52</v>
      </c>
      <c r="E5" s="7">
        <f>CVまとめ!E5</f>
        <v>0</v>
      </c>
      <c r="F5" s="7">
        <f t="shared" si="0"/>
        <v>0</v>
      </c>
      <c r="G5" s="8">
        <f t="shared" si="1"/>
        <v>0</v>
      </c>
      <c r="H5" s="16">
        <f>販売数まとめ!J5</f>
        <v>0</v>
      </c>
      <c r="I5" s="7">
        <f t="shared" si="2"/>
        <v>65</v>
      </c>
      <c r="J5" s="7">
        <f>D5</f>
        <v>52</v>
      </c>
      <c r="K5" s="7">
        <f>CVまとめ!J5</f>
        <v>0</v>
      </c>
      <c r="L5" s="7">
        <f t="shared" si="3"/>
        <v>0</v>
      </c>
      <c r="M5" s="8">
        <f t="shared" si="4"/>
        <v>0</v>
      </c>
    </row>
    <row r="6" spans="1:13" x14ac:dyDescent="0.2">
      <c r="A6" s="1">
        <v>43285</v>
      </c>
      <c r="B6" s="16">
        <f>販売数まとめ!E6</f>
        <v>1</v>
      </c>
      <c r="C6" s="7">
        <f>VLOOKUP($A6&amp;$A$1,セッション数!$A$1:$E$151,4,FALSE)</f>
        <v>48</v>
      </c>
      <c r="D6" s="7">
        <f>VLOOKUP($A6&amp;$A$1,セッション数!$A$1:$E$151,5,FALSE)</f>
        <v>30</v>
      </c>
      <c r="E6" s="7">
        <f>CVまとめ!E6</f>
        <v>1</v>
      </c>
      <c r="F6" s="7">
        <f t="shared" si="0"/>
        <v>1</v>
      </c>
      <c r="G6" s="8">
        <f t="shared" si="1"/>
        <v>3.3333333333333333E-2</v>
      </c>
      <c r="H6" s="16">
        <f>販売数まとめ!J6</f>
        <v>0</v>
      </c>
      <c r="I6" s="7">
        <f t="shared" si="2"/>
        <v>48</v>
      </c>
      <c r="J6" s="7">
        <f>D6</f>
        <v>30</v>
      </c>
      <c r="K6" s="7">
        <f>CVまとめ!J6</f>
        <v>0</v>
      </c>
      <c r="L6" s="7">
        <f t="shared" si="3"/>
        <v>1</v>
      </c>
      <c r="M6" s="8">
        <f t="shared" si="4"/>
        <v>3.3333333333333333E-2</v>
      </c>
    </row>
    <row r="7" spans="1:13" x14ac:dyDescent="0.2">
      <c r="A7" s="1">
        <v>43286</v>
      </c>
      <c r="B7" s="16">
        <f>販売数まとめ!E7</f>
        <v>0</v>
      </c>
      <c r="C7" s="7">
        <f>VLOOKUP($A7&amp;$A$1,セッション数!$A$1:$E$151,4,FALSE)</f>
        <v>61</v>
      </c>
      <c r="D7" s="7">
        <f>VLOOKUP($A7&amp;$A$1,セッション数!$A$1:$E$151,5,FALSE)</f>
        <v>47</v>
      </c>
      <c r="E7" s="7">
        <f>CVまとめ!E7</f>
        <v>0</v>
      </c>
      <c r="F7" s="7">
        <f t="shared" si="0"/>
        <v>0</v>
      </c>
      <c r="G7" s="8">
        <f t="shared" si="1"/>
        <v>0</v>
      </c>
      <c r="H7" s="16">
        <f>販売数まとめ!J7</f>
        <v>0</v>
      </c>
      <c r="I7" s="7">
        <f t="shared" si="2"/>
        <v>61</v>
      </c>
      <c r="J7" s="7">
        <f>D7</f>
        <v>47</v>
      </c>
      <c r="K7" s="7">
        <f>CVまとめ!J7</f>
        <v>0</v>
      </c>
      <c r="L7" s="7">
        <f t="shared" si="3"/>
        <v>0</v>
      </c>
      <c r="M7" s="8">
        <f t="shared" si="4"/>
        <v>0</v>
      </c>
    </row>
    <row r="8" spans="1:13" x14ac:dyDescent="0.2">
      <c r="A8" s="1">
        <v>43287</v>
      </c>
      <c r="B8" s="16">
        <f>販売数まとめ!E8</f>
        <v>0</v>
      </c>
      <c r="C8" s="7">
        <f>VLOOKUP($A8&amp;$A$1,セッション数!$A$1:$E$151,4,FALSE)</f>
        <v>64</v>
      </c>
      <c r="D8" s="7">
        <f>VLOOKUP($A8&amp;$A$1,セッション数!$A$1:$E$151,5,FALSE)</f>
        <v>52</v>
      </c>
      <c r="E8" s="7">
        <f>CVまとめ!E8</f>
        <v>0</v>
      </c>
      <c r="F8" s="7">
        <f t="shared" si="0"/>
        <v>0</v>
      </c>
      <c r="G8" s="8">
        <f t="shared" si="1"/>
        <v>0</v>
      </c>
      <c r="H8" s="16">
        <f>販売数まとめ!J8</f>
        <v>0</v>
      </c>
      <c r="I8" s="7">
        <f t="shared" si="2"/>
        <v>64</v>
      </c>
      <c r="J8" s="7">
        <f>D8</f>
        <v>52</v>
      </c>
      <c r="K8" s="7">
        <f>CVまとめ!J8</f>
        <v>0</v>
      </c>
      <c r="L8" s="7">
        <f t="shared" si="3"/>
        <v>0</v>
      </c>
      <c r="M8" s="8">
        <f t="shared" si="4"/>
        <v>0</v>
      </c>
    </row>
    <row r="9" spans="1:13" x14ac:dyDescent="0.2">
      <c r="A9" s="1">
        <v>43288</v>
      </c>
      <c r="B9" s="16">
        <f>販売数まとめ!E9</f>
        <v>0</v>
      </c>
      <c r="C9" s="7">
        <f>VLOOKUP($A9&amp;$A$1,セッション数!$A$1:$E$151,4,FALSE)</f>
        <v>65</v>
      </c>
      <c r="D9" s="7">
        <f>VLOOKUP($A9&amp;$A$1,セッション数!$A$1:$E$151,5,FALSE)</f>
        <v>53</v>
      </c>
      <c r="E9" s="7">
        <f>CVまとめ!E9</f>
        <v>0</v>
      </c>
      <c r="F9" s="7">
        <f t="shared" si="0"/>
        <v>0</v>
      </c>
      <c r="G9" s="8">
        <f t="shared" si="1"/>
        <v>0</v>
      </c>
      <c r="H9" s="16">
        <f>販売数まとめ!J9</f>
        <v>0</v>
      </c>
      <c r="I9" s="7">
        <f t="shared" si="2"/>
        <v>65</v>
      </c>
      <c r="J9" s="7">
        <f>D9</f>
        <v>53</v>
      </c>
      <c r="K9" s="7">
        <f>CVまとめ!J9</f>
        <v>0</v>
      </c>
      <c r="L9" s="7">
        <f t="shared" si="3"/>
        <v>0</v>
      </c>
      <c r="M9" s="8">
        <f t="shared" si="4"/>
        <v>0</v>
      </c>
    </row>
    <row r="10" spans="1:13" x14ac:dyDescent="0.2">
      <c r="A10" s="1">
        <v>43289</v>
      </c>
      <c r="B10" s="16">
        <f>販売数まとめ!E10</f>
        <v>0</v>
      </c>
      <c r="C10" s="7">
        <f>VLOOKUP($A10&amp;$A$1,セッション数!$A$1:$E$151,4,FALSE)</f>
        <v>53</v>
      </c>
      <c r="D10" s="7">
        <f>VLOOKUP($A10&amp;$A$1,セッション数!$A$1:$E$151,5,FALSE)</f>
        <v>42</v>
      </c>
      <c r="E10" s="7">
        <f>CVまとめ!E10</f>
        <v>0</v>
      </c>
      <c r="F10" s="7">
        <f t="shared" si="0"/>
        <v>0</v>
      </c>
      <c r="G10" s="8">
        <f t="shared" si="1"/>
        <v>0</v>
      </c>
      <c r="H10" s="16">
        <f>販売数まとめ!J10</f>
        <v>0</v>
      </c>
      <c r="I10" s="7">
        <f t="shared" si="2"/>
        <v>53</v>
      </c>
      <c r="J10" s="7">
        <f>D10</f>
        <v>42</v>
      </c>
      <c r="K10" s="7">
        <f>CVまとめ!J10</f>
        <v>0</v>
      </c>
      <c r="L10" s="7">
        <f t="shared" si="3"/>
        <v>0</v>
      </c>
      <c r="M10" s="8">
        <f t="shared" si="4"/>
        <v>0</v>
      </c>
    </row>
    <row r="11" spans="1:13" x14ac:dyDescent="0.2">
      <c r="A11" s="1">
        <v>43290</v>
      </c>
      <c r="B11" s="16">
        <f>販売数まとめ!E11</f>
        <v>0</v>
      </c>
      <c r="C11" s="7">
        <f>VLOOKUP($A11&amp;$A$1,セッション数!$A$1:$E$151,4,FALSE)</f>
        <v>51</v>
      </c>
      <c r="D11" s="7">
        <f>VLOOKUP($A11&amp;$A$1,セッション数!$A$1:$E$151,5,FALSE)</f>
        <v>37</v>
      </c>
      <c r="E11" s="7">
        <f>CVまとめ!E11</f>
        <v>0</v>
      </c>
      <c r="F11" s="7">
        <f t="shared" si="0"/>
        <v>0</v>
      </c>
      <c r="G11" s="8">
        <f t="shared" si="1"/>
        <v>0</v>
      </c>
      <c r="H11" s="16">
        <f>販売数まとめ!J11</f>
        <v>0</v>
      </c>
      <c r="I11" s="7">
        <f t="shared" si="2"/>
        <v>51</v>
      </c>
      <c r="J11" s="7">
        <f>D11</f>
        <v>37</v>
      </c>
      <c r="K11" s="7">
        <f>CVまとめ!J11</f>
        <v>0</v>
      </c>
      <c r="L11" s="7">
        <f t="shared" si="3"/>
        <v>0</v>
      </c>
      <c r="M11" s="8">
        <f t="shared" si="4"/>
        <v>0</v>
      </c>
    </row>
    <row r="12" spans="1:13" x14ac:dyDescent="0.2">
      <c r="A12" s="1">
        <v>43291</v>
      </c>
      <c r="B12" s="16">
        <f>販売数まとめ!E12</f>
        <v>0</v>
      </c>
      <c r="C12" s="7">
        <f>VLOOKUP($A12&amp;$A$1,セッション数!$A$1:$E$151,4,FALSE)</f>
        <v>39</v>
      </c>
      <c r="D12" s="7">
        <f>VLOOKUP($A12&amp;$A$1,セッション数!$A$1:$E$151,5,FALSE)</f>
        <v>33</v>
      </c>
      <c r="E12" s="7">
        <f>CVまとめ!E12</f>
        <v>0</v>
      </c>
      <c r="F12" s="7">
        <f t="shared" si="0"/>
        <v>0</v>
      </c>
      <c r="G12" s="8">
        <f t="shared" si="1"/>
        <v>0</v>
      </c>
      <c r="H12" s="16">
        <f>販売数まとめ!J12</f>
        <v>0</v>
      </c>
      <c r="I12" s="7">
        <f t="shared" si="2"/>
        <v>39</v>
      </c>
      <c r="J12" s="7">
        <f>D12</f>
        <v>33</v>
      </c>
      <c r="K12" s="7">
        <f>CVまとめ!J12</f>
        <v>0</v>
      </c>
      <c r="L12" s="7">
        <f t="shared" si="3"/>
        <v>0</v>
      </c>
      <c r="M12" s="8">
        <f t="shared" si="4"/>
        <v>0</v>
      </c>
    </row>
    <row r="13" spans="1:13" x14ac:dyDescent="0.2">
      <c r="A13" s="1">
        <v>43292</v>
      </c>
      <c r="B13" s="16">
        <f>販売数まとめ!E13</f>
        <v>0</v>
      </c>
      <c r="C13" s="7">
        <f>VLOOKUP($A13&amp;$A$1,セッション数!$A$1:$E$151,4,FALSE)</f>
        <v>51</v>
      </c>
      <c r="D13" s="7">
        <f>VLOOKUP($A13&amp;$A$1,セッション数!$A$1:$E$151,5,FALSE)</f>
        <v>40</v>
      </c>
      <c r="E13" s="7">
        <f>CVまとめ!E13</f>
        <v>0</v>
      </c>
      <c r="F13" s="7">
        <f t="shared" si="0"/>
        <v>0</v>
      </c>
      <c r="G13" s="8">
        <f t="shared" si="1"/>
        <v>0</v>
      </c>
      <c r="H13" s="16">
        <f>販売数まとめ!J13</f>
        <v>0</v>
      </c>
      <c r="I13" s="7">
        <f t="shared" si="2"/>
        <v>51</v>
      </c>
      <c r="J13" s="7">
        <f>D13</f>
        <v>40</v>
      </c>
      <c r="K13" s="7">
        <f>CVまとめ!J13</f>
        <v>0</v>
      </c>
      <c r="L13" s="7">
        <f t="shared" si="3"/>
        <v>0</v>
      </c>
      <c r="M13" s="8">
        <f t="shared" si="4"/>
        <v>0</v>
      </c>
    </row>
    <row r="14" spans="1:13" x14ac:dyDescent="0.2">
      <c r="A14" s="1">
        <v>43293</v>
      </c>
      <c r="B14" s="16">
        <f>販売数まとめ!E14</f>
        <v>1</v>
      </c>
      <c r="C14" s="7">
        <f>VLOOKUP($A14&amp;$A$1,セッション数!$A$1:$E$151,4,FALSE)</f>
        <v>54</v>
      </c>
      <c r="D14" s="7">
        <f>VLOOKUP($A14&amp;$A$1,セッション数!$A$1:$E$151,5,FALSE)</f>
        <v>41</v>
      </c>
      <c r="E14" s="7">
        <f>CVまとめ!E14</f>
        <v>1</v>
      </c>
      <c r="F14" s="7">
        <f t="shared" si="0"/>
        <v>1</v>
      </c>
      <c r="G14" s="8">
        <f t="shared" si="1"/>
        <v>2.4390243902439025E-2</v>
      </c>
      <c r="H14" s="16">
        <f>販売数まとめ!J14</f>
        <v>0</v>
      </c>
      <c r="I14" s="7">
        <f t="shared" si="2"/>
        <v>54</v>
      </c>
      <c r="J14" s="7">
        <f>D14</f>
        <v>41</v>
      </c>
      <c r="K14" s="7">
        <f>CVまとめ!J14</f>
        <v>0</v>
      </c>
      <c r="L14" s="7">
        <f t="shared" si="3"/>
        <v>1</v>
      </c>
      <c r="M14" s="8">
        <f t="shared" si="4"/>
        <v>2.4390243902439025E-2</v>
      </c>
    </row>
    <row r="15" spans="1:13" x14ac:dyDescent="0.2">
      <c r="A15" s="1">
        <v>43294</v>
      </c>
      <c r="B15" s="16">
        <f>販売数まとめ!E15</f>
        <v>0</v>
      </c>
      <c r="C15" s="7">
        <f>VLOOKUP($A15&amp;$A$1,セッション数!$A$1:$E$151,4,FALSE)</f>
        <v>36</v>
      </c>
      <c r="D15" s="7">
        <f>VLOOKUP($A15&amp;$A$1,セッション数!$A$1:$E$151,5,FALSE)</f>
        <v>30</v>
      </c>
      <c r="E15" s="7">
        <f>CVまとめ!E15</f>
        <v>0</v>
      </c>
      <c r="F15" s="7">
        <f t="shared" si="0"/>
        <v>0</v>
      </c>
      <c r="G15" s="8">
        <f t="shared" si="1"/>
        <v>0</v>
      </c>
      <c r="H15" s="16">
        <f>販売数まとめ!J15</f>
        <v>0</v>
      </c>
      <c r="I15" s="7">
        <f t="shared" si="2"/>
        <v>36</v>
      </c>
      <c r="J15" s="7">
        <f>D15</f>
        <v>30</v>
      </c>
      <c r="K15" s="7">
        <f>CVまとめ!J15</f>
        <v>0</v>
      </c>
      <c r="L15" s="7">
        <f t="shared" si="3"/>
        <v>0</v>
      </c>
      <c r="M15" s="8">
        <f t="shared" si="4"/>
        <v>0</v>
      </c>
    </row>
    <row r="16" spans="1:13" x14ac:dyDescent="0.2">
      <c r="A16" s="1">
        <v>43295</v>
      </c>
      <c r="B16" s="16">
        <f>販売数まとめ!E16</f>
        <v>0</v>
      </c>
      <c r="C16" s="7">
        <f>VLOOKUP($A16&amp;$A$1,セッション数!$A$1:$E$151,4,FALSE)</f>
        <v>30</v>
      </c>
      <c r="D16" s="7">
        <f>VLOOKUP($A16&amp;$A$1,セッション数!$A$1:$E$151,5,FALSE)</f>
        <v>26</v>
      </c>
      <c r="E16" s="7">
        <f>CVまとめ!E16</f>
        <v>0</v>
      </c>
      <c r="F16" s="7">
        <f t="shared" si="0"/>
        <v>0</v>
      </c>
      <c r="G16" s="8">
        <f t="shared" si="1"/>
        <v>0</v>
      </c>
      <c r="H16" s="16">
        <f>販売数まとめ!J16</f>
        <v>0</v>
      </c>
      <c r="I16" s="7">
        <f t="shared" si="2"/>
        <v>30</v>
      </c>
      <c r="J16" s="7">
        <f>D16</f>
        <v>26</v>
      </c>
      <c r="K16" s="7">
        <f>CVまとめ!J16</f>
        <v>0</v>
      </c>
      <c r="L16" s="7">
        <f t="shared" si="3"/>
        <v>0</v>
      </c>
      <c r="M16" s="8">
        <f t="shared" si="4"/>
        <v>0</v>
      </c>
    </row>
    <row r="17" spans="1:13" x14ac:dyDescent="0.2">
      <c r="A17" s="1">
        <v>43296</v>
      </c>
      <c r="B17" s="16">
        <f>販売数まとめ!E17</f>
        <v>1</v>
      </c>
      <c r="C17" s="7">
        <f>VLOOKUP($A17&amp;$A$1,セッション数!$A$1:$E$151,4,FALSE)</f>
        <v>41</v>
      </c>
      <c r="D17" s="7">
        <f>VLOOKUP($A17&amp;$A$1,セッション数!$A$1:$E$151,5,FALSE)</f>
        <v>34</v>
      </c>
      <c r="E17" s="7">
        <f>CVまとめ!E17</f>
        <v>1</v>
      </c>
      <c r="F17" s="7">
        <f t="shared" si="0"/>
        <v>1</v>
      </c>
      <c r="G17" s="8">
        <f t="shared" si="1"/>
        <v>2.9411764705882353E-2</v>
      </c>
      <c r="H17" s="16">
        <f>販売数まとめ!J17</f>
        <v>0</v>
      </c>
      <c r="I17" s="7">
        <f t="shared" si="2"/>
        <v>41</v>
      </c>
      <c r="J17" s="7">
        <f>D17</f>
        <v>34</v>
      </c>
      <c r="K17" s="7">
        <f>CVまとめ!J17</f>
        <v>0</v>
      </c>
      <c r="L17" s="7">
        <f t="shared" si="3"/>
        <v>1</v>
      </c>
      <c r="M17" s="8">
        <f t="shared" si="4"/>
        <v>2.9411764705882353E-2</v>
      </c>
    </row>
    <row r="18" spans="1:13" x14ac:dyDescent="0.2">
      <c r="A18" s="1">
        <v>43297</v>
      </c>
      <c r="B18" s="16">
        <f>販売数まとめ!E18</f>
        <v>1</v>
      </c>
      <c r="C18" s="7">
        <f>VLOOKUP($A18&amp;$A$1,セッション数!$A$1:$E$151,4,FALSE)</f>
        <v>70</v>
      </c>
      <c r="D18" s="7">
        <f>VLOOKUP($A18&amp;$A$1,セッション数!$A$1:$E$151,5,FALSE)</f>
        <v>57</v>
      </c>
      <c r="E18" s="7">
        <f>CVまとめ!E18</f>
        <v>1</v>
      </c>
      <c r="F18" s="7">
        <f t="shared" si="0"/>
        <v>2</v>
      </c>
      <c r="G18" s="8">
        <f t="shared" si="1"/>
        <v>1.7543859649122806E-2</v>
      </c>
      <c r="H18" s="16">
        <f>販売数まとめ!J18</f>
        <v>1</v>
      </c>
      <c r="I18" s="7">
        <f t="shared" si="2"/>
        <v>70</v>
      </c>
      <c r="J18" s="7">
        <f>D18</f>
        <v>57</v>
      </c>
      <c r="K18" s="7">
        <f>CVまとめ!J18</f>
        <v>1</v>
      </c>
      <c r="L18" s="7">
        <f t="shared" si="3"/>
        <v>2</v>
      </c>
      <c r="M18" s="8">
        <f t="shared" si="4"/>
        <v>1.7543859649122806E-2</v>
      </c>
    </row>
    <row r="19" spans="1:13" x14ac:dyDescent="0.2">
      <c r="A19" s="1">
        <v>43298</v>
      </c>
      <c r="B19" s="16">
        <f>販売数まとめ!E19</f>
        <v>0</v>
      </c>
      <c r="C19" s="7">
        <f>VLOOKUP($A19&amp;$A$1,セッション数!$A$1:$E$151,4,FALSE)</f>
        <v>74</v>
      </c>
      <c r="D19" s="7">
        <f>VLOOKUP($A19&amp;$A$1,セッション数!$A$1:$E$151,5,FALSE)</f>
        <v>45</v>
      </c>
      <c r="E19" s="7">
        <f>CVまとめ!E19</f>
        <v>0</v>
      </c>
      <c r="F19" s="7">
        <f t="shared" si="0"/>
        <v>0</v>
      </c>
      <c r="G19" s="8">
        <f t="shared" si="1"/>
        <v>0</v>
      </c>
      <c r="H19" s="16">
        <f>販売数まとめ!J19</f>
        <v>0</v>
      </c>
      <c r="I19" s="7">
        <f t="shared" si="2"/>
        <v>74</v>
      </c>
      <c r="J19" s="7">
        <f>D19</f>
        <v>45</v>
      </c>
      <c r="K19" s="7">
        <f>CVまとめ!J19</f>
        <v>0</v>
      </c>
      <c r="L19" s="7">
        <f t="shared" si="3"/>
        <v>0</v>
      </c>
      <c r="M19" s="8">
        <f t="shared" si="4"/>
        <v>0</v>
      </c>
    </row>
    <row r="20" spans="1:13" x14ac:dyDescent="0.2">
      <c r="A20" s="1">
        <v>43299</v>
      </c>
      <c r="B20" s="16">
        <f>販売数まとめ!E20</f>
        <v>0</v>
      </c>
      <c r="C20" s="7">
        <f>VLOOKUP($A20&amp;$A$1,セッション数!$A$1:$E$151,4,FALSE)</f>
        <v>137</v>
      </c>
      <c r="D20" s="7">
        <f>VLOOKUP($A20&amp;$A$1,セッション数!$A$1:$E$151,5,FALSE)</f>
        <v>37</v>
      </c>
      <c r="E20" s="7">
        <f>CVまとめ!E20</f>
        <v>0</v>
      </c>
      <c r="F20" s="7">
        <f t="shared" si="0"/>
        <v>0</v>
      </c>
      <c r="G20" s="8">
        <f t="shared" si="1"/>
        <v>0</v>
      </c>
      <c r="H20" s="16">
        <f>販売数まとめ!J20</f>
        <v>0</v>
      </c>
      <c r="I20" s="7">
        <f t="shared" si="2"/>
        <v>137</v>
      </c>
      <c r="J20" s="7">
        <f>D20</f>
        <v>37</v>
      </c>
      <c r="K20" s="7">
        <f>CVまとめ!J20</f>
        <v>0</v>
      </c>
      <c r="L20" s="7">
        <f t="shared" si="3"/>
        <v>0</v>
      </c>
      <c r="M20" s="8">
        <f t="shared" si="4"/>
        <v>0</v>
      </c>
    </row>
    <row r="21" spans="1:13" x14ac:dyDescent="0.2">
      <c r="A21" s="1">
        <v>43300</v>
      </c>
      <c r="B21" s="16">
        <f>販売数まとめ!E21</f>
        <v>1</v>
      </c>
      <c r="C21" s="7">
        <f>VLOOKUP($A21&amp;$A$1,セッション数!$A$1:$E$151,4,FALSE)</f>
        <v>50</v>
      </c>
      <c r="D21" s="7">
        <f>VLOOKUP($A21&amp;$A$1,セッション数!$A$1:$E$151,5,FALSE)</f>
        <v>36</v>
      </c>
      <c r="E21" s="7">
        <f>CVまとめ!E21</f>
        <v>1</v>
      </c>
      <c r="F21" s="7">
        <f t="shared" si="0"/>
        <v>1</v>
      </c>
      <c r="G21" s="8">
        <f t="shared" si="1"/>
        <v>2.7777777777777776E-2</v>
      </c>
      <c r="H21" s="16">
        <f>販売数まとめ!J21</f>
        <v>0</v>
      </c>
      <c r="I21" s="7">
        <f t="shared" si="2"/>
        <v>50</v>
      </c>
      <c r="J21" s="7">
        <f>D21</f>
        <v>36</v>
      </c>
      <c r="K21" s="7">
        <f>CVまとめ!J21</f>
        <v>0</v>
      </c>
      <c r="L21" s="7">
        <f t="shared" si="3"/>
        <v>1</v>
      </c>
      <c r="M21" s="8">
        <f t="shared" si="4"/>
        <v>2.7777777777777776E-2</v>
      </c>
    </row>
    <row r="22" spans="1:13" x14ac:dyDescent="0.2">
      <c r="A22" s="1">
        <v>43301</v>
      </c>
      <c r="B22" s="16">
        <f>販売数まとめ!E22</f>
        <v>0</v>
      </c>
      <c r="C22" s="7">
        <f>VLOOKUP($A22&amp;$A$1,セッション数!$A$1:$E$151,4,FALSE)</f>
        <v>45</v>
      </c>
      <c r="D22" s="7">
        <f>VLOOKUP($A22&amp;$A$1,セッション数!$A$1:$E$151,5,FALSE)</f>
        <v>36</v>
      </c>
      <c r="E22" s="7">
        <f>CVまとめ!E22</f>
        <v>0</v>
      </c>
      <c r="F22" s="7">
        <f t="shared" si="0"/>
        <v>0</v>
      </c>
      <c r="G22" s="8">
        <f t="shared" si="1"/>
        <v>0</v>
      </c>
      <c r="H22" s="16">
        <f>販売数まとめ!J22</f>
        <v>0</v>
      </c>
      <c r="I22" s="7">
        <f t="shared" si="2"/>
        <v>45</v>
      </c>
      <c r="J22" s="7">
        <f>D22</f>
        <v>36</v>
      </c>
      <c r="K22" s="7">
        <f>CVまとめ!J22</f>
        <v>0</v>
      </c>
      <c r="L22" s="7">
        <f t="shared" si="3"/>
        <v>0</v>
      </c>
      <c r="M22" s="8">
        <f t="shared" si="4"/>
        <v>0</v>
      </c>
    </row>
    <row r="23" spans="1:13" x14ac:dyDescent="0.2">
      <c r="A23" s="1">
        <v>43302</v>
      </c>
      <c r="B23" s="16">
        <f>販売数まとめ!E23</f>
        <v>0</v>
      </c>
      <c r="C23" s="7">
        <f>VLOOKUP($A23&amp;$A$1,セッション数!$A$1:$E$151,4,FALSE)</f>
        <v>67</v>
      </c>
      <c r="D23" s="7">
        <f>VLOOKUP($A23&amp;$A$1,セッション数!$A$1:$E$151,5,FALSE)</f>
        <v>51</v>
      </c>
      <c r="E23" s="7">
        <f>CVまとめ!E23</f>
        <v>0</v>
      </c>
      <c r="F23" s="7">
        <f t="shared" si="0"/>
        <v>0</v>
      </c>
      <c r="G23" s="8">
        <f t="shared" si="1"/>
        <v>0</v>
      </c>
      <c r="H23" s="16">
        <f>販売数まとめ!J23</f>
        <v>0</v>
      </c>
      <c r="I23" s="7">
        <f t="shared" si="2"/>
        <v>67</v>
      </c>
      <c r="J23" s="7">
        <f>D23</f>
        <v>51</v>
      </c>
      <c r="K23" s="7">
        <f>CVまとめ!J23</f>
        <v>0</v>
      </c>
      <c r="L23" s="7">
        <f t="shared" si="3"/>
        <v>0</v>
      </c>
      <c r="M23" s="8">
        <f t="shared" si="4"/>
        <v>0</v>
      </c>
    </row>
    <row r="24" spans="1:13" x14ac:dyDescent="0.2">
      <c r="A24" s="1">
        <v>43303</v>
      </c>
      <c r="B24" s="16">
        <f>販売数まとめ!E24</f>
        <v>0</v>
      </c>
      <c r="C24" s="7">
        <f>VLOOKUP($A24&amp;$A$1,セッション数!$A$1:$E$151,4,FALSE)</f>
        <v>51</v>
      </c>
      <c r="D24" s="7">
        <f>VLOOKUP($A24&amp;$A$1,セッション数!$A$1:$E$151,5,FALSE)</f>
        <v>40</v>
      </c>
      <c r="E24" s="7">
        <f>CVまとめ!E24</f>
        <v>0</v>
      </c>
      <c r="F24" s="7">
        <f t="shared" si="0"/>
        <v>0</v>
      </c>
      <c r="G24" s="8">
        <f t="shared" si="1"/>
        <v>0</v>
      </c>
      <c r="H24" s="16">
        <f>販売数まとめ!J24</f>
        <v>0</v>
      </c>
      <c r="I24" s="7">
        <f t="shared" si="2"/>
        <v>51</v>
      </c>
      <c r="J24" s="7">
        <f>D24</f>
        <v>40</v>
      </c>
      <c r="K24" s="7">
        <f>CVまとめ!J24</f>
        <v>0</v>
      </c>
      <c r="L24" s="7">
        <f t="shared" si="3"/>
        <v>0</v>
      </c>
      <c r="M24" s="8">
        <f t="shared" si="4"/>
        <v>0</v>
      </c>
    </row>
    <row r="25" spans="1:13" x14ac:dyDescent="0.2">
      <c r="A25" s="1">
        <v>43304</v>
      </c>
      <c r="B25" s="16">
        <f>販売数まとめ!E25</f>
        <v>0</v>
      </c>
      <c r="C25" s="7">
        <f>VLOOKUP($A25&amp;$A$1,セッション数!$A$1:$E$151,4,FALSE)</f>
        <v>35</v>
      </c>
      <c r="D25" s="7">
        <f>VLOOKUP($A25&amp;$A$1,セッション数!$A$1:$E$151,5,FALSE)</f>
        <v>29</v>
      </c>
      <c r="E25" s="7">
        <f>CVまとめ!E25</f>
        <v>0</v>
      </c>
      <c r="F25" s="7">
        <f t="shared" si="0"/>
        <v>1</v>
      </c>
      <c r="G25" s="8">
        <f t="shared" si="1"/>
        <v>0</v>
      </c>
      <c r="H25" s="16">
        <f>販売数まとめ!J25</f>
        <v>1</v>
      </c>
      <c r="I25" s="7">
        <f t="shared" si="2"/>
        <v>35</v>
      </c>
      <c r="J25" s="7">
        <f>D25</f>
        <v>29</v>
      </c>
      <c r="K25" s="7">
        <f>CVまとめ!J25</f>
        <v>1</v>
      </c>
      <c r="L25" s="7">
        <f t="shared" si="3"/>
        <v>1</v>
      </c>
      <c r="M25" s="8">
        <f t="shared" si="4"/>
        <v>0</v>
      </c>
    </row>
    <row r="26" spans="1:13" x14ac:dyDescent="0.2">
      <c r="A26" s="1">
        <v>43305</v>
      </c>
      <c r="B26" s="16">
        <f>販売数まとめ!E26</f>
        <v>1</v>
      </c>
      <c r="C26" s="7">
        <f>VLOOKUP($A26&amp;$A$1,セッション数!$A$1:$E$151,4,FALSE)</f>
        <v>50</v>
      </c>
      <c r="D26" s="7">
        <f>VLOOKUP($A26&amp;$A$1,セッション数!$A$1:$E$151,5,FALSE)</f>
        <v>41</v>
      </c>
      <c r="E26" s="7">
        <f>CVまとめ!E26</f>
        <v>1</v>
      </c>
      <c r="F26" s="7">
        <f t="shared" si="0"/>
        <v>1</v>
      </c>
      <c r="G26" s="8">
        <f t="shared" si="1"/>
        <v>2.4390243902439025E-2</v>
      </c>
      <c r="H26" s="16">
        <f>販売数まとめ!J26</f>
        <v>0</v>
      </c>
      <c r="I26" s="7">
        <f t="shared" si="2"/>
        <v>50</v>
      </c>
      <c r="J26" s="7">
        <f>D26</f>
        <v>41</v>
      </c>
      <c r="K26" s="7">
        <f>CVまとめ!J26</f>
        <v>0</v>
      </c>
      <c r="L26" s="7">
        <f t="shared" si="3"/>
        <v>1</v>
      </c>
      <c r="M26" s="8">
        <f t="shared" si="4"/>
        <v>2.4390243902439025E-2</v>
      </c>
    </row>
    <row r="27" spans="1:13" x14ac:dyDescent="0.2">
      <c r="A27" s="1">
        <v>43306</v>
      </c>
      <c r="B27" s="16">
        <f>販売数まとめ!E27</f>
        <v>0</v>
      </c>
      <c r="C27" s="7">
        <f>VLOOKUP($A27&amp;$A$1,セッション数!$A$1:$E$151,4,FALSE)</f>
        <v>51</v>
      </c>
      <c r="D27" s="7">
        <f>VLOOKUP($A27&amp;$A$1,セッション数!$A$1:$E$151,5,FALSE)</f>
        <v>40</v>
      </c>
      <c r="E27" s="7">
        <f>CVまとめ!E27</f>
        <v>0</v>
      </c>
      <c r="F27" s="7">
        <f t="shared" si="0"/>
        <v>1</v>
      </c>
      <c r="G27" s="8">
        <f t="shared" si="1"/>
        <v>0</v>
      </c>
      <c r="H27" s="16">
        <f>販売数まとめ!J27</f>
        <v>1</v>
      </c>
      <c r="I27" s="7">
        <f t="shared" si="2"/>
        <v>51</v>
      </c>
      <c r="J27" s="7">
        <f>D27</f>
        <v>40</v>
      </c>
      <c r="K27" s="7">
        <f>CVまとめ!J27</f>
        <v>1</v>
      </c>
      <c r="L27" s="7">
        <f t="shared" si="3"/>
        <v>1</v>
      </c>
      <c r="M27" s="8">
        <f t="shared" si="4"/>
        <v>0</v>
      </c>
    </row>
    <row r="28" spans="1:13" x14ac:dyDescent="0.2">
      <c r="A28" s="1">
        <v>43307</v>
      </c>
      <c r="B28" s="16">
        <f>販売数まとめ!E28</f>
        <v>1</v>
      </c>
      <c r="C28" s="7">
        <f>VLOOKUP($A28&amp;$A$1,セッション数!$A$1:$E$151,4,FALSE)</f>
        <v>47</v>
      </c>
      <c r="D28" s="7">
        <f>VLOOKUP($A28&amp;$A$1,セッション数!$A$1:$E$151,5,FALSE)</f>
        <v>39</v>
      </c>
      <c r="E28" s="7">
        <f>CVまとめ!E28</f>
        <v>1</v>
      </c>
      <c r="F28" s="7">
        <f t="shared" si="0"/>
        <v>1</v>
      </c>
      <c r="G28" s="8">
        <f t="shared" si="1"/>
        <v>2.564102564102564E-2</v>
      </c>
      <c r="H28" s="16">
        <f>販売数まとめ!J28</f>
        <v>0</v>
      </c>
      <c r="I28" s="7">
        <f t="shared" si="2"/>
        <v>47</v>
      </c>
      <c r="J28" s="7">
        <f>D28</f>
        <v>39</v>
      </c>
      <c r="K28" s="7">
        <f>CVまとめ!J28</f>
        <v>0</v>
      </c>
      <c r="L28" s="7">
        <f t="shared" si="3"/>
        <v>1</v>
      </c>
      <c r="M28" s="8">
        <f t="shared" si="4"/>
        <v>2.564102564102564E-2</v>
      </c>
    </row>
    <row r="29" spans="1:13" x14ac:dyDescent="0.2">
      <c r="A29" s="1">
        <v>43308</v>
      </c>
      <c r="B29" s="16">
        <f>販売数まとめ!E29</f>
        <v>0</v>
      </c>
      <c r="C29" s="7">
        <f>VLOOKUP($A29&amp;$A$1,セッション数!$A$1:$E$151,4,FALSE)</f>
        <v>47</v>
      </c>
      <c r="D29" s="7">
        <f>VLOOKUP($A29&amp;$A$1,セッション数!$A$1:$E$151,5,FALSE)</f>
        <v>39</v>
      </c>
      <c r="E29" s="7">
        <f>CVまとめ!E29</f>
        <v>0</v>
      </c>
      <c r="F29" s="7">
        <f t="shared" si="0"/>
        <v>0</v>
      </c>
      <c r="G29" s="8">
        <f t="shared" si="1"/>
        <v>0</v>
      </c>
      <c r="H29" s="16">
        <f>販売数まとめ!J29</f>
        <v>0</v>
      </c>
      <c r="I29" s="7">
        <f t="shared" si="2"/>
        <v>47</v>
      </c>
      <c r="J29" s="7">
        <f>D29</f>
        <v>39</v>
      </c>
      <c r="K29" s="7">
        <f>CVまとめ!J29</f>
        <v>0</v>
      </c>
      <c r="L29" s="7">
        <f t="shared" si="3"/>
        <v>0</v>
      </c>
      <c r="M29" s="8">
        <f t="shared" si="4"/>
        <v>0</v>
      </c>
    </row>
    <row r="30" spans="1:13" x14ac:dyDescent="0.2">
      <c r="A30" s="1">
        <v>43309</v>
      </c>
      <c r="B30" s="16">
        <f>販売数まとめ!E30</f>
        <v>1</v>
      </c>
      <c r="C30" s="7">
        <f>VLOOKUP($A30&amp;$A$1,セッション数!$A$1:$E$151,4,FALSE)</f>
        <v>54</v>
      </c>
      <c r="D30" s="7">
        <f>VLOOKUP($A30&amp;$A$1,セッション数!$A$1:$E$151,5,FALSE)</f>
        <v>40</v>
      </c>
      <c r="E30" s="7">
        <f>CVまとめ!E30</f>
        <v>1</v>
      </c>
      <c r="F30" s="7">
        <f t="shared" si="0"/>
        <v>1</v>
      </c>
      <c r="G30" s="8">
        <f t="shared" si="1"/>
        <v>2.5000000000000001E-2</v>
      </c>
      <c r="H30" s="16">
        <f>販売数まとめ!J30</f>
        <v>0</v>
      </c>
      <c r="I30" s="7">
        <f t="shared" si="2"/>
        <v>54</v>
      </c>
      <c r="J30" s="7">
        <f>D30</f>
        <v>40</v>
      </c>
      <c r="K30" s="7">
        <f>CVまとめ!J30</f>
        <v>0</v>
      </c>
      <c r="L30" s="7">
        <f t="shared" si="3"/>
        <v>1</v>
      </c>
      <c r="M30" s="8">
        <f t="shared" si="4"/>
        <v>2.5000000000000001E-2</v>
      </c>
    </row>
    <row r="31" spans="1:13" x14ac:dyDescent="0.2">
      <c r="A31" s="1">
        <v>43310</v>
      </c>
      <c r="B31" s="16">
        <f>販売数まとめ!E31</f>
        <v>0</v>
      </c>
      <c r="C31" s="7">
        <f>VLOOKUP($A31&amp;$A$1,セッション数!$A$1:$E$151,4,FALSE)</f>
        <v>64</v>
      </c>
      <c r="D31" s="7">
        <f>VLOOKUP($A31&amp;$A$1,セッション数!$A$1:$E$151,5,FALSE)</f>
        <v>43</v>
      </c>
      <c r="E31" s="7">
        <f>CVまとめ!E31</f>
        <v>0</v>
      </c>
      <c r="F31" s="7">
        <f t="shared" si="0"/>
        <v>0</v>
      </c>
      <c r="G31" s="8">
        <f t="shared" si="1"/>
        <v>0</v>
      </c>
      <c r="H31" s="16">
        <f>販売数まとめ!J31</f>
        <v>0</v>
      </c>
      <c r="I31" s="7">
        <f t="shared" si="2"/>
        <v>64</v>
      </c>
      <c r="J31" s="7">
        <f>D31</f>
        <v>43</v>
      </c>
      <c r="K31" s="7">
        <f>CVまとめ!J31</f>
        <v>0</v>
      </c>
      <c r="L31" s="7">
        <f t="shared" si="3"/>
        <v>0</v>
      </c>
      <c r="M31" s="8">
        <f t="shared" si="4"/>
        <v>0</v>
      </c>
    </row>
    <row r="32" spans="1:13" x14ac:dyDescent="0.2">
      <c r="A32" s="1">
        <v>43311</v>
      </c>
      <c r="B32" s="16">
        <f>販売数まとめ!E32</f>
        <v>0</v>
      </c>
      <c r="C32" s="7">
        <f>VLOOKUP($A32&amp;$A$1,セッション数!$A$1:$E$151,4,FALSE)</f>
        <v>53</v>
      </c>
      <c r="D32" s="7">
        <f>VLOOKUP($A32&amp;$A$1,セッション数!$A$1:$E$151,5,FALSE)</f>
        <v>43</v>
      </c>
      <c r="E32" s="7">
        <f>CVまとめ!E32</f>
        <v>0</v>
      </c>
      <c r="F32" s="7">
        <f t="shared" si="0"/>
        <v>1</v>
      </c>
      <c r="G32" s="8">
        <f t="shared" si="1"/>
        <v>0</v>
      </c>
      <c r="H32" s="16">
        <f>販売数まとめ!J32</f>
        <v>1</v>
      </c>
      <c r="I32" s="7">
        <f t="shared" si="2"/>
        <v>53</v>
      </c>
      <c r="J32" s="7">
        <f>D32</f>
        <v>43</v>
      </c>
      <c r="K32" s="7">
        <f>CVまとめ!J32</f>
        <v>1</v>
      </c>
      <c r="L32" s="7">
        <f t="shared" si="3"/>
        <v>1</v>
      </c>
      <c r="M32" s="8">
        <f t="shared" si="4"/>
        <v>0</v>
      </c>
    </row>
    <row r="33" spans="1:13" x14ac:dyDescent="0.2">
      <c r="A33" s="1">
        <v>43312</v>
      </c>
      <c r="B33" s="16">
        <f>販売数まとめ!E33</f>
        <v>0</v>
      </c>
      <c r="C33" s="7">
        <f>VLOOKUP($A33&amp;$A$1,セッション数!$A$1:$E$151,4,FALSE)</f>
        <v>25</v>
      </c>
      <c r="D33" s="7">
        <f>VLOOKUP($A33&amp;$A$1,セッション数!$A$1:$E$151,5,FALSE)</f>
        <v>22</v>
      </c>
      <c r="E33" s="7">
        <f>CVまとめ!E33</f>
        <v>0</v>
      </c>
      <c r="F33" s="7">
        <f t="shared" si="0"/>
        <v>0</v>
      </c>
      <c r="G33" s="8">
        <f t="shared" si="1"/>
        <v>0</v>
      </c>
      <c r="H33" s="16">
        <f>販売数まとめ!J33</f>
        <v>0</v>
      </c>
      <c r="I33" s="7">
        <f t="shared" si="2"/>
        <v>25</v>
      </c>
      <c r="J33" s="7">
        <f>D33</f>
        <v>22</v>
      </c>
      <c r="K33" s="7">
        <f>CVまとめ!J33</f>
        <v>0</v>
      </c>
      <c r="L33" s="7">
        <f t="shared" si="3"/>
        <v>0</v>
      </c>
      <c r="M33" s="8">
        <f t="shared" si="4"/>
        <v>0</v>
      </c>
    </row>
  </sheetData>
  <phoneticPr fontId="18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B684-6850-4397-A356-D9C00E97D753}">
  <dimension ref="A1:M33"/>
  <sheetViews>
    <sheetView topLeftCell="A3" workbookViewId="0">
      <selection activeCell="A10" sqref="A10"/>
    </sheetView>
  </sheetViews>
  <sheetFormatPr defaultRowHeight="13" x14ac:dyDescent="0.2"/>
  <cols>
    <col min="1" max="1" width="10.26953125" bestFit="1" customWidth="1"/>
    <col min="2" max="2" width="10.26953125" customWidth="1"/>
    <col min="8" max="8" width="10.26953125" customWidth="1"/>
  </cols>
  <sheetData>
    <row r="1" spans="1:13" ht="26" x14ac:dyDescent="0.2">
      <c r="A1" s="9" t="s">
        <v>96</v>
      </c>
      <c r="B1" t="s">
        <v>89</v>
      </c>
      <c r="H1" t="s">
        <v>90</v>
      </c>
    </row>
    <row r="2" spans="1:13" ht="65" x14ac:dyDescent="0.2">
      <c r="B2" t="s">
        <v>52</v>
      </c>
      <c r="C2" s="3" t="s">
        <v>88</v>
      </c>
      <c r="D2" s="3" t="s">
        <v>45</v>
      </c>
      <c r="E2" s="4" t="s">
        <v>43</v>
      </c>
      <c r="F2" s="5" t="s">
        <v>47</v>
      </c>
      <c r="G2" s="5" t="s">
        <v>46</v>
      </c>
      <c r="H2" t="s">
        <v>52</v>
      </c>
      <c r="I2" s="3" t="s">
        <v>88</v>
      </c>
      <c r="J2" s="3" t="s">
        <v>45</v>
      </c>
      <c r="K2" s="4" t="s">
        <v>43</v>
      </c>
      <c r="L2" s="5" t="s">
        <v>47</v>
      </c>
      <c r="M2" s="5" t="s">
        <v>46</v>
      </c>
    </row>
    <row r="3" spans="1:13" x14ac:dyDescent="0.2">
      <c r="A3" s="1">
        <v>43282</v>
      </c>
      <c r="B3" s="16">
        <f>販売数まとめ!B3</f>
        <v>9</v>
      </c>
      <c r="C3" s="7">
        <f>VLOOKUP($A3&amp;$A$1,セッション数!$A$1:$E$151,4,FALSE)</f>
        <v>379</v>
      </c>
      <c r="D3" s="7">
        <f>VLOOKUP($A3&amp;$A$1,セッション数!$A$1:$E$151,5,FALSE)</f>
        <v>322</v>
      </c>
      <c r="E3" s="7">
        <f>CVまとめ!B3</f>
        <v>8</v>
      </c>
      <c r="F3" s="7">
        <f>SUM(E3+K3)</f>
        <v>14</v>
      </c>
      <c r="G3" s="8">
        <f>E3/D3</f>
        <v>2.4844720496894408E-2</v>
      </c>
      <c r="H3" s="16">
        <f>販売数まとめ!G3</f>
        <v>6</v>
      </c>
      <c r="I3" s="7">
        <f>C3</f>
        <v>379</v>
      </c>
      <c r="J3" s="7">
        <f>D3</f>
        <v>322</v>
      </c>
      <c r="K3" s="7">
        <f>CVまとめ!G3</f>
        <v>6</v>
      </c>
      <c r="L3" s="7">
        <f>F3</f>
        <v>14</v>
      </c>
      <c r="M3" s="8">
        <f>G3</f>
        <v>2.4844720496894408E-2</v>
      </c>
    </row>
    <row r="4" spans="1:13" x14ac:dyDescent="0.2">
      <c r="A4" s="1">
        <v>43283</v>
      </c>
      <c r="B4" s="16">
        <f>販売数まとめ!B4</f>
        <v>10</v>
      </c>
      <c r="C4" s="7">
        <f>VLOOKUP($A4&amp;$A$1,セッション数!$A$1:$E$151,4,FALSE)</f>
        <v>246</v>
      </c>
      <c r="D4" s="7">
        <f>VLOOKUP($A4&amp;$A$1,セッション数!$A$1:$E$151,5,FALSE)</f>
        <v>204</v>
      </c>
      <c r="E4" s="7">
        <f>CVまとめ!B4</f>
        <v>7</v>
      </c>
      <c r="F4" s="7">
        <f t="shared" ref="F4:F33" si="0">SUM(E4+K4)</f>
        <v>12</v>
      </c>
      <c r="G4" s="8">
        <f t="shared" ref="G4:G33" si="1">E4/D4</f>
        <v>3.4313725490196081E-2</v>
      </c>
      <c r="H4" s="16">
        <f>販売数まとめ!G4</f>
        <v>5</v>
      </c>
      <c r="I4" s="7">
        <f t="shared" ref="I4:I33" si="2">C4</f>
        <v>246</v>
      </c>
      <c r="J4" s="7">
        <f>D4</f>
        <v>204</v>
      </c>
      <c r="K4" s="7">
        <f>CVまとめ!G4</f>
        <v>5</v>
      </c>
      <c r="L4" s="7">
        <f t="shared" ref="L4:M33" si="3">F4</f>
        <v>12</v>
      </c>
      <c r="M4" s="8">
        <f t="shared" si="3"/>
        <v>3.4313725490196081E-2</v>
      </c>
    </row>
    <row r="5" spans="1:13" x14ac:dyDescent="0.2">
      <c r="A5" s="1">
        <v>43284</v>
      </c>
      <c r="B5" s="16">
        <f>販売数まとめ!B5</f>
        <v>5</v>
      </c>
      <c r="C5" s="7">
        <f>VLOOKUP($A5&amp;$A$1,セッション数!$A$1:$E$151,4,FALSE)</f>
        <v>233</v>
      </c>
      <c r="D5" s="7">
        <f>VLOOKUP($A5&amp;$A$1,セッション数!$A$1:$E$151,5,FALSE)</f>
        <v>194</v>
      </c>
      <c r="E5" s="7">
        <f>CVまとめ!B5</f>
        <v>4</v>
      </c>
      <c r="F5" s="7">
        <f t="shared" si="0"/>
        <v>4</v>
      </c>
      <c r="G5" s="8">
        <f t="shared" si="1"/>
        <v>2.0618556701030927E-2</v>
      </c>
      <c r="H5" s="16">
        <f>販売数まとめ!G5</f>
        <v>0</v>
      </c>
      <c r="I5" s="7">
        <f t="shared" si="2"/>
        <v>233</v>
      </c>
      <c r="J5" s="7">
        <f>D5</f>
        <v>194</v>
      </c>
      <c r="K5" s="7">
        <f>CVまとめ!G5</f>
        <v>0</v>
      </c>
      <c r="L5" s="7">
        <f t="shared" si="3"/>
        <v>4</v>
      </c>
      <c r="M5" s="8">
        <f t="shared" si="3"/>
        <v>2.0618556701030927E-2</v>
      </c>
    </row>
    <row r="6" spans="1:13" x14ac:dyDescent="0.2">
      <c r="A6" s="1">
        <v>43285</v>
      </c>
      <c r="B6" s="16">
        <f>販売数まとめ!B6</f>
        <v>6</v>
      </c>
      <c r="C6" s="7">
        <f>VLOOKUP($A6&amp;$A$1,セッション数!$A$1:$E$151,4,FALSE)</f>
        <v>259</v>
      </c>
      <c r="D6" s="7">
        <f>VLOOKUP($A6&amp;$A$1,セッション数!$A$1:$E$151,5,FALSE)</f>
        <v>206</v>
      </c>
      <c r="E6" s="7">
        <f>CVまとめ!B6</f>
        <v>6</v>
      </c>
      <c r="F6" s="7">
        <f t="shared" si="0"/>
        <v>9</v>
      </c>
      <c r="G6" s="8">
        <f t="shared" si="1"/>
        <v>2.9126213592233011E-2</v>
      </c>
      <c r="H6" s="16">
        <f>販売数まとめ!G6</f>
        <v>3</v>
      </c>
      <c r="I6" s="7">
        <f t="shared" si="2"/>
        <v>259</v>
      </c>
      <c r="J6" s="7">
        <f>D6</f>
        <v>206</v>
      </c>
      <c r="K6" s="7">
        <f>CVまとめ!G6</f>
        <v>3</v>
      </c>
      <c r="L6" s="7">
        <f t="shared" si="3"/>
        <v>9</v>
      </c>
      <c r="M6" s="8">
        <f t="shared" si="3"/>
        <v>2.9126213592233011E-2</v>
      </c>
    </row>
    <row r="7" spans="1:13" x14ac:dyDescent="0.2">
      <c r="A7" s="1">
        <v>43286</v>
      </c>
      <c r="B7" s="16">
        <f>販売数まとめ!B7</f>
        <v>2</v>
      </c>
      <c r="C7" s="7">
        <f>VLOOKUP($A7&amp;$A$1,セッション数!$A$1:$E$151,4,FALSE)</f>
        <v>236</v>
      </c>
      <c r="D7" s="7">
        <f>VLOOKUP($A7&amp;$A$1,セッション数!$A$1:$E$151,5,FALSE)</f>
        <v>203</v>
      </c>
      <c r="E7" s="7">
        <f>CVまとめ!B7</f>
        <v>2</v>
      </c>
      <c r="F7" s="7">
        <f t="shared" si="0"/>
        <v>3</v>
      </c>
      <c r="G7" s="8">
        <f t="shared" si="1"/>
        <v>9.852216748768473E-3</v>
      </c>
      <c r="H7" s="16">
        <f>販売数まとめ!G7</f>
        <v>1</v>
      </c>
      <c r="I7" s="7">
        <f t="shared" si="2"/>
        <v>236</v>
      </c>
      <c r="J7" s="7">
        <f>D7</f>
        <v>203</v>
      </c>
      <c r="K7" s="7">
        <f>CVまとめ!G7</f>
        <v>1</v>
      </c>
      <c r="L7" s="7">
        <f t="shared" si="3"/>
        <v>3</v>
      </c>
      <c r="M7" s="8">
        <f t="shared" si="3"/>
        <v>9.852216748768473E-3</v>
      </c>
    </row>
    <row r="8" spans="1:13" x14ac:dyDescent="0.2">
      <c r="A8" s="1">
        <v>43287</v>
      </c>
      <c r="B8" s="16">
        <f>販売数まとめ!B8</f>
        <v>5</v>
      </c>
      <c r="C8" s="7">
        <f>VLOOKUP($A8&amp;$A$1,セッション数!$A$1:$E$151,4,FALSE)</f>
        <v>195</v>
      </c>
      <c r="D8" s="7">
        <f>VLOOKUP($A8&amp;$A$1,セッション数!$A$1:$E$151,5,FALSE)</f>
        <v>161</v>
      </c>
      <c r="E8" s="7">
        <f>CVまとめ!B8</f>
        <v>5</v>
      </c>
      <c r="F8" s="7">
        <f t="shared" si="0"/>
        <v>5</v>
      </c>
      <c r="G8" s="8">
        <f t="shared" si="1"/>
        <v>3.1055900621118012E-2</v>
      </c>
      <c r="H8" s="16">
        <f>販売数まとめ!G8</f>
        <v>0</v>
      </c>
      <c r="I8" s="7">
        <f t="shared" si="2"/>
        <v>195</v>
      </c>
      <c r="J8" s="7">
        <f>D8</f>
        <v>161</v>
      </c>
      <c r="K8" s="7">
        <f>CVまとめ!G8</f>
        <v>0</v>
      </c>
      <c r="L8" s="7">
        <f t="shared" si="3"/>
        <v>5</v>
      </c>
      <c r="M8" s="8">
        <f t="shared" si="3"/>
        <v>3.1055900621118012E-2</v>
      </c>
    </row>
    <row r="9" spans="1:13" x14ac:dyDescent="0.2">
      <c r="A9" s="1">
        <v>43288</v>
      </c>
      <c r="B9" s="16">
        <f>販売数まとめ!B9</f>
        <v>3</v>
      </c>
      <c r="C9" s="7">
        <f>VLOOKUP($A9&amp;$A$1,セッション数!$A$1:$E$151,4,FALSE)</f>
        <v>249</v>
      </c>
      <c r="D9" s="7">
        <f>VLOOKUP($A9&amp;$A$1,セッション数!$A$1:$E$151,5,FALSE)</f>
        <v>206</v>
      </c>
      <c r="E9" s="7">
        <f>CVまとめ!B9</f>
        <v>2</v>
      </c>
      <c r="F9" s="7">
        <f t="shared" si="0"/>
        <v>6</v>
      </c>
      <c r="G9" s="8">
        <f t="shared" si="1"/>
        <v>9.7087378640776691E-3</v>
      </c>
      <c r="H9" s="16">
        <f>販売数まとめ!G9</f>
        <v>4</v>
      </c>
      <c r="I9" s="7">
        <f t="shared" si="2"/>
        <v>249</v>
      </c>
      <c r="J9" s="7">
        <f>D9</f>
        <v>206</v>
      </c>
      <c r="K9" s="7">
        <f>CVまとめ!G9</f>
        <v>4</v>
      </c>
      <c r="L9" s="7">
        <f t="shared" si="3"/>
        <v>6</v>
      </c>
      <c r="M9" s="8">
        <f t="shared" si="3"/>
        <v>9.7087378640776691E-3</v>
      </c>
    </row>
    <row r="10" spans="1:13" x14ac:dyDescent="0.2">
      <c r="A10" s="1">
        <v>43289</v>
      </c>
      <c r="B10" s="16">
        <f>販売数まとめ!B10</f>
        <v>4</v>
      </c>
      <c r="C10" s="7">
        <f>VLOOKUP($A10&amp;$A$1,セッション数!$A$1:$E$151,4,FALSE)</f>
        <v>288</v>
      </c>
      <c r="D10" s="7">
        <f>VLOOKUP($A10&amp;$A$1,セッション数!$A$1:$E$151,5,FALSE)</f>
        <v>252</v>
      </c>
      <c r="E10" s="7">
        <f>CVまとめ!B10</f>
        <v>3</v>
      </c>
      <c r="F10" s="7">
        <f t="shared" si="0"/>
        <v>6</v>
      </c>
      <c r="G10" s="8">
        <f t="shared" si="1"/>
        <v>1.1904761904761904E-2</v>
      </c>
      <c r="H10" s="16">
        <f>販売数まとめ!G10</f>
        <v>3</v>
      </c>
      <c r="I10" s="7">
        <f t="shared" si="2"/>
        <v>288</v>
      </c>
      <c r="J10" s="7">
        <f>D10</f>
        <v>252</v>
      </c>
      <c r="K10" s="7">
        <f>CVまとめ!G10</f>
        <v>3</v>
      </c>
      <c r="L10" s="7">
        <f t="shared" si="3"/>
        <v>6</v>
      </c>
      <c r="M10" s="8">
        <f t="shared" si="3"/>
        <v>1.1904761904761904E-2</v>
      </c>
    </row>
    <row r="11" spans="1:13" x14ac:dyDescent="0.2">
      <c r="A11" s="1">
        <v>43290</v>
      </c>
      <c r="B11" s="16">
        <f>販売数まとめ!B11</f>
        <v>2</v>
      </c>
      <c r="C11" s="7">
        <f>VLOOKUP($A11&amp;$A$1,セッション数!$A$1:$E$151,4,FALSE)</f>
        <v>228</v>
      </c>
      <c r="D11" s="7">
        <f>VLOOKUP($A11&amp;$A$1,セッション数!$A$1:$E$151,5,FALSE)</f>
        <v>185</v>
      </c>
      <c r="E11" s="7">
        <f>CVまとめ!B11</f>
        <v>2</v>
      </c>
      <c r="F11" s="7">
        <f t="shared" si="0"/>
        <v>4</v>
      </c>
      <c r="G11" s="8">
        <f t="shared" si="1"/>
        <v>1.0810810810810811E-2</v>
      </c>
      <c r="H11" s="16">
        <f>販売数まとめ!G11</f>
        <v>2</v>
      </c>
      <c r="I11" s="7">
        <f t="shared" si="2"/>
        <v>228</v>
      </c>
      <c r="J11" s="7">
        <f>D11</f>
        <v>185</v>
      </c>
      <c r="K11" s="7">
        <f>CVまとめ!G11</f>
        <v>2</v>
      </c>
      <c r="L11" s="7">
        <f t="shared" si="3"/>
        <v>4</v>
      </c>
      <c r="M11" s="8">
        <f t="shared" si="3"/>
        <v>1.0810810810810811E-2</v>
      </c>
    </row>
    <row r="12" spans="1:13" x14ac:dyDescent="0.2">
      <c r="A12" s="1">
        <v>43291</v>
      </c>
      <c r="B12" s="16">
        <f>販売数まとめ!B12</f>
        <v>6</v>
      </c>
      <c r="C12" s="7">
        <f>VLOOKUP($A12&amp;$A$1,セッション数!$A$1:$E$151,4,FALSE)</f>
        <v>209</v>
      </c>
      <c r="D12" s="7">
        <f>VLOOKUP($A12&amp;$A$1,セッション数!$A$1:$E$151,5,FALSE)</f>
        <v>179</v>
      </c>
      <c r="E12" s="7">
        <f>CVまとめ!B12</f>
        <v>6</v>
      </c>
      <c r="F12" s="7">
        <f t="shared" si="0"/>
        <v>6</v>
      </c>
      <c r="G12" s="8">
        <f t="shared" si="1"/>
        <v>3.3519553072625698E-2</v>
      </c>
      <c r="H12" s="16">
        <f>販売数まとめ!G12</f>
        <v>0</v>
      </c>
      <c r="I12" s="7">
        <f t="shared" si="2"/>
        <v>209</v>
      </c>
      <c r="J12" s="7">
        <f>D12</f>
        <v>179</v>
      </c>
      <c r="K12" s="7">
        <f>CVまとめ!G12</f>
        <v>0</v>
      </c>
      <c r="L12" s="7">
        <f t="shared" si="3"/>
        <v>6</v>
      </c>
      <c r="M12" s="8">
        <f t="shared" si="3"/>
        <v>3.3519553072625698E-2</v>
      </c>
    </row>
    <row r="13" spans="1:13" x14ac:dyDescent="0.2">
      <c r="A13" s="1">
        <v>43292</v>
      </c>
      <c r="B13" s="16">
        <f>販売数まとめ!B13</f>
        <v>2</v>
      </c>
      <c r="C13" s="7">
        <f>VLOOKUP($A13&amp;$A$1,セッション数!$A$1:$E$151,4,FALSE)</f>
        <v>258</v>
      </c>
      <c r="D13" s="7">
        <f>VLOOKUP($A13&amp;$A$1,セッション数!$A$1:$E$151,5,FALSE)</f>
        <v>213</v>
      </c>
      <c r="E13" s="7">
        <f>CVまとめ!B13</f>
        <v>2</v>
      </c>
      <c r="F13" s="7">
        <f t="shared" si="0"/>
        <v>6</v>
      </c>
      <c r="G13" s="8">
        <f t="shared" si="1"/>
        <v>9.3896713615023476E-3</v>
      </c>
      <c r="H13" s="16">
        <f>販売数まとめ!G13</f>
        <v>4</v>
      </c>
      <c r="I13" s="7">
        <f t="shared" si="2"/>
        <v>258</v>
      </c>
      <c r="J13" s="7">
        <f>D13</f>
        <v>213</v>
      </c>
      <c r="K13" s="7">
        <f>CVまとめ!G13</f>
        <v>4</v>
      </c>
      <c r="L13" s="7">
        <f t="shared" si="3"/>
        <v>6</v>
      </c>
      <c r="M13" s="8">
        <f t="shared" si="3"/>
        <v>9.3896713615023476E-3</v>
      </c>
    </row>
    <row r="14" spans="1:13" x14ac:dyDescent="0.2">
      <c r="A14" s="1">
        <v>43293</v>
      </c>
      <c r="B14" s="16">
        <f>販売数まとめ!B14</f>
        <v>3</v>
      </c>
      <c r="C14" s="7">
        <f>VLOOKUP($A14&amp;$A$1,セッション数!$A$1:$E$151,4,FALSE)</f>
        <v>207</v>
      </c>
      <c r="D14" s="7">
        <f>VLOOKUP($A14&amp;$A$1,セッション数!$A$1:$E$151,5,FALSE)</f>
        <v>174</v>
      </c>
      <c r="E14" s="7">
        <f>CVまとめ!B14</f>
        <v>3</v>
      </c>
      <c r="F14" s="7">
        <f t="shared" si="0"/>
        <v>8</v>
      </c>
      <c r="G14" s="8">
        <f t="shared" si="1"/>
        <v>1.7241379310344827E-2</v>
      </c>
      <c r="H14" s="16">
        <f>販売数まとめ!G14</f>
        <v>5</v>
      </c>
      <c r="I14" s="7">
        <f t="shared" si="2"/>
        <v>207</v>
      </c>
      <c r="J14" s="7">
        <f>D14</f>
        <v>174</v>
      </c>
      <c r="K14" s="7">
        <f>CVまとめ!G14</f>
        <v>5</v>
      </c>
      <c r="L14" s="7">
        <f t="shared" si="3"/>
        <v>8</v>
      </c>
      <c r="M14" s="8">
        <f t="shared" si="3"/>
        <v>1.7241379310344827E-2</v>
      </c>
    </row>
    <row r="15" spans="1:13" x14ac:dyDescent="0.2">
      <c r="A15" s="1">
        <v>43294</v>
      </c>
      <c r="B15" s="16">
        <f>販売数まとめ!B15</f>
        <v>5</v>
      </c>
      <c r="C15" s="7">
        <f>VLOOKUP($A15&amp;$A$1,セッション数!$A$1:$E$151,4,FALSE)</f>
        <v>277</v>
      </c>
      <c r="D15" s="7">
        <f>VLOOKUP($A15&amp;$A$1,セッション数!$A$1:$E$151,5,FALSE)</f>
        <v>225</v>
      </c>
      <c r="E15" s="7">
        <f>CVまとめ!B15</f>
        <v>5</v>
      </c>
      <c r="F15" s="7">
        <f t="shared" si="0"/>
        <v>8</v>
      </c>
      <c r="G15" s="8">
        <f t="shared" si="1"/>
        <v>2.2222222222222223E-2</v>
      </c>
      <c r="H15" s="16">
        <f>販売数まとめ!G15</f>
        <v>3</v>
      </c>
      <c r="I15" s="7">
        <f t="shared" si="2"/>
        <v>277</v>
      </c>
      <c r="J15" s="7">
        <f>D15</f>
        <v>225</v>
      </c>
      <c r="K15" s="7">
        <f>CVまとめ!G15</f>
        <v>3</v>
      </c>
      <c r="L15" s="7">
        <f t="shared" si="3"/>
        <v>8</v>
      </c>
      <c r="M15" s="8">
        <f t="shared" si="3"/>
        <v>2.2222222222222223E-2</v>
      </c>
    </row>
    <row r="16" spans="1:13" x14ac:dyDescent="0.2">
      <c r="A16" s="1">
        <v>43295</v>
      </c>
      <c r="B16" s="16">
        <f>販売数まとめ!B16</f>
        <v>56</v>
      </c>
      <c r="C16" s="7">
        <f>VLOOKUP($A16&amp;$A$1,セッション数!$A$1:$E$151,4,FALSE)</f>
        <v>3518</v>
      </c>
      <c r="D16" s="7">
        <f>VLOOKUP($A16&amp;$A$1,セッション数!$A$1:$E$151,5,FALSE)</f>
        <v>2863</v>
      </c>
      <c r="E16" s="7">
        <f>CVまとめ!B16</f>
        <v>55</v>
      </c>
      <c r="F16" s="7">
        <f t="shared" si="0"/>
        <v>112</v>
      </c>
      <c r="G16" s="8">
        <f t="shared" si="1"/>
        <v>1.9210618232623121E-2</v>
      </c>
      <c r="H16" s="16">
        <f>販売数まとめ!G16</f>
        <v>58</v>
      </c>
      <c r="I16" s="7">
        <f t="shared" si="2"/>
        <v>3518</v>
      </c>
      <c r="J16" s="7">
        <f>D16</f>
        <v>2863</v>
      </c>
      <c r="K16" s="7">
        <f>CVまとめ!G16</f>
        <v>57</v>
      </c>
      <c r="L16" s="7">
        <f t="shared" si="3"/>
        <v>112</v>
      </c>
      <c r="M16" s="8">
        <f t="shared" si="3"/>
        <v>1.9210618232623121E-2</v>
      </c>
    </row>
    <row r="17" spans="1:13" x14ac:dyDescent="0.2">
      <c r="A17" s="1">
        <v>43296</v>
      </c>
      <c r="B17" s="16">
        <f>販売数まとめ!B17</f>
        <v>57</v>
      </c>
      <c r="C17" s="7">
        <f>VLOOKUP($A17&amp;$A$1,セッション数!$A$1:$E$151,4,FALSE)</f>
        <v>3055</v>
      </c>
      <c r="D17" s="7">
        <f>VLOOKUP($A17&amp;$A$1,セッション数!$A$1:$E$151,5,FALSE)</f>
        <v>2376</v>
      </c>
      <c r="E17" s="7">
        <f>CVまとめ!B17</f>
        <v>57</v>
      </c>
      <c r="F17" s="7">
        <f t="shared" si="0"/>
        <v>122</v>
      </c>
      <c r="G17" s="8">
        <f t="shared" si="1"/>
        <v>2.3989898989898988E-2</v>
      </c>
      <c r="H17" s="16">
        <f>販売数まとめ!G17</f>
        <v>65</v>
      </c>
      <c r="I17" s="7">
        <f t="shared" si="2"/>
        <v>3055</v>
      </c>
      <c r="J17" s="7">
        <f>D17</f>
        <v>2376</v>
      </c>
      <c r="K17" s="7">
        <f>CVまとめ!G17</f>
        <v>65</v>
      </c>
      <c r="L17" s="7">
        <f t="shared" si="3"/>
        <v>122</v>
      </c>
      <c r="M17" s="8">
        <f t="shared" si="3"/>
        <v>2.3989898989898988E-2</v>
      </c>
    </row>
    <row r="18" spans="1:13" x14ac:dyDescent="0.2">
      <c r="A18" s="1">
        <v>43297</v>
      </c>
      <c r="B18" s="16">
        <f>販売数まとめ!B18</f>
        <v>106</v>
      </c>
      <c r="C18" s="7">
        <f>VLOOKUP($A18&amp;$A$1,セッション数!$A$1:$E$151,4,FALSE)</f>
        <v>2849</v>
      </c>
      <c r="D18" s="7">
        <f>VLOOKUP($A18&amp;$A$1,セッション数!$A$1:$E$151,5,FALSE)</f>
        <v>2155</v>
      </c>
      <c r="E18" s="7">
        <f>CVまとめ!B18</f>
        <v>106</v>
      </c>
      <c r="F18" s="7">
        <f t="shared" si="0"/>
        <v>182</v>
      </c>
      <c r="G18" s="8">
        <f t="shared" si="1"/>
        <v>4.9187935034802781E-2</v>
      </c>
      <c r="H18" s="16">
        <f>販売数まとめ!G18</f>
        <v>76</v>
      </c>
      <c r="I18" s="7">
        <f t="shared" si="2"/>
        <v>2849</v>
      </c>
      <c r="J18" s="7">
        <f>D18</f>
        <v>2155</v>
      </c>
      <c r="K18" s="7">
        <f>CVまとめ!G18</f>
        <v>76</v>
      </c>
      <c r="L18" s="7">
        <f t="shared" si="3"/>
        <v>182</v>
      </c>
      <c r="M18" s="8">
        <f t="shared" si="3"/>
        <v>4.9187935034802781E-2</v>
      </c>
    </row>
    <row r="19" spans="1:13" x14ac:dyDescent="0.2">
      <c r="A19" s="1">
        <v>43298</v>
      </c>
      <c r="B19" s="16">
        <f>販売数まとめ!B19</f>
        <v>90</v>
      </c>
      <c r="C19" s="7">
        <f>VLOOKUP($A19&amp;$A$1,セッション数!$A$1:$E$151,4,FALSE)</f>
        <v>2991</v>
      </c>
      <c r="D19" s="7">
        <f>VLOOKUP($A19&amp;$A$1,セッション数!$A$1:$E$151,5,FALSE)</f>
        <v>2223</v>
      </c>
      <c r="E19" s="7">
        <f>CVまとめ!B19</f>
        <v>90</v>
      </c>
      <c r="F19" s="7">
        <f t="shared" si="0"/>
        <v>174</v>
      </c>
      <c r="G19" s="8">
        <f t="shared" si="1"/>
        <v>4.048582995951417E-2</v>
      </c>
      <c r="H19" s="16">
        <f>販売数まとめ!G19</f>
        <v>84</v>
      </c>
      <c r="I19" s="7">
        <f t="shared" si="2"/>
        <v>2991</v>
      </c>
      <c r="J19" s="7">
        <f>D19</f>
        <v>2223</v>
      </c>
      <c r="K19" s="7">
        <f>CVまとめ!G19</f>
        <v>84</v>
      </c>
      <c r="L19" s="7">
        <f t="shared" si="3"/>
        <v>174</v>
      </c>
      <c r="M19" s="8">
        <f t="shared" si="3"/>
        <v>4.048582995951417E-2</v>
      </c>
    </row>
    <row r="20" spans="1:13" x14ac:dyDescent="0.2">
      <c r="A20" s="1">
        <v>43299</v>
      </c>
      <c r="B20" s="16">
        <f>販売数まとめ!B20</f>
        <v>18</v>
      </c>
      <c r="C20" s="7">
        <f>VLOOKUP($A20&amp;$A$1,セッション数!$A$1:$E$151,4,FALSE)</f>
        <v>892</v>
      </c>
      <c r="D20" s="7">
        <f>VLOOKUP($A20&amp;$A$1,セッション数!$A$1:$E$151,5,FALSE)</f>
        <v>775</v>
      </c>
      <c r="E20" s="7">
        <f>CVまとめ!B20</f>
        <v>18</v>
      </c>
      <c r="F20" s="7">
        <f t="shared" si="0"/>
        <v>29</v>
      </c>
      <c r="G20" s="8">
        <f t="shared" si="1"/>
        <v>2.3225806451612905E-2</v>
      </c>
      <c r="H20" s="16">
        <f>販売数まとめ!G20</f>
        <v>11</v>
      </c>
      <c r="I20" s="7">
        <f t="shared" si="2"/>
        <v>892</v>
      </c>
      <c r="J20" s="7">
        <f>D20</f>
        <v>775</v>
      </c>
      <c r="K20" s="7">
        <f>CVまとめ!G20</f>
        <v>11</v>
      </c>
      <c r="L20" s="7">
        <f t="shared" si="3"/>
        <v>29</v>
      </c>
      <c r="M20" s="8">
        <f t="shared" si="3"/>
        <v>2.3225806451612905E-2</v>
      </c>
    </row>
    <row r="21" spans="1:13" x14ac:dyDescent="0.2">
      <c r="A21" s="1">
        <v>43300</v>
      </c>
      <c r="B21" s="16">
        <f>販売数まとめ!B21</f>
        <v>6</v>
      </c>
      <c r="C21" s="7">
        <f>VLOOKUP($A21&amp;$A$1,セッション数!$A$1:$E$151,4,FALSE)</f>
        <v>336</v>
      </c>
      <c r="D21" s="7">
        <f>VLOOKUP($A21&amp;$A$1,セッション数!$A$1:$E$151,5,FALSE)</f>
        <v>288</v>
      </c>
      <c r="E21" s="7">
        <f>CVまとめ!B21</f>
        <v>6</v>
      </c>
      <c r="F21" s="7">
        <f t="shared" si="0"/>
        <v>9</v>
      </c>
      <c r="G21" s="8">
        <f t="shared" si="1"/>
        <v>2.0833333333333332E-2</v>
      </c>
      <c r="H21" s="16">
        <f>販売数まとめ!G21</f>
        <v>3</v>
      </c>
      <c r="I21" s="7">
        <f t="shared" si="2"/>
        <v>336</v>
      </c>
      <c r="J21" s="7">
        <f>D21</f>
        <v>288</v>
      </c>
      <c r="K21" s="7">
        <f>CVまとめ!G21</f>
        <v>3</v>
      </c>
      <c r="L21" s="7">
        <f t="shared" si="3"/>
        <v>9</v>
      </c>
      <c r="M21" s="8">
        <f t="shared" si="3"/>
        <v>2.0833333333333332E-2</v>
      </c>
    </row>
    <row r="22" spans="1:13" x14ac:dyDescent="0.2">
      <c r="A22" s="1">
        <v>43301</v>
      </c>
      <c r="B22" s="16">
        <f>販売数まとめ!B22</f>
        <v>8</v>
      </c>
      <c r="C22" s="7">
        <f>VLOOKUP($A22&amp;$A$1,セッション数!$A$1:$E$151,4,FALSE)</f>
        <v>238</v>
      </c>
      <c r="D22" s="7">
        <f>VLOOKUP($A22&amp;$A$1,セッション数!$A$1:$E$151,5,FALSE)</f>
        <v>206</v>
      </c>
      <c r="E22" s="7">
        <f>CVまとめ!B22</f>
        <v>8</v>
      </c>
      <c r="F22" s="7">
        <f t="shared" si="0"/>
        <v>13</v>
      </c>
      <c r="G22" s="8">
        <f t="shared" si="1"/>
        <v>3.8834951456310676E-2</v>
      </c>
      <c r="H22" s="16">
        <f>販売数まとめ!G22</f>
        <v>5</v>
      </c>
      <c r="I22" s="7">
        <f t="shared" si="2"/>
        <v>238</v>
      </c>
      <c r="J22" s="7">
        <f>D22</f>
        <v>206</v>
      </c>
      <c r="K22" s="7">
        <f>CVまとめ!G22</f>
        <v>5</v>
      </c>
      <c r="L22" s="7">
        <f t="shared" si="3"/>
        <v>13</v>
      </c>
      <c r="M22" s="8">
        <f t="shared" si="3"/>
        <v>3.8834951456310676E-2</v>
      </c>
    </row>
    <row r="23" spans="1:13" x14ac:dyDescent="0.2">
      <c r="A23" s="1">
        <v>43302</v>
      </c>
      <c r="B23" s="16">
        <f>販売数まとめ!B23</f>
        <v>4</v>
      </c>
      <c r="C23" s="7">
        <f>VLOOKUP($A23&amp;$A$1,セッション数!$A$1:$E$151,4,FALSE)</f>
        <v>326</v>
      </c>
      <c r="D23" s="7">
        <f>VLOOKUP($A23&amp;$A$1,セッション数!$A$1:$E$151,5,FALSE)</f>
        <v>246</v>
      </c>
      <c r="E23" s="7">
        <f>CVまとめ!B23</f>
        <v>4</v>
      </c>
      <c r="F23" s="7">
        <f t="shared" si="0"/>
        <v>8</v>
      </c>
      <c r="G23" s="8">
        <f t="shared" si="1"/>
        <v>1.6260162601626018E-2</v>
      </c>
      <c r="H23" s="16">
        <f>販売数まとめ!G23</f>
        <v>4</v>
      </c>
      <c r="I23" s="7">
        <f t="shared" si="2"/>
        <v>326</v>
      </c>
      <c r="J23" s="7">
        <f>D23</f>
        <v>246</v>
      </c>
      <c r="K23" s="7">
        <f>CVまとめ!G23</f>
        <v>4</v>
      </c>
      <c r="L23" s="7">
        <f t="shared" si="3"/>
        <v>8</v>
      </c>
      <c r="M23" s="8">
        <f t="shared" si="3"/>
        <v>1.6260162601626018E-2</v>
      </c>
    </row>
    <row r="24" spans="1:13" x14ac:dyDescent="0.2">
      <c r="A24" s="1">
        <v>43303</v>
      </c>
      <c r="B24" s="16">
        <f>販売数まとめ!B24</f>
        <v>8</v>
      </c>
      <c r="C24" s="7">
        <f>VLOOKUP($A24&amp;$A$1,セッション数!$A$1:$E$151,4,FALSE)</f>
        <v>422</v>
      </c>
      <c r="D24" s="7">
        <f>VLOOKUP($A24&amp;$A$1,セッション数!$A$1:$E$151,5,FALSE)</f>
        <v>342</v>
      </c>
      <c r="E24" s="7">
        <f>CVまとめ!B24</f>
        <v>8</v>
      </c>
      <c r="F24" s="7">
        <f t="shared" si="0"/>
        <v>11</v>
      </c>
      <c r="G24" s="8">
        <f t="shared" si="1"/>
        <v>2.3391812865497075E-2</v>
      </c>
      <c r="H24" s="16">
        <f>販売数まとめ!G24</f>
        <v>3</v>
      </c>
      <c r="I24" s="7">
        <f t="shared" si="2"/>
        <v>422</v>
      </c>
      <c r="J24" s="7">
        <f>D24</f>
        <v>342</v>
      </c>
      <c r="K24" s="7">
        <f>CVまとめ!G24</f>
        <v>3</v>
      </c>
      <c r="L24" s="7">
        <f t="shared" si="3"/>
        <v>11</v>
      </c>
      <c r="M24" s="8">
        <f t="shared" si="3"/>
        <v>2.3391812865497075E-2</v>
      </c>
    </row>
    <row r="25" spans="1:13" x14ac:dyDescent="0.2">
      <c r="A25" s="1">
        <v>43304</v>
      </c>
      <c r="B25" s="16">
        <f>販売数まとめ!B25</f>
        <v>2</v>
      </c>
      <c r="C25" s="7">
        <f>VLOOKUP($A25&amp;$A$1,セッション数!$A$1:$E$151,4,FALSE)</f>
        <v>282</v>
      </c>
      <c r="D25" s="7">
        <f>VLOOKUP($A25&amp;$A$1,セッション数!$A$1:$E$151,5,FALSE)</f>
        <v>246</v>
      </c>
      <c r="E25" s="7">
        <f>CVまとめ!B25</f>
        <v>2</v>
      </c>
      <c r="F25" s="7">
        <f t="shared" si="0"/>
        <v>5</v>
      </c>
      <c r="G25" s="8">
        <f t="shared" si="1"/>
        <v>8.130081300813009E-3</v>
      </c>
      <c r="H25" s="16">
        <f>販売数まとめ!G25</f>
        <v>3</v>
      </c>
      <c r="I25" s="7">
        <f t="shared" si="2"/>
        <v>282</v>
      </c>
      <c r="J25" s="7">
        <f>D25</f>
        <v>246</v>
      </c>
      <c r="K25" s="7">
        <f>CVまとめ!G25</f>
        <v>3</v>
      </c>
      <c r="L25" s="7">
        <f t="shared" si="3"/>
        <v>5</v>
      </c>
      <c r="M25" s="8">
        <f t="shared" si="3"/>
        <v>8.130081300813009E-3</v>
      </c>
    </row>
    <row r="26" spans="1:13" x14ac:dyDescent="0.2">
      <c r="A26" s="1">
        <v>43305</v>
      </c>
      <c r="B26" s="16">
        <f>販売数まとめ!B26</f>
        <v>3</v>
      </c>
      <c r="C26" s="7">
        <f>VLOOKUP($A26&amp;$A$1,セッション数!$A$1:$E$151,4,FALSE)</f>
        <v>301</v>
      </c>
      <c r="D26" s="7">
        <f>VLOOKUP($A26&amp;$A$1,セッション数!$A$1:$E$151,5,FALSE)</f>
        <v>251</v>
      </c>
      <c r="E26" s="7">
        <f>CVまとめ!B26</f>
        <v>3</v>
      </c>
      <c r="F26" s="7">
        <f t="shared" si="0"/>
        <v>6</v>
      </c>
      <c r="G26" s="8">
        <f t="shared" si="1"/>
        <v>1.1952191235059761E-2</v>
      </c>
      <c r="H26" s="16">
        <f>販売数まとめ!G26</f>
        <v>3</v>
      </c>
      <c r="I26" s="7">
        <f t="shared" si="2"/>
        <v>301</v>
      </c>
      <c r="J26" s="7">
        <f>D26</f>
        <v>251</v>
      </c>
      <c r="K26" s="7">
        <f>CVまとめ!G26</f>
        <v>3</v>
      </c>
      <c r="L26" s="7">
        <f t="shared" si="3"/>
        <v>6</v>
      </c>
      <c r="M26" s="8">
        <f t="shared" si="3"/>
        <v>1.1952191235059761E-2</v>
      </c>
    </row>
    <row r="27" spans="1:13" x14ac:dyDescent="0.2">
      <c r="A27" s="1">
        <v>43306</v>
      </c>
      <c r="B27" s="16">
        <f>販売数まとめ!B27</f>
        <v>4</v>
      </c>
      <c r="C27" s="7">
        <f>VLOOKUP($A27&amp;$A$1,セッション数!$A$1:$E$151,4,FALSE)</f>
        <v>341</v>
      </c>
      <c r="D27" s="7">
        <f>VLOOKUP($A27&amp;$A$1,セッション数!$A$1:$E$151,5,FALSE)</f>
        <v>307</v>
      </c>
      <c r="E27" s="7">
        <f>CVまとめ!B27</f>
        <v>4</v>
      </c>
      <c r="F27" s="7">
        <f t="shared" si="0"/>
        <v>7</v>
      </c>
      <c r="G27" s="8">
        <f t="shared" si="1"/>
        <v>1.3029315960912053E-2</v>
      </c>
      <c r="H27" s="16">
        <f>販売数まとめ!G27</f>
        <v>3</v>
      </c>
      <c r="I27" s="7">
        <f t="shared" si="2"/>
        <v>341</v>
      </c>
      <c r="J27" s="7">
        <f>D27</f>
        <v>307</v>
      </c>
      <c r="K27" s="7">
        <f>CVまとめ!G27</f>
        <v>3</v>
      </c>
      <c r="L27" s="7">
        <f t="shared" si="3"/>
        <v>7</v>
      </c>
      <c r="M27" s="8">
        <f t="shared" si="3"/>
        <v>1.3029315960912053E-2</v>
      </c>
    </row>
    <row r="28" spans="1:13" x14ac:dyDescent="0.2">
      <c r="A28" s="1">
        <v>43307</v>
      </c>
      <c r="B28" s="16">
        <f>販売数まとめ!B28</f>
        <v>7</v>
      </c>
      <c r="C28" s="7">
        <f>VLOOKUP($A28&amp;$A$1,セッション数!$A$1:$E$151,4,FALSE)</f>
        <v>307</v>
      </c>
      <c r="D28" s="7">
        <f>VLOOKUP($A28&amp;$A$1,セッション数!$A$1:$E$151,5,FALSE)</f>
        <v>261</v>
      </c>
      <c r="E28" s="7">
        <f>CVまとめ!B28</f>
        <v>7</v>
      </c>
      <c r="F28" s="7">
        <f t="shared" si="0"/>
        <v>8</v>
      </c>
      <c r="G28" s="8">
        <f t="shared" si="1"/>
        <v>2.681992337164751E-2</v>
      </c>
      <c r="H28" s="16">
        <f>販売数まとめ!G28</f>
        <v>1</v>
      </c>
      <c r="I28" s="7">
        <f t="shared" si="2"/>
        <v>307</v>
      </c>
      <c r="J28" s="7">
        <f>D28</f>
        <v>261</v>
      </c>
      <c r="K28" s="7">
        <f>CVまとめ!G28</f>
        <v>1</v>
      </c>
      <c r="L28" s="7">
        <f t="shared" si="3"/>
        <v>8</v>
      </c>
      <c r="M28" s="8">
        <f t="shared" si="3"/>
        <v>2.681992337164751E-2</v>
      </c>
    </row>
    <row r="29" spans="1:13" x14ac:dyDescent="0.2">
      <c r="A29" s="1">
        <v>43308</v>
      </c>
      <c r="B29" s="16">
        <f>販売数まとめ!B29</f>
        <v>5</v>
      </c>
      <c r="C29" s="7">
        <f>VLOOKUP($A29&amp;$A$1,セッション数!$A$1:$E$151,4,FALSE)</f>
        <v>282</v>
      </c>
      <c r="D29" s="7">
        <f>VLOOKUP($A29&amp;$A$1,セッション数!$A$1:$E$151,5,FALSE)</f>
        <v>230</v>
      </c>
      <c r="E29" s="7">
        <f>CVまとめ!B29</f>
        <v>5</v>
      </c>
      <c r="F29" s="7">
        <f t="shared" si="0"/>
        <v>6</v>
      </c>
      <c r="G29" s="8">
        <f t="shared" si="1"/>
        <v>2.1739130434782608E-2</v>
      </c>
      <c r="H29" s="16">
        <f>販売数まとめ!G29</f>
        <v>1</v>
      </c>
      <c r="I29" s="7">
        <f t="shared" si="2"/>
        <v>282</v>
      </c>
      <c r="J29" s="7">
        <f>D29</f>
        <v>230</v>
      </c>
      <c r="K29" s="7">
        <f>CVまとめ!G29</f>
        <v>1</v>
      </c>
      <c r="L29" s="7">
        <f t="shared" si="3"/>
        <v>6</v>
      </c>
      <c r="M29" s="8">
        <f t="shared" si="3"/>
        <v>2.1739130434782608E-2</v>
      </c>
    </row>
    <row r="30" spans="1:13" x14ac:dyDescent="0.2">
      <c r="A30" s="1">
        <v>43309</v>
      </c>
      <c r="B30" s="16">
        <f>販売数まとめ!B30</f>
        <v>4</v>
      </c>
      <c r="C30" s="7">
        <f>VLOOKUP($A30&amp;$A$1,セッション数!$A$1:$E$151,4,FALSE)</f>
        <v>355</v>
      </c>
      <c r="D30" s="7">
        <f>VLOOKUP($A30&amp;$A$1,セッション数!$A$1:$E$151,5,FALSE)</f>
        <v>293</v>
      </c>
      <c r="E30" s="7">
        <f>CVまとめ!B30</f>
        <v>4</v>
      </c>
      <c r="F30" s="7">
        <f t="shared" si="0"/>
        <v>13</v>
      </c>
      <c r="G30" s="8">
        <f t="shared" si="1"/>
        <v>1.3651877133105802E-2</v>
      </c>
      <c r="H30" s="16">
        <f>販売数まとめ!G30</f>
        <v>9</v>
      </c>
      <c r="I30" s="7">
        <f t="shared" si="2"/>
        <v>355</v>
      </c>
      <c r="J30" s="7">
        <f>D30</f>
        <v>293</v>
      </c>
      <c r="K30" s="7">
        <f>CVまとめ!G30</f>
        <v>9</v>
      </c>
      <c r="L30" s="7">
        <f t="shared" si="3"/>
        <v>13</v>
      </c>
      <c r="M30" s="8">
        <f t="shared" si="3"/>
        <v>1.3651877133105802E-2</v>
      </c>
    </row>
    <row r="31" spans="1:13" x14ac:dyDescent="0.2">
      <c r="A31" s="1">
        <v>43310</v>
      </c>
      <c r="B31" s="16">
        <f>販売数まとめ!B31</f>
        <v>10</v>
      </c>
      <c r="C31" s="7">
        <f>VLOOKUP($A31&amp;$A$1,セッション数!$A$1:$E$151,4,FALSE)</f>
        <v>365</v>
      </c>
      <c r="D31" s="7">
        <f>VLOOKUP($A31&amp;$A$1,セッション数!$A$1:$E$151,5,FALSE)</f>
        <v>316</v>
      </c>
      <c r="E31" s="7">
        <f>CVまとめ!B31</f>
        <v>10</v>
      </c>
      <c r="F31" s="7">
        <f t="shared" si="0"/>
        <v>14</v>
      </c>
      <c r="G31" s="8">
        <f t="shared" si="1"/>
        <v>3.1645569620253167E-2</v>
      </c>
      <c r="H31" s="16">
        <f>販売数まとめ!G31</f>
        <v>4</v>
      </c>
      <c r="I31" s="7">
        <f t="shared" si="2"/>
        <v>365</v>
      </c>
      <c r="J31" s="7">
        <f>D31</f>
        <v>316</v>
      </c>
      <c r="K31" s="7">
        <f>CVまとめ!G31</f>
        <v>4</v>
      </c>
      <c r="L31" s="7">
        <f t="shared" si="3"/>
        <v>14</v>
      </c>
      <c r="M31" s="8">
        <f t="shared" si="3"/>
        <v>3.1645569620253167E-2</v>
      </c>
    </row>
    <row r="32" spans="1:13" x14ac:dyDescent="0.2">
      <c r="A32" s="1">
        <v>43311</v>
      </c>
      <c r="B32" s="16">
        <f>販売数まとめ!B32</f>
        <v>8</v>
      </c>
      <c r="C32" s="7">
        <f>VLOOKUP($A32&amp;$A$1,セッション数!$A$1:$E$151,4,FALSE)</f>
        <v>255</v>
      </c>
      <c r="D32" s="7">
        <f>VLOOKUP($A32&amp;$A$1,セッション数!$A$1:$E$151,5,FALSE)</f>
        <v>208</v>
      </c>
      <c r="E32" s="7">
        <f>CVまとめ!B32</f>
        <v>8</v>
      </c>
      <c r="F32" s="7">
        <f t="shared" si="0"/>
        <v>9</v>
      </c>
      <c r="G32" s="8">
        <f t="shared" si="1"/>
        <v>3.8461538461538464E-2</v>
      </c>
      <c r="H32" s="16">
        <f>販売数まとめ!G32</f>
        <v>1</v>
      </c>
      <c r="I32" s="7">
        <f t="shared" si="2"/>
        <v>255</v>
      </c>
      <c r="J32" s="7">
        <f>D32</f>
        <v>208</v>
      </c>
      <c r="K32" s="7">
        <f>CVまとめ!G32</f>
        <v>1</v>
      </c>
      <c r="L32" s="7">
        <f t="shared" si="3"/>
        <v>9</v>
      </c>
      <c r="M32" s="8">
        <f t="shared" si="3"/>
        <v>3.8461538461538464E-2</v>
      </c>
    </row>
    <row r="33" spans="1:13" x14ac:dyDescent="0.2">
      <c r="A33" s="1">
        <v>43312</v>
      </c>
      <c r="B33" s="16">
        <f>販売数まとめ!B33</f>
        <v>10</v>
      </c>
      <c r="C33" s="7">
        <f>VLOOKUP($A33&amp;$A$1,セッション数!$A$1:$E$151,4,FALSE)</f>
        <v>246</v>
      </c>
      <c r="D33" s="7">
        <f>VLOOKUP($A33&amp;$A$1,セッション数!$A$1:$E$151,5,FALSE)</f>
        <v>209</v>
      </c>
      <c r="E33" s="7">
        <f>CVまとめ!B33</f>
        <v>10</v>
      </c>
      <c r="F33" s="7">
        <f t="shared" si="0"/>
        <v>15</v>
      </c>
      <c r="G33" s="8">
        <f t="shared" si="1"/>
        <v>4.784688995215311E-2</v>
      </c>
      <c r="H33" s="16">
        <f>販売数まとめ!G33</f>
        <v>5</v>
      </c>
      <c r="I33" s="7">
        <f t="shared" si="2"/>
        <v>246</v>
      </c>
      <c r="J33" s="7">
        <f>D33</f>
        <v>209</v>
      </c>
      <c r="K33" s="7">
        <f>CVまとめ!G33</f>
        <v>5</v>
      </c>
      <c r="L33" s="7">
        <f t="shared" si="3"/>
        <v>15</v>
      </c>
      <c r="M33" s="8">
        <f t="shared" si="3"/>
        <v>4.784688995215311E-2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売上実績_元ネタ</vt:lpstr>
      <vt:lpstr>売上実績</vt:lpstr>
      <vt:lpstr>売上実績_PC</vt:lpstr>
      <vt:lpstr>売上実績_モバイル</vt:lpstr>
      <vt:lpstr>CVまとめ</vt:lpstr>
      <vt:lpstr>販売数まとめ</vt:lpstr>
      <vt:lpstr>セッション数</vt:lpstr>
      <vt:lpstr>JANサンプル_1</vt:lpstr>
      <vt:lpstr>JANサンプル_5</vt:lpstr>
      <vt:lpstr>JANサンプル_2</vt:lpstr>
      <vt:lpstr>JANサンプル_4</vt:lpstr>
      <vt:lpstr>JANサンプル_3</vt:lpstr>
      <vt:lpstr>セッション数_元データ</vt:lpstr>
      <vt:lpstr>販売数計_前処理</vt:lpstr>
      <vt:lpstr>販売数計</vt:lpstr>
      <vt:lpstr>キャンセル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08617：安原洋一</dc:creator>
  <cp:lastModifiedBy>Yasui, Hayato</cp:lastModifiedBy>
  <dcterms:created xsi:type="dcterms:W3CDTF">2018-09-12T11:39:53Z</dcterms:created>
  <dcterms:modified xsi:type="dcterms:W3CDTF">2018-09-18T10:26:08Z</dcterms:modified>
</cp:coreProperties>
</file>