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H\code\DATA-1030-2022-python-projects\data-1030-final-project\"/>
    </mc:Choice>
  </mc:AlternateContent>
  <xr:revisionPtr revIDLastSave="0" documentId="13_ncr:1_{4BCC5AF3-B02E-43E0-BEF2-AC07BB68A059}" xr6:coauthVersionLast="47" xr6:coauthVersionMax="47" xr10:uidLastSave="{00000000-0000-0000-0000-000000000000}"/>
  <bookViews>
    <workbookView xWindow="0" yWindow="360" windowWidth="29040" windowHeight="15840" activeTab="2" xr2:uid="{00000000-000D-0000-FFFF-FFFF00000000}"/>
  </bookViews>
  <sheets>
    <sheet name="data" sheetId="1" r:id="rId1"/>
    <sheet name="Sheet1" sheetId="2" r:id="rId2"/>
    <sheet name="Sheet2" sheetId="3" r:id="rId3"/>
  </sheets>
  <definedNames>
    <definedName name="_xlchart.v1.0" hidden="1">data!$K$1</definedName>
    <definedName name="_xlchart.v1.1" hidden="1">data!$K$2:$K$201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0" i="3"/>
  <c r="D10" i="3"/>
  <c r="E10" i="3"/>
  <c r="C11" i="3"/>
  <c r="D11" i="3"/>
  <c r="E11" i="3"/>
  <c r="B11" i="3"/>
  <c r="B10" i="3"/>
  <c r="C7" i="3"/>
  <c r="D7" i="3"/>
  <c r="E7" i="3"/>
  <c r="C8" i="3"/>
  <c r="D8" i="3"/>
  <c r="E8" i="3"/>
  <c r="B8" i="3"/>
  <c r="B7" i="3"/>
  <c r="C4" i="3"/>
  <c r="D4" i="3"/>
  <c r="E4" i="3"/>
  <c r="B4" i="3"/>
  <c r="F2" i="3"/>
  <c r="C2" i="3"/>
  <c r="D2" i="3"/>
  <c r="E2" i="3"/>
  <c r="C3" i="3"/>
  <c r="D3" i="3"/>
  <c r="E3" i="3"/>
  <c r="B3" i="3"/>
  <c r="B2" i="3"/>
  <c r="N37" i="1"/>
  <c r="S30" i="1"/>
  <c r="R30" i="1"/>
  <c r="Q30" i="1"/>
  <c r="P30" i="1"/>
  <c r="O30" i="1"/>
  <c r="N30" i="1"/>
  <c r="S29" i="1"/>
  <c r="R29" i="1"/>
  <c r="Q29" i="1"/>
  <c r="P29" i="1"/>
  <c r="P31" i="1" s="1"/>
  <c r="O29" i="1"/>
  <c r="N29" i="1"/>
  <c r="N31" i="1" s="1"/>
  <c r="I54" i="1"/>
  <c r="I184" i="1"/>
  <c r="I183" i="1"/>
  <c r="I137" i="1"/>
  <c r="I155" i="1"/>
  <c r="I60" i="1"/>
  <c r="I64" i="1"/>
  <c r="I170" i="1"/>
  <c r="I38" i="1"/>
  <c r="I111" i="1"/>
  <c r="I141" i="1"/>
  <c r="I178" i="1"/>
  <c r="I2" i="1"/>
  <c r="I116" i="1"/>
  <c r="I26" i="1"/>
  <c r="I52" i="1"/>
  <c r="I156" i="1"/>
  <c r="I101" i="1"/>
  <c r="I157" i="1"/>
  <c r="I120" i="1"/>
  <c r="I159" i="1"/>
  <c r="I90" i="1"/>
  <c r="I86" i="1"/>
  <c r="I109" i="1"/>
  <c r="I39" i="1"/>
  <c r="I31" i="1"/>
  <c r="I56" i="1"/>
  <c r="I55" i="1"/>
  <c r="I149" i="1"/>
  <c r="I99" i="1"/>
  <c r="I104" i="1"/>
  <c r="I7" i="1"/>
  <c r="I61" i="1"/>
  <c r="I35" i="1"/>
  <c r="I144" i="1"/>
  <c r="I106" i="1"/>
  <c r="I189" i="1"/>
  <c r="I122" i="1"/>
  <c r="I131" i="1"/>
  <c r="I123" i="1"/>
  <c r="I25" i="1"/>
  <c r="I161" i="1"/>
  <c r="I150" i="1"/>
  <c r="I114" i="1"/>
  <c r="I138" i="1"/>
  <c r="I187" i="1"/>
  <c r="I88" i="1"/>
  <c r="I87" i="1"/>
  <c r="I146" i="1"/>
  <c r="I27" i="1"/>
  <c r="I16" i="1"/>
  <c r="I41" i="1"/>
  <c r="I20" i="1"/>
  <c r="I119" i="1"/>
  <c r="I175" i="1"/>
  <c r="I117" i="1"/>
  <c r="I154" i="1"/>
  <c r="I145" i="1"/>
  <c r="I43" i="1"/>
  <c r="I78" i="1"/>
  <c r="I96" i="1"/>
  <c r="I192" i="1"/>
  <c r="I107" i="1"/>
  <c r="I66" i="1"/>
  <c r="I37" i="1"/>
  <c r="I105" i="1"/>
  <c r="I95" i="1"/>
  <c r="I94" i="1"/>
  <c r="I29" i="1"/>
  <c r="I5" i="1"/>
  <c r="I36" i="1"/>
  <c r="I75" i="1"/>
  <c r="I21" i="1"/>
  <c r="I100" i="1"/>
  <c r="I46" i="1"/>
  <c r="I10" i="1"/>
  <c r="I164" i="1"/>
  <c r="I165" i="1"/>
  <c r="I77" i="1"/>
  <c r="I9" i="1"/>
  <c r="I118" i="1"/>
  <c r="I197" i="1"/>
  <c r="I200" i="1"/>
  <c r="I45" i="1"/>
  <c r="I73" i="1"/>
  <c r="I79" i="1"/>
  <c r="I136" i="1"/>
  <c r="I124" i="1"/>
  <c r="I51" i="1"/>
  <c r="I50" i="1"/>
  <c r="I188" i="1"/>
  <c r="I4" i="1"/>
  <c r="I176" i="1"/>
  <c r="I69" i="1"/>
  <c r="I42" i="1"/>
  <c r="I108" i="1"/>
  <c r="I186" i="1"/>
  <c r="I185" i="1"/>
  <c r="I84" i="1"/>
  <c r="I171" i="1"/>
  <c r="I72" i="1"/>
  <c r="I103" i="1"/>
  <c r="I193" i="1"/>
  <c r="I125" i="1"/>
  <c r="I130" i="1"/>
  <c r="S31" i="1" l="1"/>
  <c r="R31" i="1"/>
  <c r="Q31" i="1"/>
  <c r="O31" i="1"/>
  <c r="T29" i="1"/>
  <c r="U29" i="1" s="1"/>
  <c r="T30" i="1"/>
  <c r="P34" i="1" l="1"/>
  <c r="P37" i="1" s="1"/>
  <c r="U30" i="1"/>
  <c r="Q34" i="1"/>
  <c r="Q37" i="1" s="1"/>
  <c r="R34" i="1"/>
  <c r="R37" i="1" s="1"/>
  <c r="N34" i="1"/>
  <c r="S34" i="1"/>
  <c r="S37" i="1" s="1"/>
  <c r="O34" i="1"/>
  <c r="O37" i="1" s="1"/>
  <c r="S35" i="1" l="1"/>
  <c r="S38" i="1" s="1"/>
  <c r="N35" i="1"/>
  <c r="N38" i="1" s="1"/>
  <c r="O35" i="1"/>
  <c r="O38" i="1" s="1"/>
  <c r="P35" i="1"/>
  <c r="P38" i="1" s="1"/>
  <c r="Q35" i="1"/>
  <c r="Q38" i="1" s="1"/>
  <c r="R35" i="1"/>
  <c r="R38" i="1" s="1"/>
  <c r="N40" i="1" l="1"/>
</calcChain>
</file>

<file path=xl/sharedStrings.xml><?xml version="1.0" encoding="utf-8"?>
<sst xmlns="http://schemas.openxmlformats.org/spreadsheetml/2006/main" count="647" uniqueCount="278">
  <si>
    <t>ID</t>
  </si>
  <si>
    <t>FirstName</t>
  </si>
  <si>
    <t>LastName</t>
  </si>
  <si>
    <t>GotCovid</t>
  </si>
  <si>
    <t>Thea</t>
  </si>
  <si>
    <t>Gabrielle</t>
  </si>
  <si>
    <t>Charlie</t>
  </si>
  <si>
    <t>Aimee</t>
  </si>
  <si>
    <t>Jacqueline</t>
  </si>
  <si>
    <t>Adele</t>
  </si>
  <si>
    <t>Marie</t>
  </si>
  <si>
    <t>Amirah</t>
  </si>
  <si>
    <t>Amie</t>
  </si>
  <si>
    <t>Beth</t>
  </si>
  <si>
    <t>Declan</t>
  </si>
  <si>
    <t>Oscar</t>
  </si>
  <si>
    <t>Raphael</t>
  </si>
  <si>
    <t>Anika</t>
  </si>
  <si>
    <t>Rob</t>
  </si>
  <si>
    <t>Leroy</t>
  </si>
  <si>
    <t>Ismael</t>
  </si>
  <si>
    <t>Nadia</t>
  </si>
  <si>
    <t>Liam</t>
  </si>
  <si>
    <t>Robert</t>
  </si>
  <si>
    <t>Ted</t>
  </si>
  <si>
    <t>Adrian</t>
  </si>
  <si>
    <t>Jon</t>
  </si>
  <si>
    <t>Jack</t>
  </si>
  <si>
    <t>Owen</t>
  </si>
  <si>
    <t>Billy</t>
  </si>
  <si>
    <t>Jim</t>
  </si>
  <si>
    <t>Marvin</t>
  </si>
  <si>
    <t>Bonnie</t>
  </si>
  <si>
    <t>Katherine</t>
  </si>
  <si>
    <t>Lois</t>
  </si>
  <si>
    <t>Fannie</t>
  </si>
  <si>
    <t>Michelle</t>
  </si>
  <si>
    <t>Giselle</t>
  </si>
  <si>
    <t>Andrea</t>
  </si>
  <si>
    <t>Karen</t>
  </si>
  <si>
    <t>Lila</t>
  </si>
  <si>
    <t>Molly</t>
  </si>
  <si>
    <t>Maria</t>
  </si>
  <si>
    <t>Annie</t>
  </si>
  <si>
    <t>Eve</t>
  </si>
  <si>
    <t>Daniel</t>
  </si>
  <si>
    <t>Adam</t>
  </si>
  <si>
    <t>Michael</t>
  </si>
  <si>
    <t>Jacob</t>
  </si>
  <si>
    <t>Aaron</t>
  </si>
  <si>
    <t>Richard</t>
  </si>
  <si>
    <t>Benjamin</t>
  </si>
  <si>
    <t>Harrison</t>
  </si>
  <si>
    <t>Joshua</t>
  </si>
  <si>
    <t>Harry</t>
  </si>
  <si>
    <t>Nathan</t>
  </si>
  <si>
    <t>Louis</t>
  </si>
  <si>
    <t>Thomas</t>
  </si>
  <si>
    <t>Joseph</t>
  </si>
  <si>
    <t>David</t>
  </si>
  <si>
    <t>Christopher</t>
  </si>
  <si>
    <t>Dewey</t>
  </si>
  <si>
    <t>Ethan</t>
  </si>
  <si>
    <t>Nicole</t>
  </si>
  <si>
    <t>Isabel</t>
  </si>
  <si>
    <t>Millie</t>
  </si>
  <si>
    <t>Amber</t>
  </si>
  <si>
    <t>Jasmine</t>
  </si>
  <si>
    <t>Ellie</t>
  </si>
  <si>
    <t>Florence</t>
  </si>
  <si>
    <t>Holly</t>
  </si>
  <si>
    <t>Megan</t>
  </si>
  <si>
    <t>Alice</t>
  </si>
  <si>
    <t>Mia</t>
  </si>
  <si>
    <t>Phoebe</t>
  </si>
  <si>
    <t>Jessica</t>
  </si>
  <si>
    <t>Amy</t>
  </si>
  <si>
    <t>Martha</t>
  </si>
  <si>
    <t>Ella</t>
  </si>
  <si>
    <t>Rebecca</t>
  </si>
  <si>
    <t>Elizabeth</t>
  </si>
  <si>
    <t>Amelia</t>
  </si>
  <si>
    <t>Sophie</t>
  </si>
  <si>
    <t>Emma</t>
  </si>
  <si>
    <t>Anna</t>
  </si>
  <si>
    <t>Abigail</t>
  </si>
  <si>
    <t>Emily</t>
  </si>
  <si>
    <t>Luke</t>
  </si>
  <si>
    <t>Oliver</t>
  </si>
  <si>
    <t>Henry</t>
  </si>
  <si>
    <t>Matthew</t>
  </si>
  <si>
    <t>William</t>
  </si>
  <si>
    <t>Edward</t>
  </si>
  <si>
    <t>Jake</t>
  </si>
  <si>
    <t>Samuel</t>
  </si>
  <si>
    <t>Charles</t>
  </si>
  <si>
    <t>Gary</t>
  </si>
  <si>
    <t>Travis</t>
  </si>
  <si>
    <t>Chase</t>
  </si>
  <si>
    <t>Tanner</t>
  </si>
  <si>
    <t>Tyson</t>
  </si>
  <si>
    <t>Scott</t>
  </si>
  <si>
    <t>Susanne</t>
  </si>
  <si>
    <t>Stephanie</t>
  </si>
  <si>
    <t>Wayne</t>
  </si>
  <si>
    <t>Russell</t>
  </si>
  <si>
    <t>Kade</t>
  </si>
  <si>
    <t>Justin</t>
  </si>
  <si>
    <t>Austin</t>
  </si>
  <si>
    <t>Zack</t>
  </si>
  <si>
    <t>Madison</t>
  </si>
  <si>
    <t>Ashley</t>
  </si>
  <si>
    <t>Lindsey</t>
  </si>
  <si>
    <t>Paola</t>
  </si>
  <si>
    <t>April</t>
  </si>
  <si>
    <t>Juliet</t>
  </si>
  <si>
    <t>Danielle</t>
  </si>
  <si>
    <t>Jeremiah</t>
  </si>
  <si>
    <t>Jason</t>
  </si>
  <si>
    <t>Kim</t>
  </si>
  <si>
    <t>John</t>
  </si>
  <si>
    <t>Alissa</t>
  </si>
  <si>
    <t>Spencer</t>
  </si>
  <si>
    <t>Vincent</t>
  </si>
  <si>
    <t>Cole</t>
  </si>
  <si>
    <t>Chloe</t>
  </si>
  <si>
    <t>Carl</t>
  </si>
  <si>
    <t>Sarah</t>
  </si>
  <si>
    <t>Ellis</t>
  </si>
  <si>
    <t>Alfred</t>
  </si>
  <si>
    <t>Bennett</t>
  </si>
  <si>
    <t>Steven</t>
  </si>
  <si>
    <t>Dominik</t>
  </si>
  <si>
    <t>Carter</t>
  </si>
  <si>
    <t>Kelvin</t>
  </si>
  <si>
    <t>Elliott</t>
  </si>
  <si>
    <t>Lana</t>
  </si>
  <si>
    <t>Farrell</t>
  </si>
  <si>
    <t>Leonardo</t>
  </si>
  <si>
    <t>Douglas</t>
  </si>
  <si>
    <t>Fiona</t>
  </si>
  <si>
    <t>Riley</t>
  </si>
  <si>
    <t>Johnston</t>
  </si>
  <si>
    <t>Maddie</t>
  </si>
  <si>
    <t>Dixon</t>
  </si>
  <si>
    <t>Ashton</t>
  </si>
  <si>
    <t>Kristian</t>
  </si>
  <si>
    <t>Sullivan</t>
  </si>
  <si>
    <t>Johnson</t>
  </si>
  <si>
    <t>Harper</t>
  </si>
  <si>
    <t>Carlos</t>
  </si>
  <si>
    <t>Walter</t>
  </si>
  <si>
    <t>Murphy</t>
  </si>
  <si>
    <t>Brad</t>
  </si>
  <si>
    <t>Julia</t>
  </si>
  <si>
    <t>Casey</t>
  </si>
  <si>
    <t>Amanda</t>
  </si>
  <si>
    <t>Jones</t>
  </si>
  <si>
    <t>Andrews</t>
  </si>
  <si>
    <t>Arthur</t>
  </si>
  <si>
    <t>Evans</t>
  </si>
  <si>
    <t>Preston</t>
  </si>
  <si>
    <t>Payne</t>
  </si>
  <si>
    <t>Kelley</t>
  </si>
  <si>
    <t>Elian</t>
  </si>
  <si>
    <t>Warren</t>
  </si>
  <si>
    <t>Lilianna</t>
  </si>
  <si>
    <t>Morrison</t>
  </si>
  <si>
    <t>Murray</t>
  </si>
  <si>
    <t>Sofia</t>
  </si>
  <si>
    <t>Mary</t>
  </si>
  <si>
    <t>Olivia</t>
  </si>
  <si>
    <t>Sydney</t>
  </si>
  <si>
    <t>Carroll</t>
  </si>
  <si>
    <t>Mike</t>
  </si>
  <si>
    <t>Mason</t>
  </si>
  <si>
    <t>Haris</t>
  </si>
  <si>
    <t>Ferguson</t>
  </si>
  <si>
    <t>Cherry</t>
  </si>
  <si>
    <t>Owens</t>
  </si>
  <si>
    <t>Brown</t>
  </si>
  <si>
    <t>Reed</t>
  </si>
  <si>
    <t>Ellia</t>
  </si>
  <si>
    <t>Stewart</t>
  </si>
  <si>
    <t>Stuart</t>
  </si>
  <si>
    <t>Anderson</t>
  </si>
  <si>
    <t>Gibson</t>
  </si>
  <si>
    <t>James</t>
  </si>
  <si>
    <t>Nelson</t>
  </si>
  <si>
    <t>Alberta</t>
  </si>
  <si>
    <t>Henderson</t>
  </si>
  <si>
    <t>Ross</t>
  </si>
  <si>
    <t>Violet</t>
  </si>
  <si>
    <t>Kirsten</t>
  </si>
  <si>
    <t>Baker</t>
  </si>
  <si>
    <t>Miranda</t>
  </si>
  <si>
    <t>Lloyd</t>
  </si>
  <si>
    <t>Hawkins</t>
  </si>
  <si>
    <t>Phillips</t>
  </si>
  <si>
    <t>Joyce</t>
  </si>
  <si>
    <t>Fowler</t>
  </si>
  <si>
    <t>Alexander</t>
  </si>
  <si>
    <t>Garry</t>
  </si>
  <si>
    <t>Sawyer</t>
  </si>
  <si>
    <t>Roberts</t>
  </si>
  <si>
    <t>Montgomery</t>
  </si>
  <si>
    <t>Taylor</t>
  </si>
  <si>
    <t>Miller</t>
  </si>
  <si>
    <t>Robinson</t>
  </si>
  <si>
    <t>Perry</t>
  </si>
  <si>
    <t>Cooper</t>
  </si>
  <si>
    <t>West</t>
  </si>
  <si>
    <t>Grant</t>
  </si>
  <si>
    <t>Hunt</t>
  </si>
  <si>
    <t>Watson</t>
  </si>
  <si>
    <t>Kelly</t>
  </si>
  <si>
    <t>Smith</t>
  </si>
  <si>
    <t>Campbell</t>
  </si>
  <si>
    <t>Chapman</t>
  </si>
  <si>
    <t>Howard</t>
  </si>
  <si>
    <t>Craig</t>
  </si>
  <si>
    <t>Bailey</t>
  </si>
  <si>
    <t>Ryan</t>
  </si>
  <si>
    <t>Armstrong</t>
  </si>
  <si>
    <t>Mitchell</t>
  </si>
  <si>
    <t>Williams</t>
  </si>
  <si>
    <t>Wright</t>
  </si>
  <si>
    <t>Davis</t>
  </si>
  <si>
    <t>Hall</t>
  </si>
  <si>
    <t>Tucker</t>
  </si>
  <si>
    <t>Morgan</t>
  </si>
  <si>
    <t>Myers</t>
  </si>
  <si>
    <t>Cunningham</t>
  </si>
  <si>
    <t>Harris</t>
  </si>
  <si>
    <t>Richardson</t>
  </si>
  <si>
    <t>Barnes</t>
  </si>
  <si>
    <t>Walker</t>
  </si>
  <si>
    <t>Holmes</t>
  </si>
  <si>
    <t>Brooks</t>
  </si>
  <si>
    <t>Turner</t>
  </si>
  <si>
    <t>Parker</t>
  </si>
  <si>
    <t>Stevens</t>
  </si>
  <si>
    <t>Clark</t>
  </si>
  <si>
    <t>Crawford</t>
  </si>
  <si>
    <t>Wilson</t>
  </si>
  <si>
    <t>Adams</t>
  </si>
  <si>
    <t>Rogers</t>
  </si>
  <si>
    <t>Hamilton</t>
  </si>
  <si>
    <t>Moore</t>
  </si>
  <si>
    <t>ArrivalYear</t>
  </si>
  <si>
    <t>ArrivalMonth</t>
  </si>
  <si>
    <t>ArrivalDay</t>
  </si>
  <si>
    <t>DepartureYear</t>
  </si>
  <si>
    <t>DepartureMonth</t>
  </si>
  <si>
    <t>DepartureDay</t>
  </si>
  <si>
    <t>DaysStayed</t>
  </si>
  <si>
    <t>1 to 7</t>
  </si>
  <si>
    <t>8 to 14</t>
  </si>
  <si>
    <t>15 to 21</t>
  </si>
  <si>
    <t>22 to 28</t>
  </si>
  <si>
    <t>29 to 35</t>
  </si>
  <si>
    <t>36+</t>
  </si>
  <si>
    <t>got covid</t>
  </si>
  <si>
    <t>did not get covid</t>
  </si>
  <si>
    <t xml:space="preserve"> </t>
  </si>
  <si>
    <t>Actual</t>
  </si>
  <si>
    <t>Expected</t>
  </si>
  <si>
    <t>Chi Square</t>
  </si>
  <si>
    <t>Degrees of freedom (df)</t>
  </si>
  <si>
    <r>
      <t>p</t>
    </r>
    <r>
      <rPr>
        <b/>
        <sz val="11"/>
        <color rgb="FF202122"/>
        <rFont val="Arial"/>
        <family val="2"/>
      </rPr>
      <t>-value (probability)</t>
    </r>
  </si>
  <si>
    <t>Gender</t>
  </si>
  <si>
    <t>FavoriteSeason</t>
  </si>
  <si>
    <t>Male</t>
  </si>
  <si>
    <t>Female</t>
  </si>
  <si>
    <t>Spring</t>
  </si>
  <si>
    <t>Summer</t>
  </si>
  <si>
    <t>Winter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</si>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</sst>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b/>
      <i/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A2AA"/>
        <bgColor indexed="64"/>
      </patternFill>
    </fill>
    <fill>
      <patternFill patternType="solid">
        <fgColor rgb="FFEFAAAA"/>
        <bgColor indexed="64"/>
      </patternFill>
    </fill>
    <fill>
      <patternFill patternType="solid">
        <fgColor rgb="FFE8B2AA"/>
        <bgColor indexed="64"/>
      </patternFill>
    </fill>
    <fill>
      <patternFill patternType="solid">
        <fgColor rgb="FFDFBAAA"/>
        <bgColor indexed="64"/>
      </patternFill>
    </fill>
    <fill>
      <patternFill patternType="solid">
        <fgColor rgb="FFD8C2AA"/>
        <bgColor indexed="64"/>
      </patternFill>
    </fill>
    <fill>
      <patternFill patternType="solid">
        <fgColor rgb="FFCFCAAA"/>
        <bgColor indexed="64"/>
      </patternFill>
    </fill>
    <fill>
      <patternFill patternType="solid">
        <fgColor rgb="FFC8D2AA"/>
        <bgColor indexed="64"/>
      </patternFill>
    </fill>
    <fill>
      <patternFill patternType="solid">
        <fgColor rgb="FFBFDAAA"/>
        <bgColor indexed="64"/>
      </patternFill>
    </fill>
    <fill>
      <patternFill patternType="solid">
        <fgColor rgb="FFB8E2AA"/>
        <bgColor indexed="64"/>
      </patternFill>
    </fill>
    <fill>
      <patternFill patternType="solid">
        <fgColor rgb="FFAFEAAA"/>
        <bgColor indexed="64"/>
      </patternFill>
    </fill>
    <fill>
      <patternFill patternType="solid">
        <fgColor rgb="FFA8FAA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16" fontId="0" fillId="0" borderId="0" xfId="0" applyNumberFormat="1"/>
    <xf numFmtId="0" fontId="16" fillId="0" borderId="0" xfId="0" applyFont="1"/>
    <xf numFmtId="0" fontId="18" fillId="34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 wrapText="1"/>
    </xf>
    <xf numFmtId="0" fontId="20" fillId="34" borderId="10" xfId="0" applyFont="1" applyFill="1" applyBorder="1" applyAlignment="1">
      <alignment horizontal="right" vertical="center" wrapText="1"/>
    </xf>
    <xf numFmtId="0" fontId="19" fillId="35" borderId="10" xfId="0" applyFont="1" applyFill="1" applyBorder="1" applyAlignment="1">
      <alignment vertical="center" wrapText="1"/>
    </xf>
    <xf numFmtId="0" fontId="19" fillId="36" borderId="10" xfId="0" applyFont="1" applyFill="1" applyBorder="1" applyAlignment="1">
      <alignment vertical="center" wrapText="1"/>
    </xf>
    <xf numFmtId="0" fontId="19" fillId="37" borderId="10" xfId="0" applyFont="1" applyFill="1" applyBorder="1" applyAlignment="1">
      <alignment vertical="center" wrapText="1"/>
    </xf>
    <xf numFmtId="0" fontId="19" fillId="38" borderId="10" xfId="0" applyFont="1" applyFill="1" applyBorder="1" applyAlignment="1">
      <alignment vertical="center" wrapText="1"/>
    </xf>
    <xf numFmtId="0" fontId="19" fillId="39" borderId="10" xfId="0" applyFont="1" applyFill="1" applyBorder="1" applyAlignment="1">
      <alignment vertical="center" wrapText="1"/>
    </xf>
    <xf numFmtId="0" fontId="19" fillId="40" borderId="10" xfId="0" applyFont="1" applyFill="1" applyBorder="1" applyAlignment="1">
      <alignment vertical="center" wrapText="1"/>
    </xf>
    <xf numFmtId="0" fontId="19" fillId="41" borderId="10" xfId="0" applyFont="1" applyFill="1" applyBorder="1" applyAlignment="1">
      <alignment vertical="center" wrapText="1"/>
    </xf>
    <xf numFmtId="0" fontId="19" fillId="42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0" fontId="19" fillId="44" borderId="10" xfId="0" applyFont="1" applyFill="1" applyBorder="1" applyAlignment="1">
      <alignment vertical="center" wrapText="1"/>
    </xf>
    <xf numFmtId="0" fontId="19" fillId="45" borderId="10" xfId="0" applyFont="1" applyFill="1" applyBorder="1" applyAlignment="1">
      <alignment vertical="center" wrapText="1"/>
    </xf>
    <xf numFmtId="0" fontId="21" fillId="34" borderId="11" xfId="42" applyFill="1" applyBorder="1" applyAlignment="1">
      <alignment horizontal="center" vertical="center" wrapText="1"/>
    </xf>
    <xf numFmtId="0" fontId="21" fillId="34" borderId="12" xfId="42" applyFill="1" applyBorder="1" applyAlignment="1">
      <alignment horizontal="center" vertical="center" wrapText="1"/>
    </xf>
    <xf numFmtId="0" fontId="21" fillId="34" borderId="13" xfId="42" applyFill="1" applyBorder="1" applyAlignment="1">
      <alignment horizontal="center" vertical="center" wrapText="1"/>
    </xf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A078CEC-937D-4A52-B8F4-473DEE1F4972}">
          <cx:tx>
            <cx:txData>
              <cx:f>_xlchart.v1.0</cx:f>
              <cx:v>DaysStayed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8</xdr:row>
      <xdr:rowOff>119062</xdr:rowOff>
    </xdr:from>
    <xdr:to>
      <xdr:col>21</xdr:col>
      <xdr:colOff>352425</xdr:colOff>
      <xdr:row>23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9C0F75-55ED-4709-A52E-B306DB436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5150" y="164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304800</xdr:colOff>
      <xdr:row>43</xdr:row>
      <xdr:rowOff>304800</xdr:rowOff>
    </xdr:to>
    <xdr:sp macro="" textlink="">
      <xdr:nvSpPr>
        <xdr:cNvPr id="1025" name="AutoShape 1" descr="\chi ^{2}">
          <a:extLst>
            <a:ext uri="{FF2B5EF4-FFF2-40B4-BE49-F238E27FC236}">
              <a16:creationId xmlns:a16="http://schemas.microsoft.com/office/drawing/2014/main" id="{C91BC2B9-6180-4F91-9DCB-BDDD9CEAF238}"/>
            </a:ext>
          </a:extLst>
        </xdr:cNvPr>
        <xdr:cNvSpPr>
          <a:spLocks noChangeAspect="1" noChangeArrowheads="1"/>
        </xdr:cNvSpPr>
      </xdr:nvSpPr>
      <xdr:spPr bwMode="auto">
        <a:xfrm>
          <a:off x="10067925" y="82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1"/>
  <sheetViews>
    <sheetView topLeftCell="F20" zoomScale="60" zoomScaleNormal="60" workbookViewId="0">
      <selection activeCell="L64" sqref="L6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2.42578125" bestFit="1" customWidth="1"/>
    <col min="4" max="4" width="10.7109375" bestFit="1" customWidth="1"/>
    <col min="5" max="5" width="12.7109375" bestFit="1" customWidth="1"/>
    <col min="6" max="6" width="10.140625" bestFit="1" customWidth="1"/>
    <col min="7" max="7" width="14" bestFit="1" customWidth="1"/>
    <col min="8" max="8" width="16.5703125" customWidth="1"/>
    <col min="9" max="9" width="13.42578125" bestFit="1" customWidth="1"/>
    <col min="11" max="12" width="10.28515625" customWidth="1"/>
    <col min="13" max="13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3</v>
      </c>
      <c r="K1" t="s">
        <v>255</v>
      </c>
    </row>
    <row r="2" spans="1:11" x14ac:dyDescent="0.25">
      <c r="A2">
        <v>113</v>
      </c>
      <c r="B2" t="s">
        <v>99</v>
      </c>
      <c r="C2" t="s">
        <v>245</v>
      </c>
      <c r="D2">
        <v>2021</v>
      </c>
      <c r="E2">
        <v>10</v>
      </c>
      <c r="F2">
        <v>22</v>
      </c>
      <c r="G2">
        <v>2021</v>
      </c>
      <c r="H2">
        <v>10</v>
      </c>
      <c r="I2">
        <f>F2+K2</f>
        <v>27</v>
      </c>
      <c r="J2">
        <v>0</v>
      </c>
      <c r="K2">
        <v>5</v>
      </c>
    </row>
    <row r="3" spans="1:11" x14ac:dyDescent="0.25">
      <c r="A3">
        <v>133</v>
      </c>
      <c r="B3" t="s">
        <v>84</v>
      </c>
      <c r="C3" t="s">
        <v>245</v>
      </c>
      <c r="D3">
        <v>2021</v>
      </c>
      <c r="E3">
        <v>9</v>
      </c>
      <c r="F3">
        <v>28</v>
      </c>
      <c r="G3">
        <v>2021</v>
      </c>
      <c r="H3">
        <v>10</v>
      </c>
      <c r="I3">
        <v>25</v>
      </c>
      <c r="J3">
        <v>1</v>
      </c>
      <c r="K3">
        <v>27</v>
      </c>
    </row>
    <row r="4" spans="1:11" x14ac:dyDescent="0.25">
      <c r="A4">
        <v>52</v>
      </c>
      <c r="B4" t="s">
        <v>53</v>
      </c>
      <c r="C4" t="s">
        <v>201</v>
      </c>
      <c r="D4">
        <v>2020</v>
      </c>
      <c r="E4">
        <v>9</v>
      </c>
      <c r="F4">
        <v>4</v>
      </c>
      <c r="G4">
        <v>2020</v>
      </c>
      <c r="H4">
        <v>9</v>
      </c>
      <c r="I4">
        <f>F4+K4</f>
        <v>11</v>
      </c>
      <c r="J4">
        <v>0</v>
      </c>
      <c r="K4">
        <v>7</v>
      </c>
    </row>
    <row r="5" spans="1:11" x14ac:dyDescent="0.25">
      <c r="A5">
        <v>26</v>
      </c>
      <c r="B5" t="s">
        <v>29</v>
      </c>
      <c r="C5" t="s">
        <v>185</v>
      </c>
      <c r="D5">
        <v>2020</v>
      </c>
      <c r="E5">
        <v>8</v>
      </c>
      <c r="F5">
        <v>16</v>
      </c>
      <c r="G5">
        <v>2020</v>
      </c>
      <c r="H5">
        <v>8</v>
      </c>
      <c r="I5">
        <f>F5+K5</f>
        <v>24</v>
      </c>
      <c r="J5">
        <v>0</v>
      </c>
      <c r="K5">
        <v>8</v>
      </c>
    </row>
    <row r="6" spans="1:11" x14ac:dyDescent="0.25">
      <c r="A6">
        <v>183</v>
      </c>
      <c r="B6" t="s">
        <v>184</v>
      </c>
      <c r="C6" t="s">
        <v>185</v>
      </c>
      <c r="D6">
        <v>2021</v>
      </c>
      <c r="E6">
        <v>2</v>
      </c>
      <c r="F6">
        <v>5</v>
      </c>
      <c r="G6">
        <v>2021</v>
      </c>
      <c r="H6">
        <v>3</v>
      </c>
      <c r="I6">
        <v>12</v>
      </c>
      <c r="J6">
        <v>0</v>
      </c>
      <c r="K6">
        <v>35</v>
      </c>
    </row>
    <row r="7" spans="1:11" x14ac:dyDescent="0.25">
      <c r="A7">
        <v>162</v>
      </c>
      <c r="B7" t="s">
        <v>59</v>
      </c>
      <c r="C7" t="s">
        <v>158</v>
      </c>
      <c r="D7">
        <v>2021</v>
      </c>
      <c r="E7">
        <v>4</v>
      </c>
      <c r="F7">
        <v>8</v>
      </c>
      <c r="G7">
        <v>2021</v>
      </c>
      <c r="H7">
        <v>4</v>
      </c>
      <c r="I7">
        <f>F7+K7</f>
        <v>9</v>
      </c>
      <c r="J7">
        <v>0</v>
      </c>
      <c r="K7">
        <v>1</v>
      </c>
    </row>
    <row r="8" spans="1:11" x14ac:dyDescent="0.25">
      <c r="A8">
        <v>3</v>
      </c>
      <c r="B8" t="s">
        <v>6</v>
      </c>
      <c r="C8" t="s">
        <v>158</v>
      </c>
      <c r="D8">
        <v>2022</v>
      </c>
      <c r="E8">
        <v>1</v>
      </c>
      <c r="F8">
        <v>24</v>
      </c>
      <c r="G8">
        <v>2022</v>
      </c>
      <c r="H8">
        <v>2</v>
      </c>
      <c r="I8">
        <v>1</v>
      </c>
      <c r="J8">
        <v>0</v>
      </c>
      <c r="K8">
        <v>8</v>
      </c>
    </row>
    <row r="9" spans="1:11" x14ac:dyDescent="0.25">
      <c r="A9">
        <v>36</v>
      </c>
      <c r="B9" t="s">
        <v>39</v>
      </c>
      <c r="C9" t="s">
        <v>223</v>
      </c>
      <c r="D9">
        <v>2020</v>
      </c>
      <c r="E9">
        <v>7</v>
      </c>
      <c r="F9">
        <v>19</v>
      </c>
      <c r="G9">
        <v>2020</v>
      </c>
      <c r="H9">
        <v>7</v>
      </c>
      <c r="I9">
        <f>F9+K9</f>
        <v>25</v>
      </c>
      <c r="J9">
        <v>0</v>
      </c>
      <c r="K9">
        <v>6</v>
      </c>
    </row>
    <row r="10" spans="1:11" x14ac:dyDescent="0.25">
      <c r="A10">
        <v>32</v>
      </c>
      <c r="B10" t="s">
        <v>35</v>
      </c>
      <c r="C10" t="s">
        <v>221</v>
      </c>
      <c r="D10">
        <v>2020</v>
      </c>
      <c r="E10">
        <v>10</v>
      </c>
      <c r="F10">
        <v>17</v>
      </c>
      <c r="G10">
        <v>2020</v>
      </c>
      <c r="H10">
        <v>10</v>
      </c>
      <c r="I10">
        <f>F10+K10</f>
        <v>25</v>
      </c>
      <c r="J10">
        <v>0</v>
      </c>
      <c r="K10">
        <v>8</v>
      </c>
    </row>
    <row r="11" spans="1:11" x14ac:dyDescent="0.25">
      <c r="A11">
        <v>105</v>
      </c>
      <c r="B11" t="s">
        <v>49</v>
      </c>
      <c r="C11" t="s">
        <v>221</v>
      </c>
      <c r="D11">
        <v>2021</v>
      </c>
      <c r="E11">
        <v>6</v>
      </c>
      <c r="F11">
        <v>20</v>
      </c>
      <c r="G11">
        <v>2021</v>
      </c>
      <c r="H11">
        <v>7</v>
      </c>
      <c r="I11">
        <v>4</v>
      </c>
      <c r="J11">
        <v>0</v>
      </c>
      <c r="K11">
        <v>14</v>
      </c>
    </row>
    <row r="12" spans="1:11" x14ac:dyDescent="0.25">
      <c r="A12">
        <v>123</v>
      </c>
      <c r="B12" t="s">
        <v>108</v>
      </c>
      <c r="C12" t="s">
        <v>194</v>
      </c>
      <c r="D12">
        <v>2021</v>
      </c>
      <c r="E12">
        <v>9</v>
      </c>
      <c r="F12">
        <v>11</v>
      </c>
      <c r="G12">
        <v>2021</v>
      </c>
      <c r="H12">
        <v>10</v>
      </c>
      <c r="I12">
        <v>1</v>
      </c>
      <c r="J12">
        <v>1</v>
      </c>
      <c r="K12">
        <v>21</v>
      </c>
    </row>
    <row r="13" spans="1:11" x14ac:dyDescent="0.25">
      <c r="A13">
        <v>191</v>
      </c>
      <c r="B13" t="s">
        <v>193</v>
      </c>
      <c r="C13" t="s">
        <v>194</v>
      </c>
      <c r="D13">
        <v>2021</v>
      </c>
      <c r="E13">
        <v>10</v>
      </c>
      <c r="F13">
        <v>26</v>
      </c>
      <c r="G13">
        <v>2021</v>
      </c>
      <c r="H13">
        <v>11</v>
      </c>
      <c r="I13">
        <v>25</v>
      </c>
      <c r="J13">
        <v>0</v>
      </c>
      <c r="K13">
        <v>30</v>
      </c>
    </row>
    <row r="14" spans="1:11" x14ac:dyDescent="0.25">
      <c r="A14">
        <v>73</v>
      </c>
      <c r="B14" t="s">
        <v>73</v>
      </c>
      <c r="C14" t="s">
        <v>235</v>
      </c>
      <c r="D14">
        <v>2021</v>
      </c>
      <c r="E14">
        <v>6</v>
      </c>
      <c r="F14">
        <v>14</v>
      </c>
      <c r="G14">
        <v>2021</v>
      </c>
      <c r="H14">
        <v>7</v>
      </c>
      <c r="I14">
        <v>7</v>
      </c>
      <c r="J14">
        <v>0</v>
      </c>
      <c r="K14">
        <v>23</v>
      </c>
    </row>
    <row r="15" spans="1:11" x14ac:dyDescent="0.25">
      <c r="A15">
        <v>120</v>
      </c>
      <c r="B15" t="s">
        <v>105</v>
      </c>
      <c r="C15" t="s">
        <v>130</v>
      </c>
      <c r="D15">
        <v>2021</v>
      </c>
      <c r="E15">
        <v>2</v>
      </c>
      <c r="F15">
        <v>28</v>
      </c>
      <c r="G15">
        <v>2021</v>
      </c>
      <c r="H15">
        <v>3</v>
      </c>
      <c r="I15">
        <v>4</v>
      </c>
      <c r="J15">
        <v>0</v>
      </c>
      <c r="K15">
        <v>4</v>
      </c>
    </row>
    <row r="16" spans="1:11" x14ac:dyDescent="0.25">
      <c r="A16">
        <v>198</v>
      </c>
      <c r="B16" t="s">
        <v>202</v>
      </c>
      <c r="C16" t="s">
        <v>130</v>
      </c>
      <c r="D16">
        <v>2021</v>
      </c>
      <c r="E16">
        <v>1</v>
      </c>
      <c r="F16">
        <v>20</v>
      </c>
      <c r="G16">
        <v>2021</v>
      </c>
      <c r="H16">
        <v>1</v>
      </c>
      <c r="I16">
        <f>F16+K16</f>
        <v>30</v>
      </c>
      <c r="J16">
        <v>0</v>
      </c>
      <c r="K16">
        <v>10</v>
      </c>
    </row>
    <row r="17" spans="1:22" x14ac:dyDescent="0.25">
      <c r="A17">
        <v>143</v>
      </c>
      <c r="B17" t="s">
        <v>129</v>
      </c>
      <c r="C17" t="s">
        <v>130</v>
      </c>
      <c r="D17">
        <v>2021</v>
      </c>
      <c r="E17">
        <v>7</v>
      </c>
      <c r="F17">
        <v>27</v>
      </c>
      <c r="G17">
        <v>2021</v>
      </c>
      <c r="H17">
        <v>8</v>
      </c>
      <c r="I17">
        <v>24</v>
      </c>
      <c r="J17">
        <v>1</v>
      </c>
      <c r="K17">
        <v>28</v>
      </c>
    </row>
    <row r="18" spans="1:22" x14ac:dyDescent="0.25">
      <c r="A18">
        <v>78</v>
      </c>
      <c r="B18" t="s">
        <v>78</v>
      </c>
      <c r="C18" t="s">
        <v>238</v>
      </c>
      <c r="D18">
        <v>2021</v>
      </c>
      <c r="E18">
        <v>10</v>
      </c>
      <c r="F18">
        <v>24</v>
      </c>
      <c r="G18">
        <v>2021</v>
      </c>
      <c r="H18">
        <v>11</v>
      </c>
      <c r="I18">
        <v>6</v>
      </c>
      <c r="J18">
        <v>0</v>
      </c>
      <c r="K18">
        <v>13</v>
      </c>
    </row>
    <row r="19" spans="1:22" x14ac:dyDescent="0.25">
      <c r="A19">
        <v>136</v>
      </c>
      <c r="B19" t="s">
        <v>119</v>
      </c>
      <c r="C19" t="s">
        <v>238</v>
      </c>
      <c r="D19">
        <v>2021</v>
      </c>
      <c r="E19">
        <v>2</v>
      </c>
      <c r="F19">
        <v>12</v>
      </c>
      <c r="G19">
        <v>2021</v>
      </c>
      <c r="H19">
        <v>3</v>
      </c>
      <c r="I19">
        <v>11</v>
      </c>
      <c r="J19">
        <v>1</v>
      </c>
      <c r="K19">
        <v>27</v>
      </c>
    </row>
    <row r="20" spans="1:22" x14ac:dyDescent="0.25">
      <c r="A20">
        <v>71</v>
      </c>
      <c r="B20" t="s">
        <v>71</v>
      </c>
      <c r="C20" t="s">
        <v>180</v>
      </c>
      <c r="D20">
        <v>2021</v>
      </c>
      <c r="E20">
        <v>6</v>
      </c>
      <c r="F20">
        <v>15</v>
      </c>
      <c r="G20">
        <v>2021</v>
      </c>
      <c r="H20">
        <v>6</v>
      </c>
      <c r="I20">
        <f>F20+K20</f>
        <v>22</v>
      </c>
      <c r="J20">
        <v>1</v>
      </c>
      <c r="K20">
        <v>7</v>
      </c>
    </row>
    <row r="21" spans="1:22" x14ac:dyDescent="0.25">
      <c r="A21">
        <v>29</v>
      </c>
      <c r="B21" t="s">
        <v>32</v>
      </c>
      <c r="C21" t="s">
        <v>180</v>
      </c>
      <c r="D21">
        <v>2020</v>
      </c>
      <c r="E21">
        <v>9</v>
      </c>
      <c r="F21">
        <v>3</v>
      </c>
      <c r="G21">
        <v>2020</v>
      </c>
      <c r="H21">
        <v>9</v>
      </c>
      <c r="I21">
        <f>F21+K21</f>
        <v>11</v>
      </c>
      <c r="J21">
        <v>0</v>
      </c>
      <c r="K21">
        <v>8</v>
      </c>
    </row>
    <row r="22" spans="1:22" x14ac:dyDescent="0.25">
      <c r="A22">
        <v>180</v>
      </c>
      <c r="B22" t="s">
        <v>143</v>
      </c>
      <c r="C22" t="s">
        <v>180</v>
      </c>
      <c r="D22">
        <v>2021</v>
      </c>
      <c r="E22">
        <v>10</v>
      </c>
      <c r="F22">
        <v>25</v>
      </c>
      <c r="G22">
        <v>2021</v>
      </c>
      <c r="H22">
        <v>11</v>
      </c>
      <c r="I22">
        <v>2</v>
      </c>
      <c r="J22">
        <v>0</v>
      </c>
      <c r="K22">
        <v>8</v>
      </c>
    </row>
    <row r="23" spans="1:22" x14ac:dyDescent="0.25">
      <c r="A23">
        <v>61</v>
      </c>
      <c r="B23" t="s">
        <v>62</v>
      </c>
      <c r="C23" t="s">
        <v>180</v>
      </c>
      <c r="D23">
        <v>2020</v>
      </c>
      <c r="E23">
        <v>10</v>
      </c>
      <c r="F23">
        <v>26</v>
      </c>
      <c r="G23">
        <v>2020</v>
      </c>
      <c r="H23">
        <v>11</v>
      </c>
      <c r="I23">
        <v>10</v>
      </c>
      <c r="J23">
        <v>0</v>
      </c>
      <c r="K23">
        <v>14</v>
      </c>
    </row>
    <row r="24" spans="1:22" x14ac:dyDescent="0.25">
      <c r="A24">
        <v>18</v>
      </c>
      <c r="B24" t="s">
        <v>21</v>
      </c>
      <c r="C24" t="s">
        <v>217</v>
      </c>
      <c r="D24">
        <v>2022</v>
      </c>
      <c r="E24">
        <v>2</v>
      </c>
      <c r="F24">
        <v>11</v>
      </c>
      <c r="G24">
        <v>2022</v>
      </c>
      <c r="H24">
        <v>3</v>
      </c>
      <c r="I24">
        <v>2</v>
      </c>
      <c r="J24">
        <v>0</v>
      </c>
      <c r="K24">
        <v>19</v>
      </c>
    </row>
    <row r="25" spans="1:22" x14ac:dyDescent="0.25">
      <c r="A25">
        <v>173</v>
      </c>
      <c r="B25" t="s">
        <v>172</v>
      </c>
      <c r="C25" t="s">
        <v>173</v>
      </c>
      <c r="D25">
        <v>2021</v>
      </c>
      <c r="E25">
        <v>10</v>
      </c>
      <c r="F25">
        <v>9</v>
      </c>
      <c r="G25">
        <v>2021</v>
      </c>
      <c r="H25">
        <v>10</v>
      </c>
      <c r="I25">
        <f>F25+K25</f>
        <v>12</v>
      </c>
      <c r="J25">
        <v>0</v>
      </c>
      <c r="K25">
        <v>3</v>
      </c>
    </row>
    <row r="26" spans="1:22" x14ac:dyDescent="0.25">
      <c r="A26">
        <v>118</v>
      </c>
      <c r="B26" t="s">
        <v>104</v>
      </c>
      <c r="C26" t="s">
        <v>173</v>
      </c>
      <c r="D26">
        <v>2021</v>
      </c>
      <c r="E26">
        <v>10</v>
      </c>
      <c r="F26">
        <v>7</v>
      </c>
      <c r="G26">
        <v>2021</v>
      </c>
      <c r="H26">
        <v>10</v>
      </c>
      <c r="I26">
        <f>F26+K26</f>
        <v>15</v>
      </c>
      <c r="J26">
        <v>0</v>
      </c>
      <c r="K26">
        <v>8</v>
      </c>
    </row>
    <row r="27" spans="1:22" x14ac:dyDescent="0.25">
      <c r="A27">
        <v>197</v>
      </c>
      <c r="B27" t="s">
        <v>192</v>
      </c>
      <c r="C27" t="s">
        <v>173</v>
      </c>
      <c r="D27">
        <v>2021</v>
      </c>
      <c r="E27">
        <v>12</v>
      </c>
      <c r="F27">
        <v>10</v>
      </c>
      <c r="G27">
        <v>2021</v>
      </c>
      <c r="H27">
        <v>12</v>
      </c>
      <c r="I27">
        <f>F27+K27</f>
        <v>20</v>
      </c>
      <c r="J27">
        <v>0</v>
      </c>
      <c r="K27">
        <v>10</v>
      </c>
    </row>
    <row r="28" spans="1:22" x14ac:dyDescent="0.25">
      <c r="A28">
        <v>139</v>
      </c>
      <c r="B28" t="s">
        <v>123</v>
      </c>
      <c r="C28" t="s">
        <v>133</v>
      </c>
      <c r="D28">
        <v>2021</v>
      </c>
      <c r="E28">
        <v>3</v>
      </c>
      <c r="F28">
        <v>27</v>
      </c>
      <c r="G28">
        <v>2021</v>
      </c>
      <c r="H28">
        <v>4</v>
      </c>
      <c r="I28">
        <v>1</v>
      </c>
      <c r="J28">
        <v>1</v>
      </c>
      <c r="K28">
        <v>5</v>
      </c>
      <c r="M28" s="2" t="s">
        <v>265</v>
      </c>
      <c r="N28" s="1" t="s">
        <v>256</v>
      </c>
      <c r="O28" t="s">
        <v>257</v>
      </c>
      <c r="P28" t="s">
        <v>258</v>
      </c>
      <c r="Q28" t="s">
        <v>259</v>
      </c>
      <c r="R28" t="s">
        <v>260</v>
      </c>
      <c r="S28" t="s">
        <v>261</v>
      </c>
    </row>
    <row r="29" spans="1:22" x14ac:dyDescent="0.25">
      <c r="A29">
        <v>25</v>
      </c>
      <c r="B29" t="s">
        <v>28</v>
      </c>
      <c r="C29" t="s">
        <v>133</v>
      </c>
      <c r="D29">
        <v>2020</v>
      </c>
      <c r="E29">
        <v>12</v>
      </c>
      <c r="F29">
        <v>21</v>
      </c>
      <c r="G29">
        <v>2020</v>
      </c>
      <c r="H29">
        <v>12</v>
      </c>
      <c r="I29">
        <f>F29+K29</f>
        <v>30</v>
      </c>
      <c r="J29">
        <v>0</v>
      </c>
      <c r="K29">
        <v>9</v>
      </c>
      <c r="M29" t="s">
        <v>262</v>
      </c>
      <c r="N29">
        <f>COUNTIFS($J:$J,"=1", $K:$K, "&lt;=7")</f>
        <v>5</v>
      </c>
      <c r="O29">
        <f>COUNTIFS($J:$J,"=1", $K:$K, "&gt;7", $K:$K, "&lt;=14")</f>
        <v>6</v>
      </c>
      <c r="P29">
        <f>COUNTIFS($J:$J,"=1", $K:$K, "&gt;14", $K:$K, "&lt;=21")</f>
        <v>3</v>
      </c>
      <c r="Q29">
        <f>COUNTIFS($J:$J,"=1", $K:$K, "&gt;21", $K:$K, "&lt;=28")</f>
        <v>7</v>
      </c>
      <c r="R29">
        <f>COUNTIFS($J:$J,"=1", $K:$K, "&gt;28", $K:$K, "&lt;=35")</f>
        <v>3</v>
      </c>
      <c r="S29">
        <f>COUNTIFS($J:$J,"=1", $K:$K, "&gt;35")</f>
        <v>4</v>
      </c>
      <c r="T29">
        <f>SUM(N29:S29)</f>
        <v>28</v>
      </c>
      <c r="U29">
        <f>T29/200</f>
        <v>0.14000000000000001</v>
      </c>
    </row>
    <row r="30" spans="1:22" x14ac:dyDescent="0.25">
      <c r="A30">
        <v>159</v>
      </c>
      <c r="B30" t="s">
        <v>153</v>
      </c>
      <c r="C30" t="s">
        <v>133</v>
      </c>
      <c r="D30">
        <v>2021</v>
      </c>
      <c r="E30">
        <v>3</v>
      </c>
      <c r="F30">
        <v>28</v>
      </c>
      <c r="G30">
        <v>2021</v>
      </c>
      <c r="H30">
        <v>4</v>
      </c>
      <c r="I30">
        <v>7</v>
      </c>
      <c r="J30">
        <v>0</v>
      </c>
      <c r="K30">
        <v>10</v>
      </c>
      <c r="M30" t="s">
        <v>263</v>
      </c>
      <c r="N30">
        <f>COUNTIFS($J:$J,"=0", $K:$K, "&lt;=7")</f>
        <v>47</v>
      </c>
      <c r="O30">
        <f>COUNTIFS($J:$J,"=0", $K:$K, "&gt;7", $K:$K, "&lt;=14")</f>
        <v>60</v>
      </c>
      <c r="P30">
        <f>COUNTIFS($J:$J,"=0", $K:$K, "&gt;14", $K:$K, "&lt;=21")</f>
        <v>28</v>
      </c>
      <c r="Q30">
        <f>COUNTIFS($J:$J,"=0", $K:$K, "&gt;21", $K:$K, "&lt;=28")</f>
        <v>18</v>
      </c>
      <c r="R30">
        <f>COUNTIFS($J:$J,"=0", $K:$K, "&gt;28", $K:$K, "&lt;=35")</f>
        <v>9</v>
      </c>
      <c r="S30">
        <f>COUNTIFS($J:$J,"=0", $K:$K, "&gt;35")</f>
        <v>10</v>
      </c>
      <c r="T30">
        <f>SUM(N30:S30)</f>
        <v>172</v>
      </c>
      <c r="U30">
        <f>1-U29</f>
        <v>0.86</v>
      </c>
    </row>
    <row r="31" spans="1:22" x14ac:dyDescent="0.25">
      <c r="A31">
        <v>145</v>
      </c>
      <c r="B31" t="s">
        <v>132</v>
      </c>
      <c r="C31" t="s">
        <v>133</v>
      </c>
      <c r="D31">
        <v>2021</v>
      </c>
      <c r="E31">
        <v>7</v>
      </c>
      <c r="F31">
        <v>1</v>
      </c>
      <c r="G31">
        <v>2021</v>
      </c>
      <c r="H31">
        <v>7</v>
      </c>
      <c r="I31">
        <f>F31+K31</f>
        <v>13</v>
      </c>
      <c r="J31">
        <v>0</v>
      </c>
      <c r="K31">
        <v>12</v>
      </c>
      <c r="N31">
        <f>SUM(N29:N30)</f>
        <v>52</v>
      </c>
      <c r="O31">
        <f t="shared" ref="O31:S31" si="0">SUM(O29:O30)</f>
        <v>66</v>
      </c>
      <c r="P31">
        <f t="shared" si="0"/>
        <v>31</v>
      </c>
      <c r="Q31">
        <f t="shared" si="0"/>
        <v>25</v>
      </c>
      <c r="R31">
        <f t="shared" si="0"/>
        <v>12</v>
      </c>
      <c r="S31">
        <f t="shared" si="0"/>
        <v>14</v>
      </c>
      <c r="V31" t="s">
        <v>264</v>
      </c>
    </row>
    <row r="32" spans="1:22" x14ac:dyDescent="0.25">
      <c r="A32">
        <v>60</v>
      </c>
      <c r="B32" t="s">
        <v>61</v>
      </c>
      <c r="C32" t="s">
        <v>133</v>
      </c>
      <c r="D32">
        <v>2020</v>
      </c>
      <c r="E32">
        <v>11</v>
      </c>
      <c r="F32">
        <v>21</v>
      </c>
      <c r="G32">
        <v>2020</v>
      </c>
      <c r="H32">
        <v>12</v>
      </c>
      <c r="I32">
        <v>11</v>
      </c>
      <c r="J32">
        <v>0</v>
      </c>
      <c r="K32">
        <v>20</v>
      </c>
    </row>
    <row r="33" spans="1:24" x14ac:dyDescent="0.25">
      <c r="A33">
        <v>132</v>
      </c>
      <c r="B33" t="s">
        <v>116</v>
      </c>
      <c r="C33" t="s">
        <v>133</v>
      </c>
      <c r="D33">
        <v>2021</v>
      </c>
      <c r="E33">
        <v>4</v>
      </c>
      <c r="F33">
        <v>11</v>
      </c>
      <c r="G33">
        <v>2021</v>
      </c>
      <c r="H33">
        <v>5</v>
      </c>
      <c r="I33">
        <v>15</v>
      </c>
      <c r="J33">
        <v>0</v>
      </c>
      <c r="K33">
        <v>34</v>
      </c>
      <c r="M33" s="2" t="s">
        <v>266</v>
      </c>
      <c r="N33" s="1" t="s">
        <v>256</v>
      </c>
      <c r="O33" t="s">
        <v>257</v>
      </c>
      <c r="P33" t="s">
        <v>258</v>
      </c>
      <c r="Q33" t="s">
        <v>259</v>
      </c>
      <c r="R33" t="s">
        <v>260</v>
      </c>
      <c r="S33" t="s">
        <v>261</v>
      </c>
    </row>
    <row r="34" spans="1:24" x14ac:dyDescent="0.25">
      <c r="A34">
        <v>160</v>
      </c>
      <c r="B34" t="s">
        <v>154</v>
      </c>
      <c r="C34" t="s">
        <v>155</v>
      </c>
      <c r="D34">
        <v>2021</v>
      </c>
      <c r="E34">
        <v>8</v>
      </c>
      <c r="F34">
        <v>29</v>
      </c>
      <c r="G34">
        <v>2021</v>
      </c>
      <c r="H34">
        <v>9</v>
      </c>
      <c r="I34">
        <v>21</v>
      </c>
      <c r="J34">
        <v>0</v>
      </c>
      <c r="K34">
        <v>23</v>
      </c>
      <c r="M34" t="s">
        <v>262</v>
      </c>
      <c r="N34">
        <f>$U29*N$31</f>
        <v>7.2800000000000011</v>
      </c>
      <c r="O34">
        <f t="shared" ref="O34:S34" si="1">$U29*O$31</f>
        <v>9.24</v>
      </c>
      <c r="P34">
        <f t="shared" si="1"/>
        <v>4.3400000000000007</v>
      </c>
      <c r="Q34">
        <f t="shared" si="1"/>
        <v>3.5000000000000004</v>
      </c>
      <c r="R34">
        <f t="shared" si="1"/>
        <v>1.6800000000000002</v>
      </c>
      <c r="S34">
        <f t="shared" si="1"/>
        <v>1.9600000000000002</v>
      </c>
    </row>
    <row r="35" spans="1:24" x14ac:dyDescent="0.25">
      <c r="A35">
        <v>164</v>
      </c>
      <c r="B35" t="s">
        <v>161</v>
      </c>
      <c r="C35" t="s">
        <v>155</v>
      </c>
      <c r="D35">
        <v>2021</v>
      </c>
      <c r="E35">
        <v>3</v>
      </c>
      <c r="F35">
        <v>2</v>
      </c>
      <c r="G35">
        <v>2021</v>
      </c>
      <c r="H35">
        <v>3</v>
      </c>
      <c r="I35">
        <f>F35+K35</f>
        <v>27</v>
      </c>
      <c r="J35">
        <v>1</v>
      </c>
      <c r="K35">
        <v>25</v>
      </c>
      <c r="M35" t="s">
        <v>263</v>
      </c>
      <c r="N35">
        <f>$U30*N$31</f>
        <v>44.72</v>
      </c>
      <c r="O35">
        <f t="shared" ref="O35:S35" si="2">$U30*O$31</f>
        <v>56.76</v>
      </c>
      <c r="P35">
        <f t="shared" si="2"/>
        <v>26.66</v>
      </c>
      <c r="Q35">
        <f t="shared" si="2"/>
        <v>21.5</v>
      </c>
      <c r="R35">
        <f t="shared" si="2"/>
        <v>10.32</v>
      </c>
      <c r="S35">
        <f t="shared" si="2"/>
        <v>12.04</v>
      </c>
    </row>
    <row r="36" spans="1:24" x14ac:dyDescent="0.25">
      <c r="A36">
        <v>27</v>
      </c>
      <c r="B36" t="s">
        <v>30</v>
      </c>
      <c r="C36" t="s">
        <v>218</v>
      </c>
      <c r="D36">
        <v>2020</v>
      </c>
      <c r="E36">
        <v>12</v>
      </c>
      <c r="F36">
        <v>21</v>
      </c>
      <c r="G36">
        <v>2020</v>
      </c>
      <c r="H36">
        <v>12</v>
      </c>
      <c r="I36">
        <f>F36+K36</f>
        <v>28</v>
      </c>
      <c r="J36">
        <v>0</v>
      </c>
      <c r="K36">
        <v>7</v>
      </c>
    </row>
    <row r="37" spans="1:24" x14ac:dyDescent="0.25">
      <c r="A37">
        <v>20</v>
      </c>
      <c r="B37" t="s">
        <v>23</v>
      </c>
      <c r="C37" t="s">
        <v>218</v>
      </c>
      <c r="D37">
        <v>2022</v>
      </c>
      <c r="E37">
        <v>3</v>
      </c>
      <c r="F37">
        <v>8</v>
      </c>
      <c r="G37">
        <v>2022</v>
      </c>
      <c r="H37">
        <v>3</v>
      </c>
      <c r="I37">
        <f>F37+K37</f>
        <v>16</v>
      </c>
      <c r="J37">
        <v>0</v>
      </c>
      <c r="K37">
        <v>8</v>
      </c>
      <c r="N37">
        <f>((N29-N34)^2)/N34</f>
        <v>0.71406593406593466</v>
      </c>
      <c r="O37">
        <f t="shared" ref="O37:S38" si="3">((O29-O34)^2)/O34</f>
        <v>1.1361038961038963</v>
      </c>
      <c r="P37">
        <f t="shared" si="3"/>
        <v>0.41373271889400964</v>
      </c>
      <c r="Q37">
        <f t="shared" si="3"/>
        <v>3.4999999999999987</v>
      </c>
      <c r="R37">
        <f t="shared" si="3"/>
        <v>1.0371428571428567</v>
      </c>
      <c r="S37">
        <f t="shared" si="3"/>
        <v>2.1232653061224487</v>
      </c>
    </row>
    <row r="38" spans="1:24" x14ac:dyDescent="0.25">
      <c r="A38">
        <v>91</v>
      </c>
      <c r="B38" t="s">
        <v>89</v>
      </c>
      <c r="C38" t="s">
        <v>242</v>
      </c>
      <c r="D38">
        <v>2021</v>
      </c>
      <c r="E38">
        <v>9</v>
      </c>
      <c r="F38">
        <v>17</v>
      </c>
      <c r="G38">
        <v>2021</v>
      </c>
      <c r="H38">
        <v>9</v>
      </c>
      <c r="I38">
        <f>F38+K38</f>
        <v>27</v>
      </c>
      <c r="J38">
        <v>0</v>
      </c>
      <c r="K38">
        <v>10</v>
      </c>
      <c r="N38">
        <f>((N30-N35)^2)/N35</f>
        <v>0.11624329159212891</v>
      </c>
      <c r="O38">
        <f t="shared" si="3"/>
        <v>0.18494714587737868</v>
      </c>
      <c r="P38">
        <f t="shared" si="3"/>
        <v>6.735183795948986E-2</v>
      </c>
      <c r="Q38">
        <f t="shared" si="3"/>
        <v>0.56976744186046513</v>
      </c>
      <c r="R38">
        <f t="shared" si="3"/>
        <v>0.16883720930232565</v>
      </c>
      <c r="S38">
        <f t="shared" si="3"/>
        <v>0.34564784053156117</v>
      </c>
    </row>
    <row r="39" spans="1:24" x14ac:dyDescent="0.25">
      <c r="A39">
        <v>140</v>
      </c>
      <c r="B39" t="s">
        <v>125</v>
      </c>
      <c r="C39" t="s">
        <v>124</v>
      </c>
      <c r="D39">
        <v>2021</v>
      </c>
      <c r="E39">
        <v>6</v>
      </c>
      <c r="F39">
        <v>4</v>
      </c>
      <c r="G39">
        <v>2021</v>
      </c>
      <c r="H39">
        <v>6</v>
      </c>
      <c r="I39">
        <f>F39+K39</f>
        <v>14</v>
      </c>
      <c r="J39">
        <v>0</v>
      </c>
      <c r="K39">
        <v>10</v>
      </c>
    </row>
    <row r="40" spans="1:24" x14ac:dyDescent="0.25">
      <c r="A40">
        <v>110</v>
      </c>
      <c r="B40" t="s">
        <v>96</v>
      </c>
      <c r="C40" t="s">
        <v>124</v>
      </c>
      <c r="D40">
        <v>2021</v>
      </c>
      <c r="E40">
        <v>6</v>
      </c>
      <c r="F40">
        <v>31</v>
      </c>
      <c r="G40">
        <v>2021</v>
      </c>
      <c r="H40">
        <v>7</v>
      </c>
      <c r="I40">
        <v>12</v>
      </c>
      <c r="J40">
        <v>1</v>
      </c>
      <c r="K40">
        <v>11</v>
      </c>
      <c r="M40" t="s">
        <v>267</v>
      </c>
      <c r="N40">
        <f>SUM(N37:S38)</f>
        <v>10.377105479452496</v>
      </c>
    </row>
    <row r="41" spans="1:24" x14ac:dyDescent="0.25">
      <c r="A41">
        <v>199</v>
      </c>
      <c r="B41" t="s">
        <v>176</v>
      </c>
      <c r="C41" t="s">
        <v>124</v>
      </c>
      <c r="D41">
        <v>2021</v>
      </c>
      <c r="E41">
        <v>5</v>
      </c>
      <c r="F41">
        <v>15</v>
      </c>
      <c r="G41">
        <v>2021</v>
      </c>
      <c r="H41">
        <v>5</v>
      </c>
      <c r="I41">
        <f>F41+K41</f>
        <v>30</v>
      </c>
      <c r="J41">
        <v>1</v>
      </c>
      <c r="K41">
        <v>15</v>
      </c>
    </row>
    <row r="42" spans="1:24" x14ac:dyDescent="0.25">
      <c r="A42">
        <v>55</v>
      </c>
      <c r="B42" t="s">
        <v>56</v>
      </c>
      <c r="C42" t="s">
        <v>210</v>
      </c>
      <c r="D42">
        <v>2020</v>
      </c>
      <c r="E42">
        <v>7</v>
      </c>
      <c r="F42">
        <v>10</v>
      </c>
      <c r="G42">
        <v>2020</v>
      </c>
      <c r="H42">
        <v>7</v>
      </c>
      <c r="I42">
        <f>F42+K42</f>
        <v>21</v>
      </c>
      <c r="J42">
        <v>0</v>
      </c>
      <c r="K42">
        <v>11</v>
      </c>
    </row>
    <row r="43" spans="1:24" ht="15.75" thickBot="1" x14ac:dyDescent="0.3">
      <c r="A43">
        <v>8</v>
      </c>
      <c r="B43" t="s">
        <v>11</v>
      </c>
      <c r="C43" t="s">
        <v>210</v>
      </c>
      <c r="D43">
        <v>2022</v>
      </c>
      <c r="E43">
        <v>3</v>
      </c>
      <c r="F43">
        <v>2</v>
      </c>
      <c r="G43">
        <v>2022</v>
      </c>
      <c r="H43">
        <v>3</v>
      </c>
      <c r="I43">
        <f>F43+K43</f>
        <v>16</v>
      </c>
      <c r="J43">
        <v>0</v>
      </c>
      <c r="K43">
        <v>14</v>
      </c>
    </row>
    <row r="44" spans="1:24" ht="30.75" thickBot="1" x14ac:dyDescent="0.3">
      <c r="A44">
        <v>62</v>
      </c>
      <c r="B44" t="s">
        <v>41</v>
      </c>
      <c r="C44" t="s">
        <v>210</v>
      </c>
      <c r="D44">
        <v>2020</v>
      </c>
      <c r="E44">
        <v>7</v>
      </c>
      <c r="F44">
        <v>20</v>
      </c>
      <c r="G44">
        <v>2020</v>
      </c>
      <c r="H44">
        <v>8</v>
      </c>
      <c r="I44">
        <v>11</v>
      </c>
      <c r="J44">
        <v>0</v>
      </c>
      <c r="K44">
        <v>22</v>
      </c>
      <c r="M44" s="3" t="s">
        <v>268</v>
      </c>
      <c r="N44" s="18"/>
      <c r="O44" s="19"/>
      <c r="P44" s="19"/>
      <c r="Q44" s="19"/>
      <c r="R44" s="19"/>
      <c r="S44" s="19"/>
      <c r="T44" s="19"/>
      <c r="U44" s="19"/>
      <c r="V44" s="19"/>
      <c r="W44" s="19"/>
      <c r="X44" s="20"/>
    </row>
    <row r="45" spans="1:24" ht="15.75" thickBot="1" x14ac:dyDescent="0.3">
      <c r="A45">
        <v>40</v>
      </c>
      <c r="B45" t="s">
        <v>43</v>
      </c>
      <c r="C45" t="s">
        <v>220</v>
      </c>
      <c r="D45">
        <v>2020</v>
      </c>
      <c r="E45">
        <v>12</v>
      </c>
      <c r="F45">
        <v>14</v>
      </c>
      <c r="G45">
        <v>2020</v>
      </c>
      <c r="H45">
        <v>12</v>
      </c>
      <c r="I45">
        <f>F45+K45</f>
        <v>18</v>
      </c>
      <c r="J45">
        <v>0</v>
      </c>
      <c r="K45">
        <v>4</v>
      </c>
      <c r="M45" s="4">
        <v>1</v>
      </c>
      <c r="N45" s="5">
        <v>4.0000000000000001E-3</v>
      </c>
      <c r="O45" s="5">
        <v>0.02</v>
      </c>
      <c r="P45" s="5">
        <v>0.06</v>
      </c>
      <c r="Q45" s="5">
        <v>0.15</v>
      </c>
      <c r="R45" s="5">
        <v>0.46</v>
      </c>
      <c r="S45" s="5">
        <v>1.07</v>
      </c>
      <c r="T45" s="5">
        <v>1.64</v>
      </c>
      <c r="U45" s="5">
        <v>2.71</v>
      </c>
      <c r="V45" s="5">
        <v>3.84</v>
      </c>
      <c r="W45" s="5">
        <v>6.63</v>
      </c>
      <c r="X45" s="5">
        <v>10.83</v>
      </c>
    </row>
    <row r="46" spans="1:24" ht="15.75" thickBot="1" x14ac:dyDescent="0.3">
      <c r="A46">
        <v>31</v>
      </c>
      <c r="B46" t="s">
        <v>34</v>
      </c>
      <c r="C46" t="s">
        <v>220</v>
      </c>
      <c r="D46">
        <v>2020</v>
      </c>
      <c r="E46">
        <v>12</v>
      </c>
      <c r="F46">
        <v>8</v>
      </c>
      <c r="G46">
        <v>2020</v>
      </c>
      <c r="H46">
        <v>12</v>
      </c>
      <c r="I46">
        <f>F46+K46</f>
        <v>15</v>
      </c>
      <c r="J46">
        <v>0</v>
      </c>
      <c r="K46">
        <v>7</v>
      </c>
      <c r="M46" s="4">
        <v>2</v>
      </c>
      <c r="N46" s="5">
        <v>0.1</v>
      </c>
      <c r="O46" s="5">
        <v>0.21</v>
      </c>
      <c r="P46" s="5">
        <v>0.45</v>
      </c>
      <c r="Q46" s="5">
        <v>0.71</v>
      </c>
      <c r="R46" s="5">
        <v>1.39</v>
      </c>
      <c r="S46" s="5">
        <v>2.41</v>
      </c>
      <c r="T46" s="5">
        <v>3.22</v>
      </c>
      <c r="U46" s="5">
        <v>4.6100000000000003</v>
      </c>
      <c r="V46" s="5">
        <v>5.99</v>
      </c>
      <c r="W46" s="5">
        <v>9.2100000000000009</v>
      </c>
      <c r="X46" s="5">
        <v>13.82</v>
      </c>
    </row>
    <row r="47" spans="1:24" ht="15.75" thickBot="1" x14ac:dyDescent="0.3">
      <c r="A47">
        <v>94</v>
      </c>
      <c r="B47" t="s">
        <v>54</v>
      </c>
      <c r="C47" t="s">
        <v>243</v>
      </c>
      <c r="D47">
        <v>2021</v>
      </c>
      <c r="E47">
        <v>4</v>
      </c>
      <c r="F47">
        <v>11</v>
      </c>
      <c r="G47">
        <v>2021</v>
      </c>
      <c r="H47">
        <v>5</v>
      </c>
      <c r="I47">
        <v>21</v>
      </c>
      <c r="J47">
        <v>1</v>
      </c>
      <c r="K47">
        <v>40</v>
      </c>
      <c r="M47" s="4">
        <v>3</v>
      </c>
      <c r="N47" s="5">
        <v>0.35</v>
      </c>
      <c r="O47" s="5">
        <v>0.57999999999999996</v>
      </c>
      <c r="P47" s="5">
        <v>1.01</v>
      </c>
      <c r="Q47" s="5">
        <v>1.42</v>
      </c>
      <c r="R47" s="5">
        <v>2.37</v>
      </c>
      <c r="S47" s="5">
        <v>3.66</v>
      </c>
      <c r="T47" s="5">
        <v>4.6399999999999997</v>
      </c>
      <c r="U47" s="5">
        <v>6.25</v>
      </c>
      <c r="V47" s="5">
        <v>7.81</v>
      </c>
      <c r="W47" s="5">
        <v>11.34</v>
      </c>
      <c r="X47" s="5">
        <v>16.27</v>
      </c>
    </row>
    <row r="48" spans="1:24" ht="15.75" thickBot="1" x14ac:dyDescent="0.3">
      <c r="A48">
        <v>63</v>
      </c>
      <c r="B48" t="s">
        <v>63</v>
      </c>
      <c r="C48" t="s">
        <v>232</v>
      </c>
      <c r="D48">
        <v>2020</v>
      </c>
      <c r="E48">
        <v>9</v>
      </c>
      <c r="F48">
        <v>3</v>
      </c>
      <c r="G48">
        <v>2020</v>
      </c>
      <c r="H48">
        <v>10</v>
      </c>
      <c r="I48">
        <v>2</v>
      </c>
      <c r="J48">
        <v>0</v>
      </c>
      <c r="K48">
        <v>30</v>
      </c>
      <c r="M48" s="4">
        <v>4</v>
      </c>
      <c r="N48" s="5">
        <v>0.71</v>
      </c>
      <c r="O48" s="5">
        <v>1.06</v>
      </c>
      <c r="P48" s="5">
        <v>1.65</v>
      </c>
      <c r="Q48" s="5">
        <v>2.2000000000000002</v>
      </c>
      <c r="R48" s="5">
        <v>3.36</v>
      </c>
      <c r="S48" s="5">
        <v>4.88</v>
      </c>
      <c r="T48" s="5">
        <v>5.99</v>
      </c>
      <c r="U48" s="5">
        <v>7.78</v>
      </c>
      <c r="V48" s="5">
        <v>9.49</v>
      </c>
      <c r="W48" s="5">
        <v>13.28</v>
      </c>
      <c r="X48" s="5">
        <v>18.47</v>
      </c>
    </row>
    <row r="49" spans="1:24" ht="15.75" thickBot="1" x14ac:dyDescent="0.3">
      <c r="A49">
        <v>41</v>
      </c>
      <c r="B49" t="s">
        <v>44</v>
      </c>
      <c r="C49" t="s">
        <v>227</v>
      </c>
      <c r="D49">
        <v>2020</v>
      </c>
      <c r="E49">
        <v>11</v>
      </c>
      <c r="F49">
        <v>24</v>
      </c>
      <c r="G49">
        <v>2020</v>
      </c>
      <c r="H49">
        <v>12</v>
      </c>
      <c r="I49">
        <v>1</v>
      </c>
      <c r="J49">
        <v>0</v>
      </c>
      <c r="K49">
        <v>8</v>
      </c>
      <c r="M49" s="4">
        <v>5</v>
      </c>
      <c r="N49" s="5">
        <v>1.1399999999999999</v>
      </c>
      <c r="O49" s="5">
        <v>1.61</v>
      </c>
      <c r="P49" s="5">
        <v>2.34</v>
      </c>
      <c r="Q49" s="5">
        <v>3</v>
      </c>
      <c r="R49" s="5">
        <v>4.3499999999999996</v>
      </c>
      <c r="S49" s="5">
        <v>6.06</v>
      </c>
      <c r="T49" s="5">
        <v>7.29</v>
      </c>
      <c r="U49" s="5">
        <v>9.24</v>
      </c>
      <c r="V49" s="5">
        <v>11.07</v>
      </c>
      <c r="W49" s="5">
        <v>15.09</v>
      </c>
      <c r="X49" s="5">
        <v>20.52</v>
      </c>
    </row>
    <row r="50" spans="1:24" ht="15.75" thickBot="1" x14ac:dyDescent="0.3">
      <c r="A50">
        <v>49</v>
      </c>
      <c r="B50" t="s">
        <v>51</v>
      </c>
      <c r="C50" t="s">
        <v>227</v>
      </c>
      <c r="D50">
        <v>2020</v>
      </c>
      <c r="E50">
        <v>8</v>
      </c>
      <c r="F50">
        <v>1</v>
      </c>
      <c r="G50">
        <v>2020</v>
      </c>
      <c r="H50">
        <v>8</v>
      </c>
      <c r="I50">
        <f>F50+K50</f>
        <v>11</v>
      </c>
      <c r="J50">
        <v>0</v>
      </c>
      <c r="K50">
        <v>10</v>
      </c>
      <c r="M50" s="4">
        <v>6</v>
      </c>
      <c r="N50" s="5">
        <v>1.63</v>
      </c>
      <c r="O50" s="5">
        <v>2.2000000000000002</v>
      </c>
      <c r="P50" s="5">
        <v>3.07</v>
      </c>
      <c r="Q50" s="5">
        <v>3.83</v>
      </c>
      <c r="R50" s="5">
        <v>5.35</v>
      </c>
      <c r="S50" s="5">
        <v>7.23</v>
      </c>
      <c r="T50" s="5">
        <v>8.56</v>
      </c>
      <c r="U50" s="5">
        <v>10.64</v>
      </c>
      <c r="V50" s="5">
        <v>12.59</v>
      </c>
      <c r="W50" s="5">
        <v>16.809999999999999</v>
      </c>
      <c r="X50" s="5">
        <v>22.46</v>
      </c>
    </row>
    <row r="51" spans="1:24" ht="15.75" thickBot="1" x14ac:dyDescent="0.3">
      <c r="A51">
        <v>48</v>
      </c>
      <c r="B51" t="s">
        <v>50</v>
      </c>
      <c r="C51" t="s">
        <v>144</v>
      </c>
      <c r="D51">
        <v>2020</v>
      </c>
      <c r="E51">
        <v>9</v>
      </c>
      <c r="F51">
        <v>19</v>
      </c>
      <c r="G51">
        <v>2020</v>
      </c>
      <c r="H51">
        <v>9</v>
      </c>
      <c r="I51">
        <f>F51+K51</f>
        <v>23</v>
      </c>
      <c r="J51">
        <v>0</v>
      </c>
      <c r="K51">
        <v>4</v>
      </c>
      <c r="M51" s="4">
        <v>7</v>
      </c>
      <c r="N51" s="5">
        <v>2.17</v>
      </c>
      <c r="O51" s="5">
        <v>2.83</v>
      </c>
      <c r="P51" s="5">
        <v>3.82</v>
      </c>
      <c r="Q51" s="5">
        <v>4.67</v>
      </c>
      <c r="R51" s="5">
        <v>6.35</v>
      </c>
      <c r="S51" s="5">
        <v>8.3800000000000008</v>
      </c>
      <c r="T51" s="5">
        <v>9.8000000000000007</v>
      </c>
      <c r="U51" s="5">
        <v>12.02</v>
      </c>
      <c r="V51" s="5">
        <v>14.07</v>
      </c>
      <c r="W51" s="5">
        <v>18.48</v>
      </c>
      <c r="X51" s="5">
        <v>24.32</v>
      </c>
    </row>
    <row r="52" spans="1:24" ht="15.75" thickBot="1" x14ac:dyDescent="0.3">
      <c r="A52">
        <v>119</v>
      </c>
      <c r="B52" t="s">
        <v>57</v>
      </c>
      <c r="C52" t="s">
        <v>144</v>
      </c>
      <c r="D52">
        <v>2021</v>
      </c>
      <c r="E52">
        <v>8</v>
      </c>
      <c r="F52">
        <v>23</v>
      </c>
      <c r="G52">
        <v>2021</v>
      </c>
      <c r="H52">
        <v>8</v>
      </c>
      <c r="I52">
        <f>F52+K52</f>
        <v>31</v>
      </c>
      <c r="J52">
        <v>0</v>
      </c>
      <c r="K52">
        <v>8</v>
      </c>
      <c r="M52" s="4">
        <v>8</v>
      </c>
      <c r="N52" s="5">
        <v>2.73</v>
      </c>
      <c r="O52" s="5">
        <v>3.49</v>
      </c>
      <c r="P52" s="5">
        <v>4.59</v>
      </c>
      <c r="Q52" s="5">
        <v>5.53</v>
      </c>
      <c r="R52" s="5">
        <v>7.34</v>
      </c>
      <c r="S52" s="5">
        <v>9.52</v>
      </c>
      <c r="T52" s="5">
        <v>11.03</v>
      </c>
      <c r="U52" s="5">
        <v>13.36</v>
      </c>
      <c r="V52" s="5">
        <v>15.51</v>
      </c>
      <c r="W52" s="5">
        <v>20.09</v>
      </c>
      <c r="X52" s="5">
        <v>26.12</v>
      </c>
    </row>
    <row r="53" spans="1:24" ht="15.75" thickBot="1" x14ac:dyDescent="0.3">
      <c r="A53">
        <v>151</v>
      </c>
      <c r="B53" t="s">
        <v>143</v>
      </c>
      <c r="C53" t="s">
        <v>144</v>
      </c>
      <c r="D53">
        <v>2021</v>
      </c>
      <c r="E53">
        <v>12</v>
      </c>
      <c r="F53">
        <v>25</v>
      </c>
      <c r="G53">
        <v>2022</v>
      </c>
      <c r="H53">
        <v>1</v>
      </c>
      <c r="I53">
        <v>3</v>
      </c>
      <c r="J53">
        <v>0</v>
      </c>
      <c r="K53">
        <v>9</v>
      </c>
      <c r="M53" s="4">
        <v>9</v>
      </c>
      <c r="N53" s="5">
        <v>3.32</v>
      </c>
      <c r="O53" s="5">
        <v>4.17</v>
      </c>
      <c r="P53" s="5">
        <v>5.38</v>
      </c>
      <c r="Q53" s="5">
        <v>6.39</v>
      </c>
      <c r="R53" s="5">
        <v>8.34</v>
      </c>
      <c r="S53" s="5">
        <v>10.66</v>
      </c>
      <c r="T53" s="5">
        <v>12.24</v>
      </c>
      <c r="U53" s="5">
        <v>14.68</v>
      </c>
      <c r="V53" s="5">
        <v>16.920000000000002</v>
      </c>
      <c r="W53" s="5">
        <v>21.67</v>
      </c>
      <c r="X53" s="5">
        <v>27.88</v>
      </c>
    </row>
    <row r="54" spans="1:24" ht="15.75" thickBot="1" x14ac:dyDescent="0.3">
      <c r="A54">
        <v>72</v>
      </c>
      <c r="B54" t="s">
        <v>72</v>
      </c>
      <c r="C54" t="s">
        <v>144</v>
      </c>
      <c r="D54">
        <v>2021</v>
      </c>
      <c r="E54">
        <v>12</v>
      </c>
      <c r="F54">
        <v>18</v>
      </c>
      <c r="G54">
        <v>2021</v>
      </c>
      <c r="H54">
        <v>12</v>
      </c>
      <c r="I54">
        <f>F54+K54</f>
        <v>28</v>
      </c>
      <c r="J54">
        <v>0</v>
      </c>
      <c r="K54">
        <v>10</v>
      </c>
      <c r="M54" s="4">
        <v>10</v>
      </c>
      <c r="N54" s="5">
        <v>3.94</v>
      </c>
      <c r="O54" s="5">
        <v>4.87</v>
      </c>
      <c r="P54" s="5">
        <v>6.18</v>
      </c>
      <c r="Q54" s="5">
        <v>7.27</v>
      </c>
      <c r="R54" s="5">
        <v>9.34</v>
      </c>
      <c r="S54" s="5">
        <v>11.78</v>
      </c>
      <c r="T54" s="5">
        <v>13.44</v>
      </c>
      <c r="U54" s="5">
        <v>15.99</v>
      </c>
      <c r="V54" s="5">
        <v>18.309999999999999</v>
      </c>
      <c r="W54" s="5">
        <v>23.21</v>
      </c>
      <c r="X54" s="5">
        <v>29.59</v>
      </c>
    </row>
    <row r="55" spans="1:24" ht="30.75" thickBot="1" x14ac:dyDescent="0.3">
      <c r="A55">
        <v>148</v>
      </c>
      <c r="B55" t="s">
        <v>138</v>
      </c>
      <c r="C55" t="s">
        <v>139</v>
      </c>
      <c r="D55">
        <v>2021</v>
      </c>
      <c r="E55">
        <v>6</v>
      </c>
      <c r="F55">
        <v>11</v>
      </c>
      <c r="G55">
        <v>2021</v>
      </c>
      <c r="H55">
        <v>6</v>
      </c>
      <c r="I55">
        <f>F55+K55</f>
        <v>20</v>
      </c>
      <c r="J55">
        <v>0</v>
      </c>
      <c r="K55">
        <v>9</v>
      </c>
      <c r="M55" s="6" t="s">
        <v>269</v>
      </c>
      <c r="N55" s="7">
        <v>0.95</v>
      </c>
      <c r="O55" s="8">
        <v>0.9</v>
      </c>
      <c r="P55" s="9">
        <v>0.8</v>
      </c>
      <c r="Q55" s="10">
        <v>0.7</v>
      </c>
      <c r="R55" s="11">
        <v>0.5</v>
      </c>
      <c r="S55" s="12">
        <v>0.3</v>
      </c>
      <c r="T55" s="13">
        <v>0.2</v>
      </c>
      <c r="U55" s="14">
        <v>0.1</v>
      </c>
      <c r="V55" s="15">
        <v>0.05</v>
      </c>
      <c r="W55" s="16">
        <v>0.01</v>
      </c>
      <c r="X55" s="17">
        <v>1E-3</v>
      </c>
    </row>
    <row r="56" spans="1:24" x14ac:dyDescent="0.25">
      <c r="A56">
        <v>146</v>
      </c>
      <c r="B56" t="s">
        <v>134</v>
      </c>
      <c r="C56" t="s">
        <v>135</v>
      </c>
      <c r="D56">
        <v>2021</v>
      </c>
      <c r="E56">
        <v>3</v>
      </c>
      <c r="F56">
        <v>18</v>
      </c>
      <c r="G56">
        <v>2021</v>
      </c>
      <c r="H56">
        <v>3</v>
      </c>
      <c r="I56">
        <f>F56+K56</f>
        <v>28</v>
      </c>
      <c r="J56">
        <v>0</v>
      </c>
      <c r="K56">
        <v>10</v>
      </c>
    </row>
    <row r="57" spans="1:24" x14ac:dyDescent="0.25">
      <c r="A57">
        <v>131</v>
      </c>
      <c r="B57" t="s">
        <v>115</v>
      </c>
      <c r="C57" t="s">
        <v>135</v>
      </c>
      <c r="D57">
        <v>2021</v>
      </c>
      <c r="E57">
        <v>11</v>
      </c>
      <c r="F57">
        <v>23</v>
      </c>
      <c r="G57">
        <v>2021</v>
      </c>
      <c r="H57">
        <v>12</v>
      </c>
      <c r="I57">
        <v>15</v>
      </c>
      <c r="J57">
        <v>0</v>
      </c>
      <c r="K57">
        <v>22</v>
      </c>
    </row>
    <row r="58" spans="1:24" x14ac:dyDescent="0.25">
      <c r="A58">
        <v>157</v>
      </c>
      <c r="B58" t="s">
        <v>150</v>
      </c>
      <c r="C58" t="s">
        <v>135</v>
      </c>
      <c r="D58">
        <v>2021</v>
      </c>
      <c r="E58">
        <v>1</v>
      </c>
      <c r="F58">
        <v>14</v>
      </c>
      <c r="G58">
        <v>2021</v>
      </c>
      <c r="H58">
        <v>2</v>
      </c>
      <c r="I58">
        <v>8</v>
      </c>
      <c r="J58">
        <v>0</v>
      </c>
      <c r="K58">
        <v>25</v>
      </c>
    </row>
    <row r="59" spans="1:24" x14ac:dyDescent="0.25">
      <c r="A59">
        <v>142</v>
      </c>
      <c r="B59" t="s">
        <v>127</v>
      </c>
      <c r="C59" t="s">
        <v>128</v>
      </c>
      <c r="D59">
        <v>2021</v>
      </c>
      <c r="E59">
        <v>9</v>
      </c>
      <c r="F59">
        <v>26</v>
      </c>
      <c r="G59">
        <v>2021</v>
      </c>
      <c r="H59">
        <v>11</v>
      </c>
      <c r="I59">
        <v>6</v>
      </c>
      <c r="J59">
        <v>0</v>
      </c>
      <c r="K59">
        <v>41</v>
      </c>
    </row>
    <row r="60" spans="1:24" x14ac:dyDescent="0.25">
      <c r="A60">
        <v>86</v>
      </c>
      <c r="B60" t="s">
        <v>86</v>
      </c>
      <c r="C60" t="s">
        <v>160</v>
      </c>
      <c r="D60">
        <v>2021</v>
      </c>
      <c r="E60">
        <v>7</v>
      </c>
      <c r="F60">
        <v>9</v>
      </c>
      <c r="G60">
        <v>2021</v>
      </c>
      <c r="H60">
        <v>7</v>
      </c>
      <c r="I60">
        <f>F60+K60</f>
        <v>15</v>
      </c>
      <c r="J60">
        <v>0</v>
      </c>
      <c r="K60">
        <v>6</v>
      </c>
    </row>
    <row r="61" spans="1:24" x14ac:dyDescent="0.25">
      <c r="A61">
        <v>163</v>
      </c>
      <c r="B61" t="s">
        <v>159</v>
      </c>
      <c r="C61" t="s">
        <v>160</v>
      </c>
      <c r="D61">
        <v>2021</v>
      </c>
      <c r="E61">
        <v>11</v>
      </c>
      <c r="F61">
        <v>23</v>
      </c>
      <c r="G61">
        <v>2021</v>
      </c>
      <c r="H61">
        <v>11</v>
      </c>
      <c r="I61">
        <f>F61+K61</f>
        <v>30</v>
      </c>
      <c r="J61">
        <v>0</v>
      </c>
      <c r="K61">
        <v>7</v>
      </c>
    </row>
    <row r="62" spans="1:24" x14ac:dyDescent="0.25">
      <c r="A62">
        <v>196</v>
      </c>
      <c r="B62" t="s">
        <v>201</v>
      </c>
      <c r="C62" t="s">
        <v>160</v>
      </c>
      <c r="D62">
        <v>2021</v>
      </c>
      <c r="E62">
        <v>11</v>
      </c>
      <c r="F62">
        <v>29</v>
      </c>
      <c r="G62">
        <v>2021</v>
      </c>
      <c r="H62">
        <v>12</v>
      </c>
      <c r="I62">
        <v>19</v>
      </c>
      <c r="J62">
        <v>0</v>
      </c>
      <c r="K62">
        <v>20</v>
      </c>
    </row>
    <row r="63" spans="1:24" x14ac:dyDescent="0.25">
      <c r="A63">
        <v>147</v>
      </c>
      <c r="B63" t="s">
        <v>136</v>
      </c>
      <c r="C63" t="s">
        <v>137</v>
      </c>
      <c r="D63">
        <v>2021</v>
      </c>
      <c r="E63">
        <v>4</v>
      </c>
      <c r="F63">
        <v>23</v>
      </c>
      <c r="G63">
        <v>2021</v>
      </c>
      <c r="H63">
        <v>5</v>
      </c>
      <c r="I63">
        <v>5</v>
      </c>
      <c r="J63">
        <v>0</v>
      </c>
      <c r="K63">
        <v>12</v>
      </c>
    </row>
    <row r="64" spans="1:24" x14ac:dyDescent="0.25">
      <c r="A64">
        <v>88</v>
      </c>
      <c r="B64" t="s">
        <v>88</v>
      </c>
      <c r="C64" t="s">
        <v>137</v>
      </c>
      <c r="D64">
        <v>2021</v>
      </c>
      <c r="E64">
        <v>12</v>
      </c>
      <c r="F64">
        <v>10</v>
      </c>
      <c r="G64">
        <v>2021</v>
      </c>
      <c r="H64">
        <v>12</v>
      </c>
      <c r="I64">
        <f>F64+K64</f>
        <v>24</v>
      </c>
      <c r="J64">
        <v>0</v>
      </c>
      <c r="K64">
        <v>14</v>
      </c>
    </row>
    <row r="65" spans="1:11" x14ac:dyDescent="0.25">
      <c r="A65">
        <v>99</v>
      </c>
      <c r="B65" t="s">
        <v>93</v>
      </c>
      <c r="C65" t="s">
        <v>137</v>
      </c>
      <c r="D65">
        <v>2021</v>
      </c>
      <c r="E65">
        <v>9</v>
      </c>
      <c r="F65">
        <v>25</v>
      </c>
      <c r="G65">
        <v>2021</v>
      </c>
      <c r="H65">
        <v>10</v>
      </c>
      <c r="I65">
        <v>31</v>
      </c>
      <c r="J65">
        <v>1</v>
      </c>
      <c r="K65">
        <v>36</v>
      </c>
    </row>
    <row r="66" spans="1:11" x14ac:dyDescent="0.25">
      <c r="A66">
        <v>19</v>
      </c>
      <c r="B66" t="s">
        <v>22</v>
      </c>
      <c r="C66" t="s">
        <v>177</v>
      </c>
      <c r="D66">
        <v>2022</v>
      </c>
      <c r="E66">
        <v>7</v>
      </c>
      <c r="F66">
        <v>4</v>
      </c>
      <c r="G66">
        <v>2022</v>
      </c>
      <c r="H66">
        <v>7</v>
      </c>
      <c r="I66">
        <f>F66+K66</f>
        <v>11</v>
      </c>
      <c r="J66">
        <v>0</v>
      </c>
      <c r="K66">
        <v>7</v>
      </c>
    </row>
    <row r="67" spans="1:11" x14ac:dyDescent="0.25">
      <c r="A67">
        <v>178</v>
      </c>
      <c r="B67" t="s">
        <v>176</v>
      </c>
      <c r="C67" t="s">
        <v>177</v>
      </c>
      <c r="D67">
        <v>2021</v>
      </c>
      <c r="E67">
        <v>9</v>
      </c>
      <c r="F67">
        <v>20</v>
      </c>
      <c r="G67">
        <v>2021</v>
      </c>
      <c r="H67">
        <v>10</v>
      </c>
      <c r="I67">
        <v>4</v>
      </c>
      <c r="J67">
        <v>0</v>
      </c>
      <c r="K67">
        <v>14</v>
      </c>
    </row>
    <row r="68" spans="1:11" x14ac:dyDescent="0.25">
      <c r="A68">
        <v>76</v>
      </c>
      <c r="B68" t="s">
        <v>76</v>
      </c>
      <c r="C68" t="s">
        <v>177</v>
      </c>
      <c r="D68">
        <v>2021</v>
      </c>
      <c r="E68">
        <v>7</v>
      </c>
      <c r="F68">
        <v>30</v>
      </c>
      <c r="G68">
        <v>2021</v>
      </c>
      <c r="H68">
        <v>8</v>
      </c>
      <c r="I68">
        <v>17</v>
      </c>
      <c r="J68">
        <v>0</v>
      </c>
      <c r="K68">
        <v>18</v>
      </c>
    </row>
    <row r="69" spans="1:11" x14ac:dyDescent="0.25">
      <c r="A69">
        <v>54</v>
      </c>
      <c r="B69" t="s">
        <v>55</v>
      </c>
      <c r="C69" t="s">
        <v>177</v>
      </c>
      <c r="D69">
        <v>2020</v>
      </c>
      <c r="E69">
        <v>9</v>
      </c>
      <c r="F69">
        <v>5</v>
      </c>
      <c r="G69">
        <v>2020</v>
      </c>
      <c r="H69">
        <v>9</v>
      </c>
      <c r="I69">
        <f>F69+K69</f>
        <v>26</v>
      </c>
      <c r="J69">
        <v>0</v>
      </c>
      <c r="K69">
        <v>21</v>
      </c>
    </row>
    <row r="70" spans="1:11" x14ac:dyDescent="0.25">
      <c r="A70">
        <v>93</v>
      </c>
      <c r="B70" t="s">
        <v>90</v>
      </c>
      <c r="C70" t="s">
        <v>177</v>
      </c>
      <c r="D70">
        <v>2021</v>
      </c>
      <c r="E70">
        <v>11</v>
      </c>
      <c r="F70">
        <v>30</v>
      </c>
      <c r="G70">
        <v>2022</v>
      </c>
      <c r="H70">
        <v>1</v>
      </c>
      <c r="I70">
        <v>2</v>
      </c>
      <c r="J70">
        <v>0</v>
      </c>
      <c r="K70">
        <v>32</v>
      </c>
    </row>
    <row r="71" spans="1:11" x14ac:dyDescent="0.25">
      <c r="A71">
        <v>103</v>
      </c>
      <c r="B71" t="s">
        <v>94</v>
      </c>
      <c r="C71" t="s">
        <v>177</v>
      </c>
      <c r="D71">
        <v>2021</v>
      </c>
      <c r="E71">
        <v>8</v>
      </c>
      <c r="F71">
        <v>17</v>
      </c>
      <c r="G71">
        <v>2021</v>
      </c>
      <c r="H71">
        <v>9</v>
      </c>
      <c r="I71">
        <v>20</v>
      </c>
      <c r="J71">
        <v>1</v>
      </c>
      <c r="K71">
        <v>34</v>
      </c>
    </row>
    <row r="72" spans="1:11" x14ac:dyDescent="0.25">
      <c r="A72">
        <v>66</v>
      </c>
      <c r="B72" t="s">
        <v>66</v>
      </c>
      <c r="C72" t="s">
        <v>200</v>
      </c>
      <c r="D72">
        <v>2020</v>
      </c>
      <c r="E72">
        <v>9</v>
      </c>
      <c r="F72">
        <v>16</v>
      </c>
      <c r="G72">
        <v>2020</v>
      </c>
      <c r="H72">
        <v>9</v>
      </c>
      <c r="I72">
        <f>F72+K72</f>
        <v>19</v>
      </c>
      <c r="J72">
        <v>0</v>
      </c>
      <c r="K72">
        <v>3</v>
      </c>
    </row>
    <row r="73" spans="1:11" x14ac:dyDescent="0.25">
      <c r="A73">
        <v>42</v>
      </c>
      <c r="B73" t="s">
        <v>45</v>
      </c>
      <c r="C73" t="s">
        <v>200</v>
      </c>
      <c r="D73">
        <v>2020</v>
      </c>
      <c r="E73">
        <v>12</v>
      </c>
      <c r="F73">
        <v>18</v>
      </c>
      <c r="G73">
        <v>2020</v>
      </c>
      <c r="H73">
        <v>12</v>
      </c>
      <c r="I73">
        <f>F73+K73</f>
        <v>29</v>
      </c>
      <c r="J73">
        <v>0</v>
      </c>
      <c r="K73">
        <v>11</v>
      </c>
    </row>
    <row r="74" spans="1:11" x14ac:dyDescent="0.25">
      <c r="A74">
        <v>195</v>
      </c>
      <c r="B74" t="s">
        <v>199</v>
      </c>
      <c r="C74" t="s">
        <v>200</v>
      </c>
      <c r="D74">
        <v>2021</v>
      </c>
      <c r="E74">
        <v>12</v>
      </c>
      <c r="F74">
        <v>7</v>
      </c>
      <c r="G74">
        <v>2022</v>
      </c>
      <c r="H74">
        <v>1</v>
      </c>
      <c r="I74">
        <v>2</v>
      </c>
      <c r="J74">
        <v>0</v>
      </c>
      <c r="K74">
        <v>26</v>
      </c>
    </row>
    <row r="75" spans="1:11" x14ac:dyDescent="0.25">
      <c r="A75">
        <v>28</v>
      </c>
      <c r="B75" t="s">
        <v>31</v>
      </c>
      <c r="C75" t="s">
        <v>186</v>
      </c>
      <c r="D75">
        <v>2020</v>
      </c>
      <c r="E75">
        <v>9</v>
      </c>
      <c r="F75">
        <v>26</v>
      </c>
      <c r="G75">
        <v>2020</v>
      </c>
      <c r="H75">
        <v>9</v>
      </c>
      <c r="I75">
        <f>F75+K75</f>
        <v>27</v>
      </c>
      <c r="J75">
        <v>0</v>
      </c>
      <c r="K75">
        <v>1</v>
      </c>
    </row>
    <row r="76" spans="1:11" x14ac:dyDescent="0.25">
      <c r="A76">
        <v>184</v>
      </c>
      <c r="B76" t="s">
        <v>87</v>
      </c>
      <c r="C76" t="s">
        <v>186</v>
      </c>
      <c r="D76">
        <v>2021</v>
      </c>
      <c r="E76">
        <v>9</v>
      </c>
      <c r="F76">
        <v>20</v>
      </c>
      <c r="G76">
        <v>2021</v>
      </c>
      <c r="H76">
        <v>10</v>
      </c>
      <c r="I76">
        <v>12</v>
      </c>
      <c r="J76">
        <v>0</v>
      </c>
      <c r="K76">
        <v>22</v>
      </c>
    </row>
    <row r="77" spans="1:11" x14ac:dyDescent="0.25">
      <c r="A77">
        <v>35</v>
      </c>
      <c r="B77" t="s">
        <v>38</v>
      </c>
      <c r="C77" t="s">
        <v>212</v>
      </c>
      <c r="D77">
        <v>2020</v>
      </c>
      <c r="E77">
        <v>12</v>
      </c>
      <c r="F77">
        <v>17</v>
      </c>
      <c r="G77">
        <v>2020</v>
      </c>
      <c r="H77">
        <v>12</v>
      </c>
      <c r="I77">
        <f>F77+K77</f>
        <v>24</v>
      </c>
      <c r="J77">
        <v>1</v>
      </c>
      <c r="K77">
        <v>7</v>
      </c>
    </row>
    <row r="78" spans="1:11" x14ac:dyDescent="0.25">
      <c r="A78">
        <v>10</v>
      </c>
      <c r="B78" t="s">
        <v>13</v>
      </c>
      <c r="C78" t="s">
        <v>212</v>
      </c>
      <c r="D78">
        <v>2022</v>
      </c>
      <c r="E78">
        <v>1</v>
      </c>
      <c r="F78">
        <v>5</v>
      </c>
      <c r="G78">
        <v>2022</v>
      </c>
      <c r="H78">
        <v>1</v>
      </c>
      <c r="I78">
        <f>F78+K78</f>
        <v>25</v>
      </c>
      <c r="J78">
        <v>0</v>
      </c>
      <c r="K78">
        <v>20</v>
      </c>
    </row>
    <row r="79" spans="1:11" x14ac:dyDescent="0.25">
      <c r="A79">
        <v>43</v>
      </c>
      <c r="B79" t="s">
        <v>23</v>
      </c>
      <c r="C79" t="s">
        <v>228</v>
      </c>
      <c r="D79">
        <v>2020</v>
      </c>
      <c r="E79">
        <v>12</v>
      </c>
      <c r="F79">
        <v>15</v>
      </c>
      <c r="G79">
        <v>2020</v>
      </c>
      <c r="H79">
        <v>12</v>
      </c>
      <c r="I79">
        <f>F79+K79</f>
        <v>22</v>
      </c>
      <c r="J79">
        <v>0</v>
      </c>
      <c r="K79">
        <v>7</v>
      </c>
    </row>
    <row r="80" spans="1:11" x14ac:dyDescent="0.25">
      <c r="A80">
        <v>87</v>
      </c>
      <c r="B80" t="s">
        <v>87</v>
      </c>
      <c r="C80" t="s">
        <v>228</v>
      </c>
      <c r="D80">
        <v>2021</v>
      </c>
      <c r="E80">
        <v>7</v>
      </c>
      <c r="F80">
        <v>30</v>
      </c>
      <c r="G80">
        <v>2021</v>
      </c>
      <c r="H80">
        <v>8</v>
      </c>
      <c r="I80">
        <v>25</v>
      </c>
      <c r="J80">
        <v>0</v>
      </c>
      <c r="K80">
        <v>26</v>
      </c>
    </row>
    <row r="81" spans="1:11" x14ac:dyDescent="0.25">
      <c r="A81">
        <v>79</v>
      </c>
      <c r="B81" t="s">
        <v>79</v>
      </c>
      <c r="C81" t="s">
        <v>228</v>
      </c>
      <c r="D81">
        <v>2021</v>
      </c>
      <c r="E81">
        <v>5</v>
      </c>
      <c r="F81">
        <v>8</v>
      </c>
      <c r="G81">
        <v>2021</v>
      </c>
      <c r="H81">
        <v>6</v>
      </c>
      <c r="I81">
        <v>4</v>
      </c>
      <c r="J81">
        <v>0</v>
      </c>
      <c r="K81">
        <v>27</v>
      </c>
    </row>
    <row r="82" spans="1:11" x14ac:dyDescent="0.25">
      <c r="A82">
        <v>122</v>
      </c>
      <c r="B82" t="s">
        <v>107</v>
      </c>
      <c r="C82" t="s">
        <v>247</v>
      </c>
      <c r="D82">
        <v>2021</v>
      </c>
      <c r="E82">
        <v>6</v>
      </c>
      <c r="F82">
        <v>27</v>
      </c>
      <c r="G82">
        <v>2021</v>
      </c>
      <c r="H82">
        <v>7</v>
      </c>
      <c r="I82">
        <v>16</v>
      </c>
      <c r="J82">
        <v>0</v>
      </c>
      <c r="K82">
        <v>19</v>
      </c>
    </row>
    <row r="83" spans="1:11" x14ac:dyDescent="0.25">
      <c r="A83">
        <v>156</v>
      </c>
      <c r="B83" t="s">
        <v>125</v>
      </c>
      <c r="C83" t="s">
        <v>149</v>
      </c>
      <c r="D83">
        <v>2021</v>
      </c>
      <c r="E83">
        <v>10</v>
      </c>
      <c r="F83">
        <v>25</v>
      </c>
      <c r="G83">
        <v>2021</v>
      </c>
      <c r="H83">
        <v>11</v>
      </c>
      <c r="I83">
        <v>26</v>
      </c>
      <c r="J83">
        <v>0</v>
      </c>
      <c r="K83">
        <v>32</v>
      </c>
    </row>
    <row r="84" spans="1:11" x14ac:dyDescent="0.25">
      <c r="A84">
        <v>64</v>
      </c>
      <c r="B84" t="s">
        <v>64</v>
      </c>
      <c r="C84" t="s">
        <v>233</v>
      </c>
      <c r="D84">
        <v>2020</v>
      </c>
      <c r="E84">
        <v>8</v>
      </c>
      <c r="F84">
        <v>19</v>
      </c>
      <c r="G84">
        <v>2020</v>
      </c>
      <c r="H84">
        <v>8</v>
      </c>
      <c r="I84">
        <f>F84+K84</f>
        <v>24</v>
      </c>
      <c r="J84">
        <v>0</v>
      </c>
      <c r="K84">
        <v>5</v>
      </c>
    </row>
    <row r="85" spans="1:11" x14ac:dyDescent="0.25">
      <c r="A85">
        <v>144</v>
      </c>
      <c r="B85" t="s">
        <v>131</v>
      </c>
      <c r="C85" t="s">
        <v>52</v>
      </c>
      <c r="D85">
        <v>2021</v>
      </c>
      <c r="E85">
        <v>11</v>
      </c>
      <c r="F85">
        <v>24</v>
      </c>
      <c r="G85">
        <v>2021</v>
      </c>
      <c r="H85">
        <v>12</v>
      </c>
      <c r="I85">
        <v>11</v>
      </c>
      <c r="J85">
        <v>0</v>
      </c>
      <c r="K85">
        <v>17</v>
      </c>
    </row>
    <row r="86" spans="1:11" x14ac:dyDescent="0.25">
      <c r="A86">
        <v>134</v>
      </c>
      <c r="B86" t="s">
        <v>117</v>
      </c>
      <c r="C86" t="s">
        <v>197</v>
      </c>
      <c r="D86">
        <v>2021</v>
      </c>
      <c r="E86">
        <v>2</v>
      </c>
      <c r="F86">
        <v>14</v>
      </c>
      <c r="G86">
        <v>2021</v>
      </c>
      <c r="H86">
        <v>2</v>
      </c>
      <c r="I86">
        <f>F86+K86</f>
        <v>17</v>
      </c>
      <c r="J86">
        <v>0</v>
      </c>
      <c r="K86">
        <v>3</v>
      </c>
    </row>
    <row r="87" spans="1:11" x14ac:dyDescent="0.25">
      <c r="A87">
        <v>193</v>
      </c>
      <c r="B87" t="s">
        <v>79</v>
      </c>
      <c r="C87" t="s">
        <v>197</v>
      </c>
      <c r="D87">
        <v>2021</v>
      </c>
      <c r="E87">
        <v>4</v>
      </c>
      <c r="F87">
        <v>8</v>
      </c>
      <c r="G87">
        <v>2021</v>
      </c>
      <c r="H87">
        <v>4</v>
      </c>
      <c r="I87">
        <f>F87+K87</f>
        <v>21</v>
      </c>
      <c r="J87">
        <v>1</v>
      </c>
      <c r="K87">
        <v>13</v>
      </c>
    </row>
    <row r="88" spans="1:11" x14ac:dyDescent="0.25">
      <c r="A88">
        <v>188</v>
      </c>
      <c r="B88" t="s">
        <v>25</v>
      </c>
      <c r="C88" t="s">
        <v>190</v>
      </c>
      <c r="D88">
        <v>2021</v>
      </c>
      <c r="E88">
        <v>5</v>
      </c>
      <c r="F88">
        <v>21</v>
      </c>
      <c r="G88">
        <v>2021</v>
      </c>
      <c r="H88">
        <v>5</v>
      </c>
      <c r="I88">
        <f>F88+K88</f>
        <v>30</v>
      </c>
      <c r="J88">
        <v>1</v>
      </c>
      <c r="K88">
        <v>9</v>
      </c>
    </row>
    <row r="89" spans="1:11" x14ac:dyDescent="0.25">
      <c r="A89">
        <v>127</v>
      </c>
      <c r="B89" t="s">
        <v>111</v>
      </c>
      <c r="C89" t="s">
        <v>190</v>
      </c>
      <c r="D89">
        <v>2021</v>
      </c>
      <c r="E89">
        <v>6</v>
      </c>
      <c r="F89">
        <v>8</v>
      </c>
      <c r="G89">
        <v>2021</v>
      </c>
      <c r="H89">
        <v>7</v>
      </c>
      <c r="I89">
        <v>1</v>
      </c>
      <c r="J89">
        <v>1</v>
      </c>
      <c r="K89">
        <v>24</v>
      </c>
    </row>
    <row r="90" spans="1:11" x14ac:dyDescent="0.25">
      <c r="A90">
        <v>130</v>
      </c>
      <c r="B90" t="s">
        <v>114</v>
      </c>
      <c r="C90" t="s">
        <v>237</v>
      </c>
      <c r="D90">
        <v>2021</v>
      </c>
      <c r="E90">
        <v>2</v>
      </c>
      <c r="F90">
        <v>27</v>
      </c>
      <c r="G90">
        <v>2021</v>
      </c>
      <c r="H90">
        <v>2</v>
      </c>
      <c r="I90">
        <f>F90+K90</f>
        <v>28</v>
      </c>
      <c r="J90">
        <v>0</v>
      </c>
      <c r="K90">
        <v>1</v>
      </c>
    </row>
    <row r="91" spans="1:11" x14ac:dyDescent="0.25">
      <c r="A91">
        <v>75</v>
      </c>
      <c r="B91" t="s">
        <v>75</v>
      </c>
      <c r="C91" t="s">
        <v>237</v>
      </c>
      <c r="D91">
        <v>2021</v>
      </c>
      <c r="E91">
        <v>1</v>
      </c>
      <c r="F91">
        <v>31</v>
      </c>
      <c r="G91">
        <v>2021</v>
      </c>
      <c r="H91">
        <v>2</v>
      </c>
      <c r="I91">
        <v>12</v>
      </c>
      <c r="J91">
        <v>0</v>
      </c>
      <c r="K91">
        <v>12</v>
      </c>
    </row>
    <row r="92" spans="1:11" x14ac:dyDescent="0.25">
      <c r="A92">
        <v>117</v>
      </c>
      <c r="B92" t="s">
        <v>103</v>
      </c>
      <c r="C92" t="s">
        <v>237</v>
      </c>
      <c r="D92">
        <v>2021</v>
      </c>
      <c r="E92">
        <v>7</v>
      </c>
      <c r="F92">
        <v>28</v>
      </c>
      <c r="G92">
        <v>2021</v>
      </c>
      <c r="H92">
        <v>8</v>
      </c>
      <c r="I92">
        <v>10</v>
      </c>
      <c r="J92">
        <v>0</v>
      </c>
      <c r="K92">
        <v>13</v>
      </c>
    </row>
    <row r="93" spans="1:11" x14ac:dyDescent="0.25">
      <c r="A93">
        <v>89</v>
      </c>
      <c r="B93" t="s">
        <v>48</v>
      </c>
      <c r="C93" t="s">
        <v>237</v>
      </c>
      <c r="D93">
        <v>2021</v>
      </c>
      <c r="E93">
        <v>8</v>
      </c>
      <c r="F93">
        <v>23</v>
      </c>
      <c r="G93">
        <v>2021</v>
      </c>
      <c r="H93">
        <v>9</v>
      </c>
      <c r="I93">
        <v>17</v>
      </c>
      <c r="J93">
        <v>0</v>
      </c>
      <c r="K93">
        <v>25</v>
      </c>
    </row>
    <row r="94" spans="1:11" x14ac:dyDescent="0.25">
      <c r="A94">
        <v>24</v>
      </c>
      <c r="B94" t="s">
        <v>27</v>
      </c>
      <c r="C94" t="s">
        <v>219</v>
      </c>
      <c r="D94">
        <v>2020</v>
      </c>
      <c r="E94">
        <v>10</v>
      </c>
      <c r="F94">
        <v>12</v>
      </c>
      <c r="G94">
        <v>2020</v>
      </c>
      <c r="H94">
        <v>10</v>
      </c>
      <c r="I94">
        <f>F94+K94</f>
        <v>19</v>
      </c>
      <c r="J94">
        <v>0</v>
      </c>
      <c r="K94">
        <v>7</v>
      </c>
    </row>
    <row r="95" spans="1:11" x14ac:dyDescent="0.25">
      <c r="A95">
        <v>22</v>
      </c>
      <c r="B95" t="s">
        <v>25</v>
      </c>
      <c r="C95" t="s">
        <v>219</v>
      </c>
      <c r="D95">
        <v>2022</v>
      </c>
      <c r="E95">
        <v>7</v>
      </c>
      <c r="F95">
        <v>22</v>
      </c>
      <c r="G95">
        <v>2022</v>
      </c>
      <c r="H95">
        <v>7</v>
      </c>
      <c r="I95">
        <f>F95+K95</f>
        <v>30</v>
      </c>
      <c r="J95">
        <v>0</v>
      </c>
      <c r="K95">
        <v>8</v>
      </c>
    </row>
    <row r="96" spans="1:11" x14ac:dyDescent="0.25">
      <c r="A96">
        <v>11</v>
      </c>
      <c r="B96" t="s">
        <v>14</v>
      </c>
      <c r="C96" t="s">
        <v>213</v>
      </c>
      <c r="D96">
        <v>2022</v>
      </c>
      <c r="E96">
        <v>6</v>
      </c>
      <c r="F96">
        <v>20</v>
      </c>
      <c r="G96">
        <v>2022</v>
      </c>
      <c r="H96">
        <v>6</v>
      </c>
      <c r="I96">
        <f>F96+K96</f>
        <v>27</v>
      </c>
      <c r="J96">
        <v>0</v>
      </c>
      <c r="K96">
        <v>7</v>
      </c>
    </row>
    <row r="97" spans="1:11" x14ac:dyDescent="0.25">
      <c r="A97">
        <v>96</v>
      </c>
      <c r="B97" t="s">
        <v>53</v>
      </c>
      <c r="C97" t="s">
        <v>148</v>
      </c>
      <c r="D97">
        <v>2021</v>
      </c>
      <c r="E97">
        <v>6</v>
      </c>
      <c r="F97">
        <v>25</v>
      </c>
      <c r="G97">
        <v>2021</v>
      </c>
      <c r="H97">
        <v>7</v>
      </c>
      <c r="I97">
        <v>1</v>
      </c>
      <c r="J97">
        <v>0</v>
      </c>
      <c r="K97">
        <v>6</v>
      </c>
    </row>
    <row r="98" spans="1:11" x14ac:dyDescent="0.25">
      <c r="A98">
        <v>155</v>
      </c>
      <c r="B98" t="s">
        <v>120</v>
      </c>
      <c r="C98" t="s">
        <v>148</v>
      </c>
      <c r="D98">
        <v>2021</v>
      </c>
      <c r="E98">
        <v>1</v>
      </c>
      <c r="F98">
        <v>18</v>
      </c>
      <c r="G98">
        <v>2021</v>
      </c>
      <c r="H98">
        <v>2</v>
      </c>
      <c r="I98">
        <v>27</v>
      </c>
      <c r="J98">
        <v>0</v>
      </c>
      <c r="K98">
        <v>40</v>
      </c>
    </row>
    <row r="99" spans="1:11" x14ac:dyDescent="0.25">
      <c r="A99">
        <v>150</v>
      </c>
      <c r="B99" t="s">
        <v>46</v>
      </c>
      <c r="C99" t="s">
        <v>142</v>
      </c>
      <c r="D99">
        <v>2021</v>
      </c>
      <c r="E99">
        <v>10</v>
      </c>
      <c r="F99">
        <v>22</v>
      </c>
      <c r="G99">
        <v>2021</v>
      </c>
      <c r="H99">
        <v>10</v>
      </c>
      <c r="I99">
        <f>F99+K99</f>
        <v>25</v>
      </c>
      <c r="J99">
        <v>1</v>
      </c>
      <c r="K99">
        <v>3</v>
      </c>
    </row>
    <row r="100" spans="1:11" x14ac:dyDescent="0.25">
      <c r="A100">
        <v>30</v>
      </c>
      <c r="B100" t="s">
        <v>33</v>
      </c>
      <c r="C100" t="s">
        <v>142</v>
      </c>
      <c r="D100">
        <v>2020</v>
      </c>
      <c r="E100">
        <v>8</v>
      </c>
      <c r="F100">
        <v>21</v>
      </c>
      <c r="G100">
        <v>2020</v>
      </c>
      <c r="H100">
        <v>8</v>
      </c>
      <c r="I100">
        <f>F100+K100</f>
        <v>28</v>
      </c>
      <c r="J100">
        <v>0</v>
      </c>
      <c r="K100">
        <v>7</v>
      </c>
    </row>
    <row r="101" spans="1:11" x14ac:dyDescent="0.25">
      <c r="A101">
        <v>124</v>
      </c>
      <c r="B101" t="s">
        <v>109</v>
      </c>
      <c r="C101" t="s">
        <v>142</v>
      </c>
      <c r="D101">
        <v>2021</v>
      </c>
      <c r="E101">
        <v>8</v>
      </c>
      <c r="F101">
        <v>14</v>
      </c>
      <c r="G101">
        <v>2021</v>
      </c>
      <c r="H101">
        <v>8</v>
      </c>
      <c r="I101">
        <f>F101+K101</f>
        <v>21</v>
      </c>
      <c r="J101">
        <v>0</v>
      </c>
      <c r="K101">
        <v>7</v>
      </c>
    </row>
    <row r="102" spans="1:11" x14ac:dyDescent="0.25">
      <c r="A102">
        <v>104</v>
      </c>
      <c r="B102" t="s">
        <v>55</v>
      </c>
      <c r="C102" t="s">
        <v>142</v>
      </c>
      <c r="D102">
        <v>2021</v>
      </c>
      <c r="E102">
        <v>4</v>
      </c>
      <c r="F102">
        <v>26</v>
      </c>
      <c r="G102">
        <v>2021</v>
      </c>
      <c r="H102">
        <v>5</v>
      </c>
      <c r="I102">
        <v>11</v>
      </c>
      <c r="J102">
        <v>0</v>
      </c>
      <c r="K102">
        <v>15</v>
      </c>
    </row>
    <row r="103" spans="1:11" x14ac:dyDescent="0.25">
      <c r="A103">
        <v>67</v>
      </c>
      <c r="B103" t="s">
        <v>67</v>
      </c>
      <c r="C103" t="s">
        <v>157</v>
      </c>
      <c r="D103">
        <v>2020</v>
      </c>
      <c r="E103">
        <v>9</v>
      </c>
      <c r="F103">
        <v>7</v>
      </c>
      <c r="G103">
        <v>2020</v>
      </c>
      <c r="H103">
        <v>9</v>
      </c>
      <c r="I103">
        <f>F103+K103</f>
        <v>14</v>
      </c>
      <c r="J103">
        <v>0</v>
      </c>
      <c r="K103">
        <v>7</v>
      </c>
    </row>
    <row r="104" spans="1:11" x14ac:dyDescent="0.25">
      <c r="A104">
        <v>161</v>
      </c>
      <c r="B104" t="s">
        <v>156</v>
      </c>
      <c r="C104" t="s">
        <v>157</v>
      </c>
      <c r="D104">
        <v>2021</v>
      </c>
      <c r="E104">
        <v>5</v>
      </c>
      <c r="F104">
        <v>5</v>
      </c>
      <c r="G104">
        <v>2021</v>
      </c>
      <c r="H104">
        <v>5</v>
      </c>
      <c r="I104">
        <f>F104+K104</f>
        <v>14</v>
      </c>
      <c r="J104">
        <v>0</v>
      </c>
      <c r="K104">
        <v>9</v>
      </c>
    </row>
    <row r="105" spans="1:11" x14ac:dyDescent="0.25">
      <c r="A105">
        <v>21</v>
      </c>
      <c r="B105" t="s">
        <v>24</v>
      </c>
      <c r="C105" t="s">
        <v>163</v>
      </c>
      <c r="D105">
        <v>2022</v>
      </c>
      <c r="E105">
        <v>3</v>
      </c>
      <c r="F105">
        <v>5</v>
      </c>
      <c r="G105">
        <v>2022</v>
      </c>
      <c r="H105">
        <v>3</v>
      </c>
      <c r="I105">
        <f>F105+K105</f>
        <v>12</v>
      </c>
      <c r="J105">
        <v>0</v>
      </c>
      <c r="K105">
        <v>7</v>
      </c>
    </row>
    <row r="106" spans="1:11" x14ac:dyDescent="0.25">
      <c r="A106">
        <v>166</v>
      </c>
      <c r="B106" t="s">
        <v>42</v>
      </c>
      <c r="C106" t="s">
        <v>163</v>
      </c>
      <c r="D106">
        <v>2021</v>
      </c>
      <c r="E106">
        <v>12</v>
      </c>
      <c r="F106">
        <v>2</v>
      </c>
      <c r="G106">
        <v>2021</v>
      </c>
      <c r="H106">
        <v>12</v>
      </c>
      <c r="I106">
        <f>F106+K106</f>
        <v>14</v>
      </c>
      <c r="J106">
        <v>0</v>
      </c>
      <c r="K106">
        <v>12</v>
      </c>
    </row>
    <row r="107" spans="1:11" x14ac:dyDescent="0.25">
      <c r="A107">
        <v>13</v>
      </c>
      <c r="B107" t="s">
        <v>16</v>
      </c>
      <c r="C107" t="s">
        <v>215</v>
      </c>
      <c r="D107">
        <v>2022</v>
      </c>
      <c r="E107">
        <v>6</v>
      </c>
      <c r="F107">
        <v>6</v>
      </c>
      <c r="G107">
        <v>2022</v>
      </c>
      <c r="H107">
        <v>6</v>
      </c>
      <c r="I107">
        <f>F107+K107</f>
        <v>13</v>
      </c>
      <c r="J107">
        <v>0</v>
      </c>
      <c r="K107">
        <v>7</v>
      </c>
    </row>
    <row r="108" spans="1:11" x14ac:dyDescent="0.25">
      <c r="A108">
        <v>57</v>
      </c>
      <c r="B108" t="s">
        <v>58</v>
      </c>
      <c r="C108" t="s">
        <v>215</v>
      </c>
      <c r="D108">
        <v>2020</v>
      </c>
      <c r="E108">
        <v>7</v>
      </c>
      <c r="F108">
        <v>17</v>
      </c>
      <c r="G108">
        <v>2020</v>
      </c>
      <c r="H108">
        <v>7</v>
      </c>
      <c r="I108">
        <f>F108+K108</f>
        <v>25</v>
      </c>
      <c r="J108">
        <v>0</v>
      </c>
      <c r="K108">
        <v>8</v>
      </c>
    </row>
    <row r="109" spans="1:11" x14ac:dyDescent="0.25">
      <c r="A109">
        <v>138</v>
      </c>
      <c r="B109" t="s">
        <v>121</v>
      </c>
      <c r="C109" t="s">
        <v>215</v>
      </c>
      <c r="D109">
        <v>2021</v>
      </c>
      <c r="E109">
        <v>1</v>
      </c>
      <c r="F109">
        <v>11</v>
      </c>
      <c r="G109">
        <v>2021</v>
      </c>
      <c r="H109">
        <v>1</v>
      </c>
      <c r="I109">
        <f>F109+K109</f>
        <v>23</v>
      </c>
      <c r="J109">
        <v>0</v>
      </c>
      <c r="K109">
        <v>12</v>
      </c>
    </row>
    <row r="110" spans="1:11" x14ac:dyDescent="0.25">
      <c r="A110">
        <v>85</v>
      </c>
      <c r="B110" t="s">
        <v>85</v>
      </c>
      <c r="C110" t="s">
        <v>215</v>
      </c>
      <c r="D110">
        <v>2021</v>
      </c>
      <c r="E110">
        <v>2</v>
      </c>
      <c r="F110">
        <v>14</v>
      </c>
      <c r="G110">
        <v>2021</v>
      </c>
      <c r="H110">
        <v>3</v>
      </c>
      <c r="I110">
        <v>23</v>
      </c>
      <c r="J110">
        <v>0</v>
      </c>
      <c r="K110">
        <v>37</v>
      </c>
    </row>
    <row r="111" spans="1:11" x14ac:dyDescent="0.25">
      <c r="A111">
        <v>97</v>
      </c>
      <c r="B111" t="s">
        <v>92</v>
      </c>
      <c r="C111" t="s">
        <v>196</v>
      </c>
      <c r="D111">
        <v>2021</v>
      </c>
      <c r="E111">
        <v>4</v>
      </c>
      <c r="F111">
        <v>2</v>
      </c>
      <c r="G111">
        <v>2021</v>
      </c>
      <c r="H111">
        <v>4</v>
      </c>
      <c r="I111">
        <f>F111+K111</f>
        <v>11</v>
      </c>
      <c r="J111">
        <v>0</v>
      </c>
      <c r="K111">
        <v>9</v>
      </c>
    </row>
    <row r="112" spans="1:11" x14ac:dyDescent="0.25">
      <c r="A112">
        <v>112</v>
      </c>
      <c r="B112" t="s">
        <v>98</v>
      </c>
      <c r="C112" t="s">
        <v>196</v>
      </c>
      <c r="D112">
        <v>2021</v>
      </c>
      <c r="E112">
        <v>1</v>
      </c>
      <c r="F112">
        <v>29</v>
      </c>
      <c r="G112">
        <v>2021</v>
      </c>
      <c r="H112">
        <v>2</v>
      </c>
      <c r="I112">
        <v>14</v>
      </c>
      <c r="J112">
        <v>0</v>
      </c>
      <c r="K112">
        <v>16</v>
      </c>
    </row>
    <row r="113" spans="1:11" x14ac:dyDescent="0.25">
      <c r="A113">
        <v>192</v>
      </c>
      <c r="B113" t="s">
        <v>195</v>
      </c>
      <c r="C113" t="s">
        <v>196</v>
      </c>
      <c r="D113">
        <v>2021</v>
      </c>
      <c r="E113">
        <v>3</v>
      </c>
      <c r="F113">
        <v>29</v>
      </c>
      <c r="G113">
        <v>2021</v>
      </c>
      <c r="H113">
        <v>4</v>
      </c>
      <c r="I113">
        <v>24</v>
      </c>
      <c r="J113">
        <v>0</v>
      </c>
      <c r="K113">
        <v>26</v>
      </c>
    </row>
    <row r="114" spans="1:11" x14ac:dyDescent="0.25">
      <c r="A114">
        <v>177</v>
      </c>
      <c r="B114" t="s">
        <v>174</v>
      </c>
      <c r="C114" t="s">
        <v>175</v>
      </c>
      <c r="D114">
        <v>2021</v>
      </c>
      <c r="E114">
        <v>11</v>
      </c>
      <c r="F114">
        <v>6</v>
      </c>
      <c r="G114">
        <v>2021</v>
      </c>
      <c r="H114">
        <v>11</v>
      </c>
      <c r="I114">
        <f>F114+K114</f>
        <v>22</v>
      </c>
      <c r="J114">
        <v>0</v>
      </c>
      <c r="K114">
        <v>16</v>
      </c>
    </row>
    <row r="115" spans="1:11" x14ac:dyDescent="0.25">
      <c r="A115">
        <v>107</v>
      </c>
      <c r="B115" t="s">
        <v>60</v>
      </c>
      <c r="C115" t="s">
        <v>175</v>
      </c>
      <c r="D115">
        <v>2021</v>
      </c>
      <c r="E115">
        <v>9</v>
      </c>
      <c r="F115">
        <v>30</v>
      </c>
      <c r="G115">
        <v>2021</v>
      </c>
      <c r="H115">
        <v>11</v>
      </c>
      <c r="I115">
        <v>3</v>
      </c>
      <c r="J115">
        <v>0</v>
      </c>
      <c r="K115">
        <v>34</v>
      </c>
    </row>
    <row r="116" spans="1:11" x14ac:dyDescent="0.25">
      <c r="A116">
        <v>115</v>
      </c>
      <c r="B116" t="s">
        <v>101</v>
      </c>
      <c r="C116" t="s">
        <v>207</v>
      </c>
      <c r="D116">
        <v>2021</v>
      </c>
      <c r="E116">
        <v>7</v>
      </c>
      <c r="F116">
        <v>8</v>
      </c>
      <c r="G116">
        <v>2021</v>
      </c>
      <c r="H116">
        <v>7</v>
      </c>
      <c r="I116">
        <f>F116+K116</f>
        <v>20</v>
      </c>
      <c r="J116">
        <v>0</v>
      </c>
      <c r="K116">
        <v>12</v>
      </c>
    </row>
    <row r="117" spans="1:11" x14ac:dyDescent="0.25">
      <c r="A117">
        <v>5</v>
      </c>
      <c r="B117" t="s">
        <v>8</v>
      </c>
      <c r="C117" t="s">
        <v>207</v>
      </c>
      <c r="D117">
        <v>2022</v>
      </c>
      <c r="E117">
        <v>2</v>
      </c>
      <c r="F117">
        <v>5</v>
      </c>
      <c r="G117">
        <v>2022</v>
      </c>
      <c r="H117">
        <v>2</v>
      </c>
      <c r="I117">
        <f>F117+K117</f>
        <v>20</v>
      </c>
      <c r="J117">
        <v>0</v>
      </c>
      <c r="K117">
        <v>15</v>
      </c>
    </row>
    <row r="118" spans="1:11" x14ac:dyDescent="0.25">
      <c r="A118">
        <v>37</v>
      </c>
      <c r="B118" t="s">
        <v>40</v>
      </c>
      <c r="C118" t="s">
        <v>224</v>
      </c>
      <c r="D118">
        <v>2020</v>
      </c>
      <c r="E118">
        <v>10</v>
      </c>
      <c r="F118">
        <v>13</v>
      </c>
      <c r="G118">
        <v>2020</v>
      </c>
      <c r="H118">
        <v>10</v>
      </c>
      <c r="I118">
        <f>F118+K118</f>
        <v>19</v>
      </c>
      <c r="J118">
        <v>0</v>
      </c>
      <c r="K118">
        <v>6</v>
      </c>
    </row>
    <row r="119" spans="1:11" x14ac:dyDescent="0.25">
      <c r="A119">
        <v>2</v>
      </c>
      <c r="B119" t="s">
        <v>5</v>
      </c>
      <c r="C119" t="s">
        <v>205</v>
      </c>
      <c r="D119">
        <v>2022</v>
      </c>
      <c r="E119">
        <v>4</v>
      </c>
      <c r="F119">
        <v>2</v>
      </c>
      <c r="G119">
        <v>2022</v>
      </c>
      <c r="H119">
        <v>4</v>
      </c>
      <c r="I119">
        <f>F119+K119</f>
        <v>9</v>
      </c>
      <c r="J119">
        <v>0</v>
      </c>
      <c r="K119">
        <v>7</v>
      </c>
    </row>
    <row r="120" spans="1:11" x14ac:dyDescent="0.25">
      <c r="A120">
        <v>126</v>
      </c>
      <c r="B120" t="s">
        <v>86</v>
      </c>
      <c r="C120" t="s">
        <v>248</v>
      </c>
      <c r="D120">
        <v>2021</v>
      </c>
      <c r="E120">
        <v>7</v>
      </c>
      <c r="F120">
        <v>12</v>
      </c>
      <c r="G120">
        <v>2021</v>
      </c>
      <c r="H120">
        <v>7</v>
      </c>
      <c r="I120">
        <f>F120+K120</f>
        <v>20</v>
      </c>
      <c r="J120">
        <v>0</v>
      </c>
      <c r="K120">
        <v>8</v>
      </c>
    </row>
    <row r="121" spans="1:11" x14ac:dyDescent="0.25">
      <c r="A121">
        <v>50</v>
      </c>
      <c r="B121" t="s">
        <v>49</v>
      </c>
      <c r="C121" t="s">
        <v>230</v>
      </c>
      <c r="D121">
        <v>2020</v>
      </c>
      <c r="E121">
        <v>9</v>
      </c>
      <c r="F121">
        <v>20</v>
      </c>
      <c r="G121">
        <v>2020</v>
      </c>
      <c r="H121">
        <v>10</v>
      </c>
      <c r="I121">
        <v>1</v>
      </c>
      <c r="J121">
        <v>0</v>
      </c>
      <c r="K121">
        <v>11</v>
      </c>
    </row>
    <row r="122" spans="1:11" x14ac:dyDescent="0.25">
      <c r="A122">
        <v>168</v>
      </c>
      <c r="B122" t="s">
        <v>166</v>
      </c>
      <c r="C122" t="s">
        <v>167</v>
      </c>
      <c r="D122">
        <v>2021</v>
      </c>
      <c r="E122">
        <v>1</v>
      </c>
      <c r="F122">
        <v>3</v>
      </c>
      <c r="G122">
        <v>2021</v>
      </c>
      <c r="H122">
        <v>1</v>
      </c>
      <c r="I122">
        <f>F122+K122</f>
        <v>21</v>
      </c>
      <c r="J122">
        <v>0</v>
      </c>
      <c r="K122">
        <v>18</v>
      </c>
    </row>
    <row r="123" spans="1:11" x14ac:dyDescent="0.25">
      <c r="A123">
        <v>170</v>
      </c>
      <c r="B123" t="s">
        <v>169</v>
      </c>
      <c r="C123" t="s">
        <v>152</v>
      </c>
      <c r="D123">
        <v>2021</v>
      </c>
      <c r="E123">
        <v>7</v>
      </c>
      <c r="F123">
        <v>14</v>
      </c>
      <c r="G123">
        <v>2021</v>
      </c>
      <c r="H123">
        <v>7</v>
      </c>
      <c r="I123">
        <f>F123+K123</f>
        <v>17</v>
      </c>
      <c r="J123">
        <v>0</v>
      </c>
      <c r="K123">
        <v>3</v>
      </c>
    </row>
    <row r="124" spans="1:11" x14ac:dyDescent="0.25">
      <c r="A124">
        <v>46</v>
      </c>
      <c r="B124" t="s">
        <v>48</v>
      </c>
      <c r="C124" t="s">
        <v>152</v>
      </c>
      <c r="D124">
        <v>2020</v>
      </c>
      <c r="E124">
        <v>9</v>
      </c>
      <c r="F124">
        <v>12</v>
      </c>
      <c r="G124">
        <v>2020</v>
      </c>
      <c r="H124">
        <v>9</v>
      </c>
      <c r="I124">
        <f>F124+K124</f>
        <v>19</v>
      </c>
      <c r="J124">
        <v>0</v>
      </c>
      <c r="K124">
        <v>7</v>
      </c>
    </row>
    <row r="125" spans="1:11" x14ac:dyDescent="0.25">
      <c r="A125">
        <v>69</v>
      </c>
      <c r="B125" t="s">
        <v>69</v>
      </c>
      <c r="C125" t="s">
        <v>152</v>
      </c>
      <c r="D125">
        <v>2020</v>
      </c>
      <c r="E125">
        <v>7</v>
      </c>
      <c r="F125">
        <v>16</v>
      </c>
      <c r="G125">
        <v>2020</v>
      </c>
      <c r="H125">
        <v>7</v>
      </c>
      <c r="I125">
        <f>F125+K125</f>
        <v>25</v>
      </c>
      <c r="J125">
        <v>1</v>
      </c>
      <c r="K125">
        <v>9</v>
      </c>
    </row>
    <row r="126" spans="1:11" x14ac:dyDescent="0.25">
      <c r="A126">
        <v>14</v>
      </c>
      <c r="B126" t="s">
        <v>17</v>
      </c>
      <c r="C126" t="s">
        <v>152</v>
      </c>
      <c r="D126">
        <v>2022</v>
      </c>
      <c r="E126">
        <v>10</v>
      </c>
      <c r="F126">
        <v>24</v>
      </c>
      <c r="G126">
        <v>2022</v>
      </c>
      <c r="H126">
        <v>11</v>
      </c>
      <c r="I126">
        <v>5</v>
      </c>
      <c r="J126">
        <v>0</v>
      </c>
      <c r="K126">
        <v>12</v>
      </c>
    </row>
    <row r="127" spans="1:11" x14ac:dyDescent="0.25">
      <c r="A127">
        <v>158</v>
      </c>
      <c r="B127" t="s">
        <v>151</v>
      </c>
      <c r="C127" t="s">
        <v>152</v>
      </c>
      <c r="D127">
        <v>2021</v>
      </c>
      <c r="E127">
        <v>8</v>
      </c>
      <c r="F127">
        <v>17</v>
      </c>
      <c r="G127">
        <v>2021</v>
      </c>
      <c r="H127">
        <v>9</v>
      </c>
      <c r="I127">
        <v>8</v>
      </c>
      <c r="J127">
        <v>0</v>
      </c>
      <c r="K127">
        <v>22</v>
      </c>
    </row>
    <row r="128" spans="1:11" x14ac:dyDescent="0.25">
      <c r="A128">
        <v>172</v>
      </c>
      <c r="B128" t="s">
        <v>171</v>
      </c>
      <c r="C128" t="s">
        <v>152</v>
      </c>
      <c r="D128">
        <v>2021</v>
      </c>
      <c r="E128">
        <v>4</v>
      </c>
      <c r="F128">
        <v>26</v>
      </c>
      <c r="G128">
        <v>2021</v>
      </c>
      <c r="H128">
        <v>5</v>
      </c>
      <c r="I128">
        <v>20</v>
      </c>
      <c r="J128">
        <v>0</v>
      </c>
      <c r="K128">
        <v>24</v>
      </c>
    </row>
    <row r="129" spans="1:11" x14ac:dyDescent="0.25">
      <c r="A129">
        <v>171</v>
      </c>
      <c r="B129" t="s">
        <v>170</v>
      </c>
      <c r="C129" t="s">
        <v>152</v>
      </c>
      <c r="D129">
        <v>2021</v>
      </c>
      <c r="E129">
        <v>3</v>
      </c>
      <c r="F129">
        <v>1</v>
      </c>
      <c r="G129">
        <v>2021</v>
      </c>
      <c r="H129">
        <v>4</v>
      </c>
      <c r="I129">
        <v>13</v>
      </c>
      <c r="J129">
        <v>0</v>
      </c>
      <c r="K129">
        <v>43</v>
      </c>
    </row>
    <row r="130" spans="1:11" x14ac:dyDescent="0.25">
      <c r="A130">
        <v>23</v>
      </c>
      <c r="B130" t="s">
        <v>26</v>
      </c>
      <c r="C130" t="s">
        <v>168</v>
      </c>
      <c r="D130">
        <v>2020</v>
      </c>
      <c r="E130">
        <v>12</v>
      </c>
      <c r="F130">
        <v>10</v>
      </c>
      <c r="G130">
        <v>2020</v>
      </c>
      <c r="H130">
        <v>12</v>
      </c>
      <c r="I130">
        <f>F130+K130</f>
        <v>18</v>
      </c>
      <c r="J130">
        <v>0</v>
      </c>
      <c r="K130">
        <v>8</v>
      </c>
    </row>
    <row r="131" spans="1:11" x14ac:dyDescent="0.25">
      <c r="A131">
        <v>169</v>
      </c>
      <c r="B131" t="s">
        <v>89</v>
      </c>
      <c r="C131" t="s">
        <v>168</v>
      </c>
      <c r="D131">
        <v>2021</v>
      </c>
      <c r="E131">
        <v>8</v>
      </c>
      <c r="F131">
        <v>10</v>
      </c>
      <c r="G131">
        <v>2021</v>
      </c>
      <c r="H131">
        <v>8</v>
      </c>
      <c r="I131">
        <f>F131+K131</f>
        <v>19</v>
      </c>
      <c r="J131">
        <v>0</v>
      </c>
      <c r="K131">
        <v>9</v>
      </c>
    </row>
    <row r="132" spans="1:11" x14ac:dyDescent="0.25">
      <c r="A132">
        <v>116</v>
      </c>
      <c r="B132" t="s">
        <v>102</v>
      </c>
      <c r="C132" t="s">
        <v>168</v>
      </c>
      <c r="D132">
        <v>2021</v>
      </c>
      <c r="E132">
        <v>3</v>
      </c>
      <c r="F132">
        <v>9</v>
      </c>
      <c r="G132">
        <v>2021</v>
      </c>
      <c r="H132">
        <v>4</v>
      </c>
      <c r="I132">
        <v>16</v>
      </c>
      <c r="J132">
        <v>0</v>
      </c>
      <c r="K132">
        <v>38</v>
      </c>
    </row>
    <row r="133" spans="1:11" x14ac:dyDescent="0.25">
      <c r="A133">
        <v>56</v>
      </c>
      <c r="B133" t="s">
        <v>57</v>
      </c>
      <c r="C133" t="s">
        <v>231</v>
      </c>
      <c r="D133">
        <v>2020</v>
      </c>
      <c r="E133">
        <v>10</v>
      </c>
      <c r="F133">
        <v>27</v>
      </c>
      <c r="G133">
        <v>2020</v>
      </c>
      <c r="H133">
        <v>11</v>
      </c>
      <c r="I133">
        <v>15</v>
      </c>
      <c r="J133">
        <v>0</v>
      </c>
      <c r="K133">
        <v>18</v>
      </c>
    </row>
    <row r="134" spans="1:11" x14ac:dyDescent="0.25">
      <c r="A134">
        <v>83</v>
      </c>
      <c r="B134" t="s">
        <v>83</v>
      </c>
      <c r="C134" t="s">
        <v>231</v>
      </c>
      <c r="D134">
        <v>2021</v>
      </c>
      <c r="E134">
        <v>5</v>
      </c>
      <c r="F134">
        <v>5</v>
      </c>
      <c r="G134">
        <v>2021</v>
      </c>
      <c r="H134">
        <v>6</v>
      </c>
      <c r="I134">
        <v>5</v>
      </c>
      <c r="J134">
        <v>1</v>
      </c>
      <c r="K134">
        <v>30</v>
      </c>
    </row>
    <row r="135" spans="1:11" x14ac:dyDescent="0.25">
      <c r="A135">
        <v>186</v>
      </c>
      <c r="B135" t="s">
        <v>187</v>
      </c>
      <c r="C135" t="s">
        <v>188</v>
      </c>
      <c r="D135">
        <v>2021</v>
      </c>
      <c r="E135">
        <v>12</v>
      </c>
      <c r="F135">
        <v>30</v>
      </c>
      <c r="G135">
        <v>2022</v>
      </c>
      <c r="H135">
        <v>1</v>
      </c>
      <c r="I135">
        <v>8</v>
      </c>
      <c r="J135">
        <v>0</v>
      </c>
      <c r="K135">
        <v>9</v>
      </c>
    </row>
    <row r="136" spans="1:11" x14ac:dyDescent="0.25">
      <c r="A136">
        <v>45</v>
      </c>
      <c r="B136" t="s">
        <v>47</v>
      </c>
      <c r="C136" t="s">
        <v>179</v>
      </c>
      <c r="D136">
        <v>2020</v>
      </c>
      <c r="E136">
        <v>8</v>
      </c>
      <c r="F136">
        <v>24</v>
      </c>
      <c r="G136">
        <v>2020</v>
      </c>
      <c r="H136">
        <v>8</v>
      </c>
      <c r="I136">
        <f>F136+K136</f>
        <v>30</v>
      </c>
      <c r="J136">
        <v>0</v>
      </c>
      <c r="K136">
        <v>6</v>
      </c>
    </row>
    <row r="137" spans="1:11" x14ac:dyDescent="0.25">
      <c r="A137">
        <v>82</v>
      </c>
      <c r="B137" t="s">
        <v>82</v>
      </c>
      <c r="C137" t="s">
        <v>179</v>
      </c>
      <c r="D137">
        <v>2021</v>
      </c>
      <c r="E137">
        <v>5</v>
      </c>
      <c r="F137">
        <v>8</v>
      </c>
      <c r="G137">
        <v>2021</v>
      </c>
      <c r="H137">
        <v>5</v>
      </c>
      <c r="I137">
        <f>F137+K137</f>
        <v>15</v>
      </c>
      <c r="J137">
        <v>0</v>
      </c>
      <c r="K137">
        <v>7</v>
      </c>
    </row>
    <row r="138" spans="1:11" x14ac:dyDescent="0.25">
      <c r="A138">
        <v>185</v>
      </c>
      <c r="B138" t="s">
        <v>66</v>
      </c>
      <c r="C138" t="s">
        <v>179</v>
      </c>
      <c r="D138">
        <v>2021</v>
      </c>
      <c r="E138">
        <v>5</v>
      </c>
      <c r="F138">
        <v>17</v>
      </c>
      <c r="G138">
        <v>2021</v>
      </c>
      <c r="H138">
        <v>5</v>
      </c>
      <c r="I138">
        <f>F138+K138</f>
        <v>28</v>
      </c>
      <c r="J138">
        <v>0</v>
      </c>
      <c r="K138">
        <v>11</v>
      </c>
    </row>
    <row r="139" spans="1:11" x14ac:dyDescent="0.25">
      <c r="A139">
        <v>179</v>
      </c>
      <c r="B139" t="s">
        <v>178</v>
      </c>
      <c r="C139" t="s">
        <v>179</v>
      </c>
      <c r="D139">
        <v>2021</v>
      </c>
      <c r="E139">
        <v>8</v>
      </c>
      <c r="F139">
        <v>13</v>
      </c>
      <c r="G139">
        <v>2021</v>
      </c>
      <c r="H139">
        <v>9</v>
      </c>
      <c r="I139">
        <v>8</v>
      </c>
      <c r="J139">
        <v>1</v>
      </c>
      <c r="K139">
        <v>26</v>
      </c>
    </row>
    <row r="140" spans="1:11" x14ac:dyDescent="0.25">
      <c r="A140">
        <v>190</v>
      </c>
      <c r="B140" t="s">
        <v>192</v>
      </c>
      <c r="C140" t="s">
        <v>179</v>
      </c>
      <c r="D140">
        <v>2021</v>
      </c>
      <c r="E140">
        <v>10</v>
      </c>
      <c r="F140">
        <v>8</v>
      </c>
      <c r="G140">
        <v>2021</v>
      </c>
      <c r="H140">
        <v>11</v>
      </c>
      <c r="I140">
        <v>6</v>
      </c>
      <c r="J140">
        <v>1</v>
      </c>
      <c r="K140">
        <v>29</v>
      </c>
    </row>
    <row r="141" spans="1:11" x14ac:dyDescent="0.25">
      <c r="A141">
        <v>101</v>
      </c>
      <c r="B141" t="s">
        <v>46</v>
      </c>
      <c r="C141" t="s">
        <v>240</v>
      </c>
      <c r="D141">
        <v>2021</v>
      </c>
      <c r="E141">
        <v>7</v>
      </c>
      <c r="F141">
        <v>28</v>
      </c>
      <c r="G141">
        <v>2021</v>
      </c>
      <c r="H141">
        <v>7</v>
      </c>
      <c r="I141">
        <f>F141+K141</f>
        <v>30</v>
      </c>
      <c r="J141">
        <v>1</v>
      </c>
      <c r="K141">
        <v>2</v>
      </c>
    </row>
    <row r="142" spans="1:11" x14ac:dyDescent="0.25">
      <c r="A142">
        <v>81</v>
      </c>
      <c r="B142" t="s">
        <v>81</v>
      </c>
      <c r="C142" t="s">
        <v>240</v>
      </c>
      <c r="D142">
        <v>2021</v>
      </c>
      <c r="E142">
        <v>2</v>
      </c>
      <c r="F142">
        <v>18</v>
      </c>
      <c r="G142">
        <v>2021</v>
      </c>
      <c r="H142">
        <v>3</v>
      </c>
      <c r="I142">
        <v>24</v>
      </c>
      <c r="J142">
        <v>0</v>
      </c>
      <c r="K142">
        <v>34</v>
      </c>
    </row>
    <row r="143" spans="1:11" x14ac:dyDescent="0.25">
      <c r="A143">
        <v>16</v>
      </c>
      <c r="B143" t="s">
        <v>19</v>
      </c>
      <c r="C143" t="s">
        <v>162</v>
      </c>
      <c r="D143">
        <v>2022</v>
      </c>
      <c r="E143">
        <v>2</v>
      </c>
      <c r="F143">
        <v>28</v>
      </c>
      <c r="G143">
        <v>2022</v>
      </c>
      <c r="H143">
        <v>3</v>
      </c>
      <c r="I143">
        <v>4</v>
      </c>
      <c r="J143">
        <v>0</v>
      </c>
      <c r="K143">
        <v>4</v>
      </c>
    </row>
    <row r="144" spans="1:11" x14ac:dyDescent="0.25">
      <c r="A144">
        <v>165</v>
      </c>
      <c r="B144" t="s">
        <v>114</v>
      </c>
      <c r="C144" t="s">
        <v>162</v>
      </c>
      <c r="D144">
        <v>2021</v>
      </c>
      <c r="E144">
        <v>4</v>
      </c>
      <c r="F144">
        <v>8</v>
      </c>
      <c r="G144">
        <v>2021</v>
      </c>
      <c r="H144">
        <v>4</v>
      </c>
      <c r="I144">
        <f>F144+K144</f>
        <v>16</v>
      </c>
      <c r="J144">
        <v>0</v>
      </c>
      <c r="K144">
        <v>8</v>
      </c>
    </row>
    <row r="145" spans="1:11" x14ac:dyDescent="0.25">
      <c r="A145">
        <v>7</v>
      </c>
      <c r="B145" t="s">
        <v>10</v>
      </c>
      <c r="C145" t="s">
        <v>209</v>
      </c>
      <c r="D145">
        <v>2022</v>
      </c>
      <c r="E145">
        <v>8</v>
      </c>
      <c r="F145">
        <v>14</v>
      </c>
      <c r="G145">
        <v>2022</v>
      </c>
      <c r="H145">
        <v>8</v>
      </c>
      <c r="I145">
        <f>F145+K145</f>
        <v>29</v>
      </c>
      <c r="J145">
        <v>0</v>
      </c>
      <c r="K145">
        <v>15</v>
      </c>
    </row>
    <row r="146" spans="1:11" x14ac:dyDescent="0.25">
      <c r="A146">
        <v>194</v>
      </c>
      <c r="B146" t="s">
        <v>164</v>
      </c>
      <c r="C146" t="s">
        <v>198</v>
      </c>
      <c r="D146">
        <v>2021</v>
      </c>
      <c r="E146">
        <v>11</v>
      </c>
      <c r="F146">
        <v>6</v>
      </c>
      <c r="G146">
        <v>2021</v>
      </c>
      <c r="H146">
        <v>11</v>
      </c>
      <c r="I146">
        <f>F146+K146</f>
        <v>17</v>
      </c>
      <c r="J146">
        <v>0</v>
      </c>
      <c r="K146">
        <v>11</v>
      </c>
    </row>
    <row r="147" spans="1:11" x14ac:dyDescent="0.25">
      <c r="A147">
        <v>181</v>
      </c>
      <c r="B147" t="s">
        <v>83</v>
      </c>
      <c r="C147" t="s">
        <v>181</v>
      </c>
      <c r="D147">
        <v>2021</v>
      </c>
      <c r="E147">
        <v>3</v>
      </c>
      <c r="F147">
        <v>22</v>
      </c>
      <c r="G147">
        <v>2021</v>
      </c>
      <c r="H147">
        <v>4</v>
      </c>
      <c r="I147">
        <v>13</v>
      </c>
      <c r="J147">
        <v>1</v>
      </c>
      <c r="K147">
        <v>22</v>
      </c>
    </row>
    <row r="148" spans="1:11" x14ac:dyDescent="0.25">
      <c r="A148">
        <v>70</v>
      </c>
      <c r="B148" t="s">
        <v>70</v>
      </c>
      <c r="C148" t="s">
        <v>234</v>
      </c>
      <c r="D148">
        <v>2021</v>
      </c>
      <c r="E148">
        <v>10</v>
      </c>
      <c r="F148">
        <v>23</v>
      </c>
      <c r="G148">
        <v>2021</v>
      </c>
      <c r="H148">
        <v>11</v>
      </c>
      <c r="I148">
        <v>10</v>
      </c>
      <c r="J148">
        <v>0</v>
      </c>
      <c r="K148">
        <v>18</v>
      </c>
    </row>
    <row r="149" spans="1:11" x14ac:dyDescent="0.25">
      <c r="A149">
        <v>149</v>
      </c>
      <c r="B149" t="s">
        <v>140</v>
      </c>
      <c r="C149" t="s">
        <v>141</v>
      </c>
      <c r="D149">
        <v>2021</v>
      </c>
      <c r="E149">
        <v>6</v>
      </c>
      <c r="F149">
        <v>11</v>
      </c>
      <c r="G149">
        <v>2021</v>
      </c>
      <c r="H149">
        <v>6</v>
      </c>
      <c r="I149">
        <f>F149+K149</f>
        <v>25</v>
      </c>
      <c r="J149">
        <v>0</v>
      </c>
      <c r="K149">
        <v>14</v>
      </c>
    </row>
    <row r="150" spans="1:11" x14ac:dyDescent="0.25">
      <c r="A150">
        <v>175</v>
      </c>
      <c r="B150" t="s">
        <v>159</v>
      </c>
      <c r="C150" t="s">
        <v>141</v>
      </c>
      <c r="D150">
        <v>2021</v>
      </c>
      <c r="E150">
        <v>2</v>
      </c>
      <c r="F150">
        <v>3</v>
      </c>
      <c r="G150">
        <v>2021</v>
      </c>
      <c r="H150">
        <v>2</v>
      </c>
      <c r="I150">
        <f>F150+K150</f>
        <v>18</v>
      </c>
      <c r="J150">
        <v>0</v>
      </c>
      <c r="K150">
        <v>15</v>
      </c>
    </row>
    <row r="151" spans="1:11" x14ac:dyDescent="0.25">
      <c r="A151">
        <v>176</v>
      </c>
      <c r="B151" t="s">
        <v>145</v>
      </c>
      <c r="C151" t="s">
        <v>141</v>
      </c>
      <c r="D151">
        <v>2021</v>
      </c>
      <c r="E151">
        <v>1</v>
      </c>
      <c r="F151">
        <v>27</v>
      </c>
      <c r="G151">
        <v>2021</v>
      </c>
      <c r="H151">
        <v>2</v>
      </c>
      <c r="I151">
        <v>21</v>
      </c>
      <c r="J151">
        <v>0</v>
      </c>
      <c r="K151">
        <v>25</v>
      </c>
    </row>
    <row r="152" spans="1:11" x14ac:dyDescent="0.25">
      <c r="A152">
        <v>15</v>
      </c>
      <c r="B152" t="s">
        <v>18</v>
      </c>
      <c r="C152" t="s">
        <v>141</v>
      </c>
      <c r="D152">
        <v>2022</v>
      </c>
      <c r="E152">
        <v>7</v>
      </c>
      <c r="F152">
        <v>23</v>
      </c>
      <c r="G152">
        <v>2022</v>
      </c>
      <c r="H152">
        <v>9</v>
      </c>
      <c r="I152">
        <v>4</v>
      </c>
      <c r="J152">
        <v>0</v>
      </c>
      <c r="K152">
        <v>43</v>
      </c>
    </row>
    <row r="153" spans="1:11" x14ac:dyDescent="0.25">
      <c r="A153">
        <v>1</v>
      </c>
      <c r="B153" t="s">
        <v>4</v>
      </c>
      <c r="C153" t="s">
        <v>204</v>
      </c>
      <c r="D153">
        <v>2022</v>
      </c>
      <c r="E153">
        <v>1</v>
      </c>
      <c r="F153">
        <v>27</v>
      </c>
      <c r="G153">
        <v>2022</v>
      </c>
      <c r="H153">
        <v>2</v>
      </c>
      <c r="I153">
        <v>11</v>
      </c>
      <c r="J153">
        <v>0</v>
      </c>
      <c r="K153">
        <v>15</v>
      </c>
    </row>
    <row r="154" spans="1:11" x14ac:dyDescent="0.25">
      <c r="A154">
        <v>6</v>
      </c>
      <c r="B154" t="s">
        <v>9</v>
      </c>
      <c r="C154" t="s">
        <v>208</v>
      </c>
      <c r="D154">
        <v>2022</v>
      </c>
      <c r="E154">
        <v>4</v>
      </c>
      <c r="F154">
        <v>11</v>
      </c>
      <c r="G154">
        <v>2022</v>
      </c>
      <c r="H154">
        <v>4</v>
      </c>
      <c r="I154">
        <f>F154+K154</f>
        <v>21</v>
      </c>
      <c r="J154">
        <v>0</v>
      </c>
      <c r="K154">
        <v>10</v>
      </c>
    </row>
    <row r="155" spans="1:11" x14ac:dyDescent="0.25">
      <c r="A155">
        <v>84</v>
      </c>
      <c r="B155" t="s">
        <v>84</v>
      </c>
      <c r="C155" t="s">
        <v>208</v>
      </c>
      <c r="D155">
        <v>2021</v>
      </c>
      <c r="E155">
        <v>5</v>
      </c>
      <c r="F155">
        <v>9</v>
      </c>
      <c r="G155">
        <v>2021</v>
      </c>
      <c r="H155">
        <v>5</v>
      </c>
      <c r="I155">
        <f>F155+K155</f>
        <v>30</v>
      </c>
      <c r="J155">
        <v>0</v>
      </c>
      <c r="K155">
        <v>21</v>
      </c>
    </row>
    <row r="156" spans="1:11" x14ac:dyDescent="0.25">
      <c r="A156">
        <v>121</v>
      </c>
      <c r="B156" t="s">
        <v>106</v>
      </c>
      <c r="C156" t="s">
        <v>246</v>
      </c>
      <c r="D156">
        <v>2021</v>
      </c>
      <c r="E156">
        <v>4</v>
      </c>
      <c r="F156">
        <v>2</v>
      </c>
      <c r="G156">
        <v>2021</v>
      </c>
      <c r="H156">
        <v>4</v>
      </c>
      <c r="I156">
        <f>F156+K156</f>
        <v>3</v>
      </c>
      <c r="J156">
        <v>0</v>
      </c>
      <c r="K156">
        <v>1</v>
      </c>
    </row>
    <row r="157" spans="1:11" x14ac:dyDescent="0.25">
      <c r="A157">
        <v>125</v>
      </c>
      <c r="B157" t="s">
        <v>110</v>
      </c>
      <c r="C157" t="s">
        <v>191</v>
      </c>
      <c r="D157">
        <v>2021</v>
      </c>
      <c r="E157">
        <v>8</v>
      </c>
      <c r="F157">
        <v>13</v>
      </c>
      <c r="G157">
        <v>2021</v>
      </c>
      <c r="H157">
        <v>8</v>
      </c>
      <c r="I157">
        <f>F157+K157</f>
        <v>21</v>
      </c>
      <c r="J157">
        <v>0</v>
      </c>
      <c r="K157">
        <v>8</v>
      </c>
    </row>
    <row r="158" spans="1:11" x14ac:dyDescent="0.25">
      <c r="A158">
        <v>189</v>
      </c>
      <c r="B158" t="s">
        <v>88</v>
      </c>
      <c r="C158" t="s">
        <v>191</v>
      </c>
      <c r="D158">
        <v>2021</v>
      </c>
      <c r="E158">
        <v>2</v>
      </c>
      <c r="F158">
        <v>2</v>
      </c>
      <c r="G158">
        <v>2021</v>
      </c>
      <c r="H158">
        <v>3</v>
      </c>
      <c r="I158">
        <v>2</v>
      </c>
      <c r="J158">
        <v>0</v>
      </c>
      <c r="K158">
        <v>28</v>
      </c>
    </row>
    <row r="159" spans="1:11" x14ac:dyDescent="0.25">
      <c r="A159">
        <v>128</v>
      </c>
      <c r="B159" t="s">
        <v>112</v>
      </c>
      <c r="C159" t="s">
        <v>105</v>
      </c>
      <c r="D159">
        <v>2021</v>
      </c>
      <c r="E159">
        <v>4</v>
      </c>
      <c r="F159">
        <v>5</v>
      </c>
      <c r="G159">
        <v>2021</v>
      </c>
      <c r="H159">
        <v>4</v>
      </c>
      <c r="I159">
        <f>F159+K159</f>
        <v>15</v>
      </c>
      <c r="J159">
        <v>0</v>
      </c>
      <c r="K159">
        <v>10</v>
      </c>
    </row>
    <row r="160" spans="1:11" x14ac:dyDescent="0.25">
      <c r="A160">
        <v>108</v>
      </c>
      <c r="B160" t="s">
        <v>95</v>
      </c>
      <c r="C160" t="s">
        <v>105</v>
      </c>
      <c r="D160">
        <v>2021</v>
      </c>
      <c r="E160">
        <v>6</v>
      </c>
      <c r="F160">
        <v>25</v>
      </c>
      <c r="G160">
        <v>2021</v>
      </c>
      <c r="H160">
        <v>7</v>
      </c>
      <c r="I160">
        <v>11</v>
      </c>
      <c r="J160">
        <v>0</v>
      </c>
      <c r="K160">
        <v>16</v>
      </c>
    </row>
    <row r="161" spans="1:11" x14ac:dyDescent="0.25">
      <c r="A161">
        <v>174</v>
      </c>
      <c r="B161" t="s">
        <v>48</v>
      </c>
      <c r="C161" t="s">
        <v>105</v>
      </c>
      <c r="D161">
        <v>2021</v>
      </c>
      <c r="E161">
        <v>11</v>
      </c>
      <c r="F161">
        <v>1</v>
      </c>
      <c r="G161">
        <v>2021</v>
      </c>
      <c r="H161">
        <v>11</v>
      </c>
      <c r="I161">
        <f>F161+K161</f>
        <v>17</v>
      </c>
      <c r="J161">
        <v>0</v>
      </c>
      <c r="K161">
        <v>16</v>
      </c>
    </row>
    <row r="162" spans="1:11" x14ac:dyDescent="0.25">
      <c r="A162">
        <v>152</v>
      </c>
      <c r="B162" t="s">
        <v>145</v>
      </c>
      <c r="C162" t="s">
        <v>105</v>
      </c>
      <c r="D162">
        <v>2021</v>
      </c>
      <c r="E162">
        <v>3</v>
      </c>
      <c r="F162">
        <v>16</v>
      </c>
      <c r="G162">
        <v>2021</v>
      </c>
      <c r="H162">
        <v>4</v>
      </c>
      <c r="I162">
        <v>5</v>
      </c>
      <c r="J162">
        <v>0</v>
      </c>
      <c r="K162">
        <v>20</v>
      </c>
    </row>
    <row r="163" spans="1:11" x14ac:dyDescent="0.25">
      <c r="A163">
        <v>92</v>
      </c>
      <c r="B163" t="s">
        <v>57</v>
      </c>
      <c r="C163" t="s">
        <v>105</v>
      </c>
      <c r="D163">
        <v>2021</v>
      </c>
      <c r="E163">
        <v>2</v>
      </c>
      <c r="F163">
        <v>15</v>
      </c>
      <c r="G163">
        <v>2021</v>
      </c>
      <c r="H163">
        <v>3</v>
      </c>
      <c r="I163">
        <v>16</v>
      </c>
      <c r="J163">
        <v>0</v>
      </c>
      <c r="K163">
        <v>29</v>
      </c>
    </row>
    <row r="164" spans="1:11" x14ac:dyDescent="0.25">
      <c r="A164">
        <v>33</v>
      </c>
      <c r="B164" t="s">
        <v>36</v>
      </c>
      <c r="C164" t="s">
        <v>222</v>
      </c>
      <c r="D164">
        <v>2020</v>
      </c>
      <c r="E164">
        <v>9</v>
      </c>
      <c r="F164">
        <v>12</v>
      </c>
      <c r="G164">
        <v>2020</v>
      </c>
      <c r="H164">
        <v>9</v>
      </c>
      <c r="I164">
        <f>F164+K164</f>
        <v>18</v>
      </c>
      <c r="J164">
        <v>0</v>
      </c>
      <c r="K164">
        <v>6</v>
      </c>
    </row>
    <row r="165" spans="1:11" x14ac:dyDescent="0.25">
      <c r="A165">
        <v>34</v>
      </c>
      <c r="B165" t="s">
        <v>37</v>
      </c>
      <c r="C165" t="s">
        <v>222</v>
      </c>
      <c r="D165">
        <v>2020</v>
      </c>
      <c r="E165">
        <v>10</v>
      </c>
      <c r="F165">
        <v>18</v>
      </c>
      <c r="G165">
        <v>2020</v>
      </c>
      <c r="H165">
        <v>10</v>
      </c>
      <c r="I165">
        <f>F165+K165</f>
        <v>25</v>
      </c>
      <c r="J165">
        <v>0</v>
      </c>
      <c r="K165">
        <v>7</v>
      </c>
    </row>
    <row r="166" spans="1:11" x14ac:dyDescent="0.25">
      <c r="A166">
        <v>17</v>
      </c>
      <c r="B166" t="s">
        <v>20</v>
      </c>
      <c r="C166" t="s">
        <v>216</v>
      </c>
      <c r="D166">
        <v>2022</v>
      </c>
      <c r="E166">
        <v>10</v>
      </c>
      <c r="F166">
        <v>31</v>
      </c>
      <c r="G166">
        <v>2022</v>
      </c>
      <c r="H166">
        <v>11</v>
      </c>
      <c r="I166">
        <v>8</v>
      </c>
      <c r="J166">
        <v>0</v>
      </c>
      <c r="K166">
        <v>8</v>
      </c>
    </row>
    <row r="167" spans="1:11" x14ac:dyDescent="0.25">
      <c r="A167">
        <v>114</v>
      </c>
      <c r="B167" t="s">
        <v>100</v>
      </c>
      <c r="C167" t="s">
        <v>122</v>
      </c>
      <c r="D167">
        <v>2021</v>
      </c>
      <c r="E167">
        <v>8</v>
      </c>
      <c r="F167">
        <v>31</v>
      </c>
      <c r="G167">
        <v>2021</v>
      </c>
      <c r="H167">
        <v>9</v>
      </c>
      <c r="I167">
        <v>2</v>
      </c>
      <c r="J167">
        <v>0</v>
      </c>
      <c r="K167">
        <v>2</v>
      </c>
    </row>
    <row r="168" spans="1:11" x14ac:dyDescent="0.25">
      <c r="A168">
        <v>106</v>
      </c>
      <c r="B168" t="s">
        <v>52</v>
      </c>
      <c r="C168" t="s">
        <v>122</v>
      </c>
      <c r="D168">
        <v>2021</v>
      </c>
      <c r="E168">
        <v>3</v>
      </c>
      <c r="F168">
        <v>26</v>
      </c>
      <c r="G168">
        <v>2021</v>
      </c>
      <c r="H168">
        <v>4</v>
      </c>
      <c r="I168">
        <v>22</v>
      </c>
      <c r="J168">
        <v>0</v>
      </c>
      <c r="K168">
        <v>27</v>
      </c>
    </row>
    <row r="169" spans="1:11" x14ac:dyDescent="0.25">
      <c r="A169">
        <v>153</v>
      </c>
      <c r="B169" t="s">
        <v>23</v>
      </c>
      <c r="C169" t="s">
        <v>122</v>
      </c>
      <c r="D169">
        <v>2021</v>
      </c>
      <c r="E169">
        <v>5</v>
      </c>
      <c r="F169">
        <v>29</v>
      </c>
      <c r="G169">
        <v>2021</v>
      </c>
      <c r="H169">
        <v>7</v>
      </c>
      <c r="I169">
        <v>6</v>
      </c>
      <c r="J169">
        <v>0</v>
      </c>
      <c r="K169">
        <v>38</v>
      </c>
    </row>
    <row r="170" spans="1:11" x14ac:dyDescent="0.25">
      <c r="A170">
        <v>90</v>
      </c>
      <c r="B170" t="s">
        <v>56</v>
      </c>
      <c r="C170" t="s">
        <v>241</v>
      </c>
      <c r="D170">
        <v>2021</v>
      </c>
      <c r="E170">
        <v>5</v>
      </c>
      <c r="F170">
        <v>16</v>
      </c>
      <c r="G170">
        <v>2021</v>
      </c>
      <c r="H170">
        <v>5</v>
      </c>
      <c r="I170">
        <f>F170+K170</f>
        <v>27</v>
      </c>
      <c r="J170">
        <v>0</v>
      </c>
      <c r="K170">
        <v>11</v>
      </c>
    </row>
    <row r="171" spans="1:11" x14ac:dyDescent="0.25">
      <c r="A171">
        <v>65</v>
      </c>
      <c r="B171" t="s">
        <v>65</v>
      </c>
      <c r="C171" t="s">
        <v>183</v>
      </c>
      <c r="D171">
        <v>2020</v>
      </c>
      <c r="E171">
        <v>9</v>
      </c>
      <c r="F171">
        <v>1</v>
      </c>
      <c r="G171">
        <v>2020</v>
      </c>
      <c r="H171">
        <v>9</v>
      </c>
      <c r="I171">
        <f>F171+K171</f>
        <v>19</v>
      </c>
      <c r="J171">
        <v>1</v>
      </c>
      <c r="K171">
        <v>18</v>
      </c>
    </row>
    <row r="172" spans="1:11" x14ac:dyDescent="0.25">
      <c r="A172">
        <v>182</v>
      </c>
      <c r="B172" t="s">
        <v>182</v>
      </c>
      <c r="C172" t="s">
        <v>183</v>
      </c>
      <c r="D172">
        <v>2021</v>
      </c>
      <c r="E172">
        <v>4</v>
      </c>
      <c r="F172">
        <v>19</v>
      </c>
      <c r="G172">
        <v>2021</v>
      </c>
      <c r="H172">
        <v>5</v>
      </c>
      <c r="I172">
        <v>30</v>
      </c>
      <c r="J172">
        <v>0</v>
      </c>
      <c r="K172">
        <v>18</v>
      </c>
    </row>
    <row r="173" spans="1:11" x14ac:dyDescent="0.25">
      <c r="A173">
        <v>98</v>
      </c>
      <c r="B173" t="s">
        <v>58</v>
      </c>
      <c r="C173" t="s">
        <v>183</v>
      </c>
      <c r="D173">
        <v>2021</v>
      </c>
      <c r="E173">
        <v>7</v>
      </c>
      <c r="F173">
        <v>9</v>
      </c>
      <c r="G173">
        <v>2021</v>
      </c>
      <c r="H173">
        <v>8</v>
      </c>
      <c r="I173">
        <v>23</v>
      </c>
      <c r="J173">
        <v>1</v>
      </c>
      <c r="K173">
        <v>45</v>
      </c>
    </row>
    <row r="174" spans="1:11" x14ac:dyDescent="0.25">
      <c r="A174">
        <v>154</v>
      </c>
      <c r="B174" t="s">
        <v>146</v>
      </c>
      <c r="C174" t="s">
        <v>147</v>
      </c>
      <c r="D174">
        <v>2021</v>
      </c>
      <c r="E174">
        <v>10</v>
      </c>
      <c r="F174">
        <v>29</v>
      </c>
      <c r="G174">
        <v>2021</v>
      </c>
      <c r="H174">
        <v>11</v>
      </c>
      <c r="I174">
        <v>11</v>
      </c>
      <c r="J174">
        <v>1</v>
      </c>
      <c r="K174">
        <v>13</v>
      </c>
    </row>
    <row r="175" spans="1:11" x14ac:dyDescent="0.25">
      <c r="A175">
        <v>4</v>
      </c>
      <c r="B175" t="s">
        <v>7</v>
      </c>
      <c r="C175" t="s">
        <v>206</v>
      </c>
      <c r="D175">
        <v>2022</v>
      </c>
      <c r="E175">
        <v>7</v>
      </c>
      <c r="F175">
        <v>16</v>
      </c>
      <c r="G175">
        <v>2022</v>
      </c>
      <c r="H175">
        <v>7</v>
      </c>
      <c r="I175">
        <f>F175+K175</f>
        <v>25</v>
      </c>
      <c r="J175">
        <v>0</v>
      </c>
      <c r="K175">
        <v>9</v>
      </c>
    </row>
    <row r="176" spans="1:11" x14ac:dyDescent="0.25">
      <c r="A176">
        <v>53</v>
      </c>
      <c r="B176" t="s">
        <v>54</v>
      </c>
      <c r="C176" t="s">
        <v>206</v>
      </c>
      <c r="D176">
        <v>2020</v>
      </c>
      <c r="E176">
        <v>12</v>
      </c>
      <c r="F176">
        <v>8</v>
      </c>
      <c r="G176">
        <v>2020</v>
      </c>
      <c r="H176">
        <v>12</v>
      </c>
      <c r="I176">
        <f>F176+K176</f>
        <v>26</v>
      </c>
      <c r="J176">
        <v>0</v>
      </c>
      <c r="K176">
        <v>18</v>
      </c>
    </row>
    <row r="177" spans="1:11" x14ac:dyDescent="0.25">
      <c r="A177">
        <v>137</v>
      </c>
      <c r="B177" t="s">
        <v>120</v>
      </c>
      <c r="C177" t="s">
        <v>206</v>
      </c>
      <c r="D177">
        <v>2021</v>
      </c>
      <c r="E177">
        <v>5</v>
      </c>
      <c r="F177">
        <v>13</v>
      </c>
      <c r="G177">
        <v>2021</v>
      </c>
      <c r="H177">
        <v>6</v>
      </c>
      <c r="I177">
        <v>20</v>
      </c>
      <c r="J177">
        <v>0</v>
      </c>
      <c r="K177">
        <v>38</v>
      </c>
    </row>
    <row r="178" spans="1:11" x14ac:dyDescent="0.25">
      <c r="A178">
        <v>111</v>
      </c>
      <c r="B178" t="s">
        <v>97</v>
      </c>
      <c r="C178" t="s">
        <v>57</v>
      </c>
      <c r="D178">
        <v>2021</v>
      </c>
      <c r="E178">
        <v>9</v>
      </c>
      <c r="F178">
        <v>8</v>
      </c>
      <c r="G178">
        <v>2021</v>
      </c>
      <c r="H178">
        <v>9</v>
      </c>
      <c r="I178">
        <f>F178+K178</f>
        <v>13</v>
      </c>
      <c r="J178">
        <v>0</v>
      </c>
      <c r="K178">
        <v>5</v>
      </c>
    </row>
    <row r="179" spans="1:11" x14ac:dyDescent="0.25">
      <c r="A179">
        <v>200</v>
      </c>
      <c r="B179" t="s">
        <v>203</v>
      </c>
      <c r="C179" t="s">
        <v>57</v>
      </c>
      <c r="D179">
        <v>2021</v>
      </c>
      <c r="E179">
        <v>11</v>
      </c>
      <c r="F179">
        <v>24</v>
      </c>
      <c r="G179">
        <v>2021</v>
      </c>
      <c r="H179">
        <v>12</v>
      </c>
      <c r="I179">
        <v>1</v>
      </c>
      <c r="J179">
        <v>0</v>
      </c>
      <c r="K179">
        <v>7</v>
      </c>
    </row>
    <row r="180" spans="1:11" x14ac:dyDescent="0.25">
      <c r="A180">
        <v>141</v>
      </c>
      <c r="B180" t="s">
        <v>126</v>
      </c>
      <c r="C180" t="s">
        <v>57</v>
      </c>
      <c r="D180">
        <v>2021</v>
      </c>
      <c r="E180">
        <v>8</v>
      </c>
      <c r="F180">
        <v>27</v>
      </c>
      <c r="G180">
        <v>2021</v>
      </c>
      <c r="H180">
        <v>10</v>
      </c>
      <c r="I180">
        <v>9</v>
      </c>
      <c r="J180">
        <v>0</v>
      </c>
      <c r="K180">
        <v>43</v>
      </c>
    </row>
    <row r="181" spans="1:11" x14ac:dyDescent="0.25">
      <c r="A181">
        <v>44</v>
      </c>
      <c r="B181" t="s">
        <v>46</v>
      </c>
      <c r="C181" t="s">
        <v>229</v>
      </c>
      <c r="D181">
        <v>2020</v>
      </c>
      <c r="E181">
        <v>12</v>
      </c>
      <c r="F181">
        <v>27</v>
      </c>
      <c r="G181">
        <v>2021</v>
      </c>
      <c r="H181">
        <v>1</v>
      </c>
      <c r="I181">
        <v>2</v>
      </c>
      <c r="J181">
        <v>0</v>
      </c>
      <c r="K181">
        <v>6</v>
      </c>
    </row>
    <row r="182" spans="1:11" x14ac:dyDescent="0.25">
      <c r="A182">
        <v>80</v>
      </c>
      <c r="B182" t="s">
        <v>80</v>
      </c>
      <c r="C182" t="s">
        <v>239</v>
      </c>
      <c r="D182">
        <v>2021</v>
      </c>
      <c r="E182">
        <v>6</v>
      </c>
      <c r="F182">
        <v>30</v>
      </c>
      <c r="G182">
        <v>2021</v>
      </c>
      <c r="H182">
        <v>7</v>
      </c>
      <c r="I182">
        <v>19</v>
      </c>
      <c r="J182">
        <v>0</v>
      </c>
      <c r="K182">
        <v>19</v>
      </c>
    </row>
    <row r="183" spans="1:11" x14ac:dyDescent="0.25">
      <c r="A183">
        <v>77</v>
      </c>
      <c r="B183" t="s">
        <v>77</v>
      </c>
      <c r="C183" t="s">
        <v>236</v>
      </c>
      <c r="D183">
        <v>2021</v>
      </c>
      <c r="E183">
        <v>12</v>
      </c>
      <c r="F183">
        <v>21</v>
      </c>
      <c r="G183">
        <v>2021</v>
      </c>
      <c r="H183">
        <v>12</v>
      </c>
      <c r="I183">
        <f>F183+K183</f>
        <v>24</v>
      </c>
      <c r="J183">
        <v>0</v>
      </c>
      <c r="K183">
        <v>3</v>
      </c>
    </row>
    <row r="184" spans="1:11" x14ac:dyDescent="0.25">
      <c r="A184">
        <v>74</v>
      </c>
      <c r="B184" t="s">
        <v>74</v>
      </c>
      <c r="C184" t="s">
        <v>236</v>
      </c>
      <c r="D184">
        <v>2021</v>
      </c>
      <c r="E184">
        <v>12</v>
      </c>
      <c r="F184">
        <v>24</v>
      </c>
      <c r="G184">
        <v>2021</v>
      </c>
      <c r="H184">
        <v>12</v>
      </c>
      <c r="I184">
        <f>F184+K184</f>
        <v>29</v>
      </c>
      <c r="J184">
        <v>0</v>
      </c>
      <c r="K184">
        <v>5</v>
      </c>
    </row>
    <row r="185" spans="1:11" x14ac:dyDescent="0.25">
      <c r="A185">
        <v>59</v>
      </c>
      <c r="B185" t="s">
        <v>60</v>
      </c>
      <c r="C185" t="s">
        <v>165</v>
      </c>
      <c r="D185">
        <v>2020</v>
      </c>
      <c r="E185">
        <v>9</v>
      </c>
      <c r="F185">
        <v>14</v>
      </c>
      <c r="G185">
        <v>2020</v>
      </c>
      <c r="H185">
        <v>9</v>
      </c>
      <c r="I185">
        <f>F185+K185</f>
        <v>15</v>
      </c>
      <c r="J185">
        <v>0</v>
      </c>
      <c r="K185">
        <v>1</v>
      </c>
    </row>
    <row r="186" spans="1:11" x14ac:dyDescent="0.25">
      <c r="A186">
        <v>58</v>
      </c>
      <c r="B186" t="s">
        <v>59</v>
      </c>
      <c r="C186" t="s">
        <v>165</v>
      </c>
      <c r="D186">
        <v>2020</v>
      </c>
      <c r="E186">
        <v>9</v>
      </c>
      <c r="F186">
        <v>8</v>
      </c>
      <c r="G186">
        <v>2020</v>
      </c>
      <c r="H186">
        <v>9</v>
      </c>
      <c r="I186">
        <f>F186+K186</f>
        <v>17</v>
      </c>
      <c r="J186">
        <v>0</v>
      </c>
      <c r="K186">
        <v>9</v>
      </c>
    </row>
    <row r="187" spans="1:11" x14ac:dyDescent="0.25">
      <c r="A187">
        <v>187</v>
      </c>
      <c r="B187" t="s">
        <v>189</v>
      </c>
      <c r="C187" t="s">
        <v>165</v>
      </c>
      <c r="D187">
        <v>2021</v>
      </c>
      <c r="E187">
        <v>6</v>
      </c>
      <c r="F187">
        <v>8</v>
      </c>
      <c r="G187">
        <v>2021</v>
      </c>
      <c r="H187">
        <v>6</v>
      </c>
      <c r="I187">
        <f>F187+K187</f>
        <v>19</v>
      </c>
      <c r="J187">
        <v>1</v>
      </c>
      <c r="K187">
        <v>11</v>
      </c>
    </row>
    <row r="188" spans="1:11" x14ac:dyDescent="0.25">
      <c r="A188">
        <v>51</v>
      </c>
      <c r="B188" t="s">
        <v>52</v>
      </c>
      <c r="C188" t="s">
        <v>165</v>
      </c>
      <c r="D188">
        <v>2020</v>
      </c>
      <c r="E188">
        <v>12</v>
      </c>
      <c r="F188">
        <v>16</v>
      </c>
      <c r="G188">
        <v>2020</v>
      </c>
      <c r="H188">
        <v>12</v>
      </c>
      <c r="I188">
        <f>F188+K188</f>
        <v>28</v>
      </c>
      <c r="J188">
        <v>0</v>
      </c>
      <c r="K188">
        <v>12</v>
      </c>
    </row>
    <row r="189" spans="1:11" x14ac:dyDescent="0.25">
      <c r="A189">
        <v>167</v>
      </c>
      <c r="B189" t="s">
        <v>164</v>
      </c>
      <c r="C189" t="s">
        <v>165</v>
      </c>
      <c r="D189">
        <v>2021</v>
      </c>
      <c r="E189">
        <v>3</v>
      </c>
      <c r="F189">
        <v>5</v>
      </c>
      <c r="G189">
        <v>2021</v>
      </c>
      <c r="H189">
        <v>3</v>
      </c>
      <c r="I189">
        <f>F189+K189</f>
        <v>21</v>
      </c>
      <c r="J189">
        <v>0</v>
      </c>
      <c r="K189">
        <v>16</v>
      </c>
    </row>
    <row r="190" spans="1:11" x14ac:dyDescent="0.25">
      <c r="A190">
        <v>135</v>
      </c>
      <c r="B190" t="s">
        <v>118</v>
      </c>
      <c r="C190" t="s">
        <v>165</v>
      </c>
      <c r="D190">
        <v>2021</v>
      </c>
      <c r="E190">
        <v>1</v>
      </c>
      <c r="F190">
        <v>18</v>
      </c>
      <c r="G190">
        <v>2021</v>
      </c>
      <c r="H190">
        <v>2</v>
      </c>
      <c r="I190">
        <v>11</v>
      </c>
      <c r="J190">
        <v>0</v>
      </c>
      <c r="K190">
        <v>24</v>
      </c>
    </row>
    <row r="191" spans="1:11" x14ac:dyDescent="0.25">
      <c r="A191">
        <v>100</v>
      </c>
      <c r="B191" t="s">
        <v>45</v>
      </c>
      <c r="C191" t="s">
        <v>165</v>
      </c>
      <c r="D191">
        <v>2021</v>
      </c>
      <c r="E191">
        <v>9</v>
      </c>
      <c r="F191">
        <v>16</v>
      </c>
      <c r="G191">
        <v>2021</v>
      </c>
      <c r="H191">
        <v>10</v>
      </c>
      <c r="I191">
        <v>22</v>
      </c>
      <c r="J191">
        <v>0</v>
      </c>
      <c r="K191">
        <v>36</v>
      </c>
    </row>
    <row r="192" spans="1:11" x14ac:dyDescent="0.25">
      <c r="A192">
        <v>12</v>
      </c>
      <c r="B192" t="s">
        <v>15</v>
      </c>
      <c r="C192" t="s">
        <v>214</v>
      </c>
      <c r="D192">
        <v>2022</v>
      </c>
      <c r="E192">
        <v>7</v>
      </c>
      <c r="F192">
        <v>15</v>
      </c>
      <c r="G192">
        <v>2022</v>
      </c>
      <c r="H192">
        <v>7</v>
      </c>
      <c r="I192">
        <f>F192+K192</f>
        <v>22</v>
      </c>
      <c r="J192">
        <v>0</v>
      </c>
      <c r="K192">
        <v>7</v>
      </c>
    </row>
    <row r="193" spans="1:11" x14ac:dyDescent="0.25">
      <c r="A193">
        <v>68</v>
      </c>
      <c r="B193" t="s">
        <v>68</v>
      </c>
      <c r="C193" t="s">
        <v>214</v>
      </c>
      <c r="D193">
        <v>2020</v>
      </c>
      <c r="E193">
        <v>11</v>
      </c>
      <c r="F193">
        <v>8</v>
      </c>
      <c r="G193">
        <v>2020</v>
      </c>
      <c r="H193">
        <v>11</v>
      </c>
      <c r="I193">
        <f>F193+K193</f>
        <v>19</v>
      </c>
      <c r="J193">
        <v>0</v>
      </c>
      <c r="K193">
        <v>11</v>
      </c>
    </row>
    <row r="194" spans="1:11" x14ac:dyDescent="0.25">
      <c r="A194">
        <v>109</v>
      </c>
      <c r="B194" t="s">
        <v>59</v>
      </c>
      <c r="C194" t="s">
        <v>214</v>
      </c>
      <c r="D194">
        <v>2021</v>
      </c>
      <c r="E194">
        <v>12</v>
      </c>
      <c r="F194">
        <v>10</v>
      </c>
      <c r="G194">
        <v>2022</v>
      </c>
      <c r="H194">
        <v>1</v>
      </c>
      <c r="I194">
        <v>23</v>
      </c>
      <c r="J194">
        <v>1</v>
      </c>
      <c r="K194">
        <v>44</v>
      </c>
    </row>
    <row r="195" spans="1:11" x14ac:dyDescent="0.25">
      <c r="A195">
        <v>47</v>
      </c>
      <c r="B195" t="s">
        <v>49</v>
      </c>
      <c r="C195" t="s">
        <v>211</v>
      </c>
      <c r="D195">
        <v>2020</v>
      </c>
      <c r="E195">
        <v>7</v>
      </c>
      <c r="F195">
        <v>31</v>
      </c>
      <c r="G195">
        <v>2020</v>
      </c>
      <c r="H195">
        <v>8</v>
      </c>
      <c r="I195">
        <v>8</v>
      </c>
      <c r="J195">
        <v>0</v>
      </c>
      <c r="K195">
        <v>8</v>
      </c>
    </row>
    <row r="196" spans="1:11" x14ac:dyDescent="0.25">
      <c r="A196">
        <v>9</v>
      </c>
      <c r="B196" t="s">
        <v>12</v>
      </c>
      <c r="C196" t="s">
        <v>211</v>
      </c>
      <c r="D196">
        <v>2022</v>
      </c>
      <c r="E196">
        <v>5</v>
      </c>
      <c r="F196">
        <v>26</v>
      </c>
      <c r="G196">
        <v>2022</v>
      </c>
      <c r="H196">
        <v>6</v>
      </c>
      <c r="I196">
        <v>15</v>
      </c>
      <c r="J196">
        <v>0</v>
      </c>
      <c r="K196">
        <v>20</v>
      </c>
    </row>
    <row r="197" spans="1:11" x14ac:dyDescent="0.25">
      <c r="A197">
        <v>38</v>
      </c>
      <c r="B197" t="s">
        <v>41</v>
      </c>
      <c r="C197" t="s">
        <v>225</v>
      </c>
      <c r="D197">
        <v>2020</v>
      </c>
      <c r="E197">
        <v>9</v>
      </c>
      <c r="F197">
        <v>17</v>
      </c>
      <c r="G197">
        <v>2020</v>
      </c>
      <c r="H197">
        <v>9</v>
      </c>
      <c r="I197">
        <f>F197+K197</f>
        <v>23</v>
      </c>
      <c r="J197">
        <v>0</v>
      </c>
      <c r="K197">
        <v>6</v>
      </c>
    </row>
    <row r="198" spans="1:11" x14ac:dyDescent="0.25">
      <c r="A198">
        <v>129</v>
      </c>
      <c r="B198" t="s">
        <v>113</v>
      </c>
      <c r="C198" t="s">
        <v>225</v>
      </c>
      <c r="D198">
        <v>2021</v>
      </c>
      <c r="E198">
        <v>8</v>
      </c>
      <c r="F198">
        <v>8</v>
      </c>
      <c r="G198">
        <v>2021</v>
      </c>
      <c r="H198">
        <v>9</v>
      </c>
      <c r="I198">
        <v>6</v>
      </c>
      <c r="J198">
        <v>0</v>
      </c>
      <c r="K198">
        <v>28</v>
      </c>
    </row>
    <row r="199" spans="1:11" x14ac:dyDescent="0.25">
      <c r="A199">
        <v>102</v>
      </c>
      <c r="B199" t="s">
        <v>47</v>
      </c>
      <c r="C199" t="s">
        <v>244</v>
      </c>
      <c r="D199">
        <v>2021</v>
      </c>
      <c r="E199">
        <v>3</v>
      </c>
      <c r="F199">
        <v>28</v>
      </c>
      <c r="G199">
        <v>2021</v>
      </c>
      <c r="H199">
        <v>4</v>
      </c>
      <c r="I199">
        <v>16</v>
      </c>
      <c r="J199">
        <v>0</v>
      </c>
      <c r="K199">
        <v>19</v>
      </c>
    </row>
    <row r="200" spans="1:11" x14ac:dyDescent="0.25">
      <c r="A200">
        <v>39</v>
      </c>
      <c r="B200" t="s">
        <v>42</v>
      </c>
      <c r="C200" t="s">
        <v>226</v>
      </c>
      <c r="D200">
        <v>2020</v>
      </c>
      <c r="E200">
        <v>9</v>
      </c>
      <c r="F200">
        <v>28</v>
      </c>
      <c r="G200">
        <v>2020</v>
      </c>
      <c r="H200">
        <v>9</v>
      </c>
      <c r="I200">
        <f>F200+K200</f>
        <v>33</v>
      </c>
      <c r="J200">
        <v>0</v>
      </c>
      <c r="K200">
        <v>5</v>
      </c>
    </row>
    <row r="201" spans="1:11" x14ac:dyDescent="0.25">
      <c r="A201">
        <v>95</v>
      </c>
      <c r="B201" t="s">
        <v>91</v>
      </c>
      <c r="C201" t="s">
        <v>226</v>
      </c>
      <c r="D201">
        <v>2021</v>
      </c>
      <c r="E201">
        <v>6</v>
      </c>
      <c r="F201">
        <v>10</v>
      </c>
      <c r="G201">
        <v>2021</v>
      </c>
      <c r="H201">
        <v>7</v>
      </c>
      <c r="I201">
        <v>1</v>
      </c>
      <c r="J201">
        <v>0</v>
      </c>
      <c r="K201">
        <v>11</v>
      </c>
    </row>
  </sheetData>
  <sortState xmlns:xlrd2="http://schemas.microsoft.com/office/spreadsheetml/2017/richdata2" ref="A2:K201">
    <sortCondition ref="C2:C201"/>
  </sortState>
  <mergeCells count="1">
    <mergeCell ref="N44:X4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2A67-3381-4F6F-9264-1F516A963F9D}">
  <dimension ref="A1:B101"/>
  <sheetViews>
    <sheetView topLeftCell="A81" zoomScale="140" zoomScaleNormal="140" workbookViewId="0">
      <selection activeCell="A102" sqref="A102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270</v>
      </c>
      <c r="B1" t="s">
        <v>271</v>
      </c>
    </row>
    <row r="2" spans="1:2" x14ac:dyDescent="0.25">
      <c r="A2" t="s">
        <v>273</v>
      </c>
      <c r="B2" t="s">
        <v>275</v>
      </c>
    </row>
    <row r="3" spans="1:2" x14ac:dyDescent="0.25">
      <c r="A3" t="s">
        <v>272</v>
      </c>
      <c r="B3" t="s">
        <v>275</v>
      </c>
    </row>
    <row r="4" spans="1:2" x14ac:dyDescent="0.25">
      <c r="A4" t="s">
        <v>273</v>
      </c>
      <c r="B4" t="s">
        <v>274</v>
      </c>
    </row>
    <row r="5" spans="1:2" x14ac:dyDescent="0.25">
      <c r="A5" t="s">
        <v>273</v>
      </c>
      <c r="B5" t="s">
        <v>275</v>
      </c>
    </row>
    <row r="6" spans="1:2" x14ac:dyDescent="0.25">
      <c r="A6" t="s">
        <v>272</v>
      </c>
      <c r="B6" t="s">
        <v>275</v>
      </c>
    </row>
    <row r="7" spans="1:2" x14ac:dyDescent="0.25">
      <c r="A7" t="s">
        <v>272</v>
      </c>
      <c r="B7" t="s">
        <v>275</v>
      </c>
    </row>
    <row r="8" spans="1:2" x14ac:dyDescent="0.25">
      <c r="A8" t="s">
        <v>272</v>
      </c>
      <c r="B8" t="s">
        <v>274</v>
      </c>
    </row>
    <row r="9" spans="1:2" x14ac:dyDescent="0.25">
      <c r="A9" t="s">
        <v>272</v>
      </c>
      <c r="B9" t="s">
        <v>276</v>
      </c>
    </row>
    <row r="10" spans="1:2" x14ac:dyDescent="0.25">
      <c r="A10" t="s">
        <v>272</v>
      </c>
      <c r="B10" t="s">
        <v>276</v>
      </c>
    </row>
    <row r="11" spans="1:2" x14ac:dyDescent="0.25">
      <c r="A11" t="s">
        <v>273</v>
      </c>
      <c r="B11" t="s">
        <v>275</v>
      </c>
    </row>
    <row r="12" spans="1:2" x14ac:dyDescent="0.25">
      <c r="A12" t="s">
        <v>273</v>
      </c>
      <c r="B12" t="s">
        <v>274</v>
      </c>
    </row>
    <row r="13" spans="1:2" x14ac:dyDescent="0.25">
      <c r="A13" t="s">
        <v>272</v>
      </c>
      <c r="B13" t="s">
        <v>277</v>
      </c>
    </row>
    <row r="14" spans="1:2" x14ac:dyDescent="0.25">
      <c r="A14" t="s">
        <v>273</v>
      </c>
      <c r="B14" t="s">
        <v>277</v>
      </c>
    </row>
    <row r="15" spans="1:2" x14ac:dyDescent="0.25">
      <c r="A15" t="s">
        <v>272</v>
      </c>
      <c r="B15" t="s">
        <v>274</v>
      </c>
    </row>
    <row r="16" spans="1:2" x14ac:dyDescent="0.25">
      <c r="A16" t="s">
        <v>273</v>
      </c>
      <c r="B16" t="s">
        <v>276</v>
      </c>
    </row>
    <row r="17" spans="1:2" x14ac:dyDescent="0.25">
      <c r="A17" t="s">
        <v>273</v>
      </c>
      <c r="B17" t="s">
        <v>275</v>
      </c>
    </row>
    <row r="18" spans="1:2" x14ac:dyDescent="0.25">
      <c r="A18" t="s">
        <v>273</v>
      </c>
      <c r="B18" t="s">
        <v>274</v>
      </c>
    </row>
    <row r="19" spans="1:2" x14ac:dyDescent="0.25">
      <c r="A19" t="s">
        <v>273</v>
      </c>
      <c r="B19" t="s">
        <v>277</v>
      </c>
    </row>
    <row r="20" spans="1:2" x14ac:dyDescent="0.25">
      <c r="A20" t="s">
        <v>272</v>
      </c>
      <c r="B20" t="s">
        <v>276</v>
      </c>
    </row>
    <row r="21" spans="1:2" x14ac:dyDescent="0.25">
      <c r="A21" t="s">
        <v>272</v>
      </c>
      <c r="B21" t="s">
        <v>275</v>
      </c>
    </row>
    <row r="22" spans="1:2" x14ac:dyDescent="0.25">
      <c r="A22" t="s">
        <v>273</v>
      </c>
      <c r="B22" t="s">
        <v>274</v>
      </c>
    </row>
    <row r="23" spans="1:2" x14ac:dyDescent="0.25">
      <c r="A23" t="s">
        <v>273</v>
      </c>
      <c r="B23" t="s">
        <v>276</v>
      </c>
    </row>
    <row r="24" spans="1:2" x14ac:dyDescent="0.25">
      <c r="A24" t="s">
        <v>272</v>
      </c>
      <c r="B24" t="s">
        <v>276</v>
      </c>
    </row>
    <row r="25" spans="1:2" x14ac:dyDescent="0.25">
      <c r="A25" t="s">
        <v>272</v>
      </c>
      <c r="B25" t="s">
        <v>277</v>
      </c>
    </row>
    <row r="26" spans="1:2" x14ac:dyDescent="0.25">
      <c r="A26" t="s">
        <v>272</v>
      </c>
      <c r="B26" t="s">
        <v>275</v>
      </c>
    </row>
    <row r="27" spans="1:2" x14ac:dyDescent="0.25">
      <c r="A27" t="s">
        <v>273</v>
      </c>
      <c r="B27" t="s">
        <v>277</v>
      </c>
    </row>
    <row r="28" spans="1:2" x14ac:dyDescent="0.25">
      <c r="A28" t="s">
        <v>273</v>
      </c>
      <c r="B28" t="s">
        <v>276</v>
      </c>
    </row>
    <row r="29" spans="1:2" x14ac:dyDescent="0.25">
      <c r="A29" t="s">
        <v>272</v>
      </c>
      <c r="B29" t="s">
        <v>275</v>
      </c>
    </row>
    <row r="30" spans="1:2" x14ac:dyDescent="0.25">
      <c r="A30" t="s">
        <v>273</v>
      </c>
      <c r="B30" t="s">
        <v>274</v>
      </c>
    </row>
    <row r="31" spans="1:2" x14ac:dyDescent="0.25">
      <c r="A31" t="s">
        <v>273</v>
      </c>
      <c r="B31" t="s">
        <v>276</v>
      </c>
    </row>
    <row r="32" spans="1:2" x14ac:dyDescent="0.25">
      <c r="A32" t="s">
        <v>273</v>
      </c>
      <c r="B32" t="s">
        <v>276</v>
      </c>
    </row>
    <row r="33" spans="1:2" x14ac:dyDescent="0.25">
      <c r="A33" t="s">
        <v>273</v>
      </c>
      <c r="B33" t="s">
        <v>275</v>
      </c>
    </row>
    <row r="34" spans="1:2" x14ac:dyDescent="0.25">
      <c r="A34" t="s">
        <v>272</v>
      </c>
      <c r="B34" t="s">
        <v>274</v>
      </c>
    </row>
    <row r="35" spans="1:2" x14ac:dyDescent="0.25">
      <c r="A35" t="s">
        <v>272</v>
      </c>
      <c r="B35" t="s">
        <v>276</v>
      </c>
    </row>
    <row r="36" spans="1:2" x14ac:dyDescent="0.25">
      <c r="A36" t="s">
        <v>273</v>
      </c>
      <c r="B36" t="s">
        <v>274</v>
      </c>
    </row>
    <row r="37" spans="1:2" x14ac:dyDescent="0.25">
      <c r="A37" t="s">
        <v>273</v>
      </c>
      <c r="B37" t="s">
        <v>276</v>
      </c>
    </row>
    <row r="38" spans="1:2" x14ac:dyDescent="0.25">
      <c r="A38" t="s">
        <v>272</v>
      </c>
      <c r="B38" t="s">
        <v>275</v>
      </c>
    </row>
    <row r="39" spans="1:2" x14ac:dyDescent="0.25">
      <c r="A39" t="s">
        <v>273</v>
      </c>
      <c r="B39" t="s">
        <v>277</v>
      </c>
    </row>
    <row r="40" spans="1:2" x14ac:dyDescent="0.25">
      <c r="A40" t="s">
        <v>273</v>
      </c>
      <c r="B40" t="s">
        <v>275</v>
      </c>
    </row>
    <row r="41" spans="1:2" x14ac:dyDescent="0.25">
      <c r="A41" t="s">
        <v>273</v>
      </c>
      <c r="B41" t="s">
        <v>277</v>
      </c>
    </row>
    <row r="42" spans="1:2" x14ac:dyDescent="0.25">
      <c r="A42" t="s">
        <v>273</v>
      </c>
      <c r="B42" t="s">
        <v>276</v>
      </c>
    </row>
    <row r="43" spans="1:2" x14ac:dyDescent="0.25">
      <c r="A43" t="s">
        <v>272</v>
      </c>
      <c r="B43" t="s">
        <v>274</v>
      </c>
    </row>
    <row r="44" spans="1:2" x14ac:dyDescent="0.25">
      <c r="A44" t="s">
        <v>272</v>
      </c>
      <c r="B44" t="s">
        <v>274</v>
      </c>
    </row>
    <row r="45" spans="1:2" x14ac:dyDescent="0.25">
      <c r="A45" t="s">
        <v>273</v>
      </c>
      <c r="B45" t="s">
        <v>276</v>
      </c>
    </row>
    <row r="46" spans="1:2" x14ac:dyDescent="0.25">
      <c r="A46" t="s">
        <v>272</v>
      </c>
      <c r="B46" t="s">
        <v>276</v>
      </c>
    </row>
    <row r="47" spans="1:2" x14ac:dyDescent="0.25">
      <c r="A47" t="s">
        <v>272</v>
      </c>
      <c r="B47" t="s">
        <v>274</v>
      </c>
    </row>
    <row r="48" spans="1:2" x14ac:dyDescent="0.25">
      <c r="A48" t="s">
        <v>272</v>
      </c>
      <c r="B48" t="s">
        <v>274</v>
      </c>
    </row>
    <row r="49" spans="1:2" x14ac:dyDescent="0.25">
      <c r="A49" t="s">
        <v>272</v>
      </c>
      <c r="B49" t="s">
        <v>275</v>
      </c>
    </row>
    <row r="50" spans="1:2" x14ac:dyDescent="0.25">
      <c r="A50" t="s">
        <v>272</v>
      </c>
      <c r="B50" t="s">
        <v>277</v>
      </c>
    </row>
    <row r="51" spans="1:2" x14ac:dyDescent="0.25">
      <c r="A51" t="s">
        <v>273</v>
      </c>
      <c r="B51" t="s">
        <v>275</v>
      </c>
    </row>
    <row r="52" spans="1:2" x14ac:dyDescent="0.25">
      <c r="A52" t="s">
        <v>272</v>
      </c>
      <c r="B52" t="s">
        <v>276</v>
      </c>
    </row>
    <row r="53" spans="1:2" x14ac:dyDescent="0.25">
      <c r="A53" t="s">
        <v>273</v>
      </c>
      <c r="B53" t="s">
        <v>277</v>
      </c>
    </row>
    <row r="54" spans="1:2" x14ac:dyDescent="0.25">
      <c r="A54" t="s">
        <v>273</v>
      </c>
      <c r="B54" t="s">
        <v>275</v>
      </c>
    </row>
    <row r="55" spans="1:2" x14ac:dyDescent="0.25">
      <c r="A55" t="s">
        <v>273</v>
      </c>
      <c r="B55" t="s">
        <v>275</v>
      </c>
    </row>
    <row r="56" spans="1:2" x14ac:dyDescent="0.25">
      <c r="A56" t="s">
        <v>272</v>
      </c>
      <c r="B56" t="s">
        <v>276</v>
      </c>
    </row>
    <row r="57" spans="1:2" x14ac:dyDescent="0.25">
      <c r="A57" t="s">
        <v>273</v>
      </c>
      <c r="B57" t="s">
        <v>276</v>
      </c>
    </row>
    <row r="58" spans="1:2" x14ac:dyDescent="0.25">
      <c r="A58" t="s">
        <v>272</v>
      </c>
      <c r="B58" t="s">
        <v>276</v>
      </c>
    </row>
    <row r="59" spans="1:2" x14ac:dyDescent="0.25">
      <c r="A59" t="s">
        <v>272</v>
      </c>
      <c r="B59" t="s">
        <v>275</v>
      </c>
    </row>
    <row r="60" spans="1:2" x14ac:dyDescent="0.25">
      <c r="A60" t="s">
        <v>272</v>
      </c>
      <c r="B60" t="s">
        <v>275</v>
      </c>
    </row>
    <row r="61" spans="1:2" x14ac:dyDescent="0.25">
      <c r="A61" t="s">
        <v>272</v>
      </c>
      <c r="B61" t="s">
        <v>276</v>
      </c>
    </row>
    <row r="62" spans="1:2" x14ac:dyDescent="0.25">
      <c r="A62" t="s">
        <v>272</v>
      </c>
      <c r="B62" t="s">
        <v>277</v>
      </c>
    </row>
    <row r="63" spans="1:2" x14ac:dyDescent="0.25">
      <c r="A63" t="s">
        <v>272</v>
      </c>
      <c r="B63" t="s">
        <v>277</v>
      </c>
    </row>
    <row r="64" spans="1:2" x14ac:dyDescent="0.25">
      <c r="A64" t="s">
        <v>272</v>
      </c>
      <c r="B64" t="s">
        <v>277</v>
      </c>
    </row>
    <row r="65" spans="1:2" x14ac:dyDescent="0.25">
      <c r="A65" t="s">
        <v>273</v>
      </c>
      <c r="B65" t="s">
        <v>276</v>
      </c>
    </row>
    <row r="66" spans="1:2" x14ac:dyDescent="0.25">
      <c r="A66" t="s">
        <v>273</v>
      </c>
      <c r="B66" t="s">
        <v>276</v>
      </c>
    </row>
    <row r="67" spans="1:2" x14ac:dyDescent="0.25">
      <c r="A67" t="s">
        <v>273</v>
      </c>
      <c r="B67" t="s">
        <v>274</v>
      </c>
    </row>
    <row r="68" spans="1:2" x14ac:dyDescent="0.25">
      <c r="A68" t="s">
        <v>273</v>
      </c>
      <c r="B68" t="s">
        <v>276</v>
      </c>
    </row>
    <row r="69" spans="1:2" x14ac:dyDescent="0.25">
      <c r="A69" t="s">
        <v>273</v>
      </c>
      <c r="B69" t="s">
        <v>276</v>
      </c>
    </row>
    <row r="70" spans="1:2" x14ac:dyDescent="0.25">
      <c r="A70" t="s">
        <v>273</v>
      </c>
      <c r="B70" t="s">
        <v>275</v>
      </c>
    </row>
    <row r="71" spans="1:2" x14ac:dyDescent="0.25">
      <c r="A71" t="s">
        <v>272</v>
      </c>
      <c r="B71" t="s">
        <v>277</v>
      </c>
    </row>
    <row r="72" spans="1:2" x14ac:dyDescent="0.25">
      <c r="A72" t="s">
        <v>273</v>
      </c>
      <c r="B72" t="s">
        <v>276</v>
      </c>
    </row>
    <row r="73" spans="1:2" x14ac:dyDescent="0.25">
      <c r="A73" t="s">
        <v>273</v>
      </c>
      <c r="B73" t="s">
        <v>277</v>
      </c>
    </row>
    <row r="74" spans="1:2" x14ac:dyDescent="0.25">
      <c r="A74" t="s">
        <v>273</v>
      </c>
      <c r="B74" t="s">
        <v>275</v>
      </c>
    </row>
    <row r="75" spans="1:2" x14ac:dyDescent="0.25">
      <c r="A75" t="s">
        <v>273</v>
      </c>
      <c r="B75" t="s">
        <v>276</v>
      </c>
    </row>
    <row r="76" spans="1:2" x14ac:dyDescent="0.25">
      <c r="A76" t="s">
        <v>272</v>
      </c>
      <c r="B76" t="s">
        <v>277</v>
      </c>
    </row>
    <row r="77" spans="1:2" x14ac:dyDescent="0.25">
      <c r="A77" t="s">
        <v>272</v>
      </c>
      <c r="B77" t="s">
        <v>275</v>
      </c>
    </row>
    <row r="78" spans="1:2" x14ac:dyDescent="0.25">
      <c r="A78" t="s">
        <v>273</v>
      </c>
      <c r="B78" t="s">
        <v>275</v>
      </c>
    </row>
    <row r="79" spans="1:2" x14ac:dyDescent="0.25">
      <c r="A79" t="s">
        <v>273</v>
      </c>
      <c r="B79" t="s">
        <v>276</v>
      </c>
    </row>
    <row r="80" spans="1:2" x14ac:dyDescent="0.25">
      <c r="A80" t="s">
        <v>272</v>
      </c>
      <c r="B80" t="s">
        <v>277</v>
      </c>
    </row>
    <row r="81" spans="1:2" x14ac:dyDescent="0.25">
      <c r="A81" t="s">
        <v>273</v>
      </c>
      <c r="B81" t="s">
        <v>277</v>
      </c>
    </row>
    <row r="82" spans="1:2" x14ac:dyDescent="0.25">
      <c r="A82" t="s">
        <v>273</v>
      </c>
      <c r="B82" t="s">
        <v>277</v>
      </c>
    </row>
    <row r="83" spans="1:2" x14ac:dyDescent="0.25">
      <c r="A83" t="s">
        <v>272</v>
      </c>
      <c r="B83" t="s">
        <v>275</v>
      </c>
    </row>
    <row r="84" spans="1:2" x14ac:dyDescent="0.25">
      <c r="A84" t="s">
        <v>273</v>
      </c>
      <c r="B84" t="s">
        <v>276</v>
      </c>
    </row>
    <row r="85" spans="1:2" x14ac:dyDescent="0.25">
      <c r="A85" t="s">
        <v>272</v>
      </c>
      <c r="B85" t="s">
        <v>275</v>
      </c>
    </row>
    <row r="86" spans="1:2" x14ac:dyDescent="0.25">
      <c r="A86" t="s">
        <v>273</v>
      </c>
      <c r="B86" t="s">
        <v>274</v>
      </c>
    </row>
    <row r="87" spans="1:2" x14ac:dyDescent="0.25">
      <c r="A87" t="s">
        <v>272</v>
      </c>
      <c r="B87" t="s">
        <v>276</v>
      </c>
    </row>
    <row r="88" spans="1:2" x14ac:dyDescent="0.25">
      <c r="A88" t="s">
        <v>273</v>
      </c>
      <c r="B88" t="s">
        <v>277</v>
      </c>
    </row>
    <row r="89" spans="1:2" x14ac:dyDescent="0.25">
      <c r="A89" t="s">
        <v>273</v>
      </c>
      <c r="B89" t="s">
        <v>277</v>
      </c>
    </row>
    <row r="90" spans="1:2" x14ac:dyDescent="0.25">
      <c r="A90" t="s">
        <v>273</v>
      </c>
      <c r="B90" t="s">
        <v>277</v>
      </c>
    </row>
    <row r="91" spans="1:2" x14ac:dyDescent="0.25">
      <c r="A91" t="s">
        <v>273</v>
      </c>
      <c r="B91" t="s">
        <v>277</v>
      </c>
    </row>
    <row r="92" spans="1:2" x14ac:dyDescent="0.25">
      <c r="A92" t="s">
        <v>272</v>
      </c>
      <c r="B92" t="s">
        <v>275</v>
      </c>
    </row>
    <row r="93" spans="1:2" x14ac:dyDescent="0.25">
      <c r="A93" t="s">
        <v>272</v>
      </c>
      <c r="B93" t="s">
        <v>275</v>
      </c>
    </row>
    <row r="94" spans="1:2" x14ac:dyDescent="0.25">
      <c r="A94" t="s">
        <v>272</v>
      </c>
      <c r="B94" t="s">
        <v>277</v>
      </c>
    </row>
    <row r="95" spans="1:2" x14ac:dyDescent="0.25">
      <c r="A95" t="s">
        <v>273</v>
      </c>
      <c r="B95" t="s">
        <v>274</v>
      </c>
    </row>
    <row r="96" spans="1:2" x14ac:dyDescent="0.25">
      <c r="A96" t="s">
        <v>272</v>
      </c>
      <c r="B96" t="s">
        <v>275</v>
      </c>
    </row>
    <row r="97" spans="1:2" x14ac:dyDescent="0.25">
      <c r="A97" t="s">
        <v>273</v>
      </c>
      <c r="B97" t="s">
        <v>275</v>
      </c>
    </row>
    <row r="98" spans="1:2" x14ac:dyDescent="0.25">
      <c r="A98" t="s">
        <v>272</v>
      </c>
      <c r="B98" t="s">
        <v>275</v>
      </c>
    </row>
    <row r="99" spans="1:2" x14ac:dyDescent="0.25">
      <c r="A99" t="s">
        <v>272</v>
      </c>
      <c r="B99" t="s">
        <v>276</v>
      </c>
    </row>
    <row r="100" spans="1:2" x14ac:dyDescent="0.25">
      <c r="A100" t="s">
        <v>273</v>
      </c>
      <c r="B100" t="s">
        <v>277</v>
      </c>
    </row>
    <row r="101" spans="1:2" x14ac:dyDescent="0.25">
      <c r="A101" t="s">
        <v>273</v>
      </c>
      <c r="B101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8144-DBB5-4C2B-8F84-5AC7C4A36EC2}">
  <dimension ref="A1:G13"/>
  <sheetViews>
    <sheetView tabSelected="1" zoomScale="160" zoomScaleNormal="160" workbookViewId="0">
      <selection activeCell="C14" sqref="C14"/>
    </sheetView>
  </sheetViews>
  <sheetFormatPr defaultRowHeight="15" x14ac:dyDescent="0.25"/>
  <sheetData>
    <row r="1" spans="1:7" x14ac:dyDescent="0.25">
      <c r="B1" t="s">
        <v>274</v>
      </c>
      <c r="C1" t="s">
        <v>275</v>
      </c>
      <c r="D1" t="s">
        <v>277</v>
      </c>
      <c r="E1" t="s">
        <v>276</v>
      </c>
    </row>
    <row r="2" spans="1:7" x14ac:dyDescent="0.25">
      <c r="A2" t="s">
        <v>273</v>
      </c>
      <c r="B2">
        <f>COUNTIFS(Sheet1!$A:$A,Sheet2!$A2,Sheet1!$B:$B,Sheet2!B$1)</f>
        <v>9</v>
      </c>
      <c r="C2">
        <f>COUNTIFS(Sheet1!$A:$A,Sheet2!$A2,Sheet1!$B:$B,Sheet2!C$1)</f>
        <v>14</v>
      </c>
      <c r="D2">
        <f>COUNTIFS(Sheet1!$A:$A,Sheet2!$A2,Sheet1!$B:$B,Sheet2!D$1)</f>
        <v>14</v>
      </c>
      <c r="E2">
        <f>COUNTIFS(Sheet1!$A:$A,Sheet2!$A2,Sheet1!$B:$B,Sheet2!E$1)</f>
        <v>17</v>
      </c>
      <c r="F2">
        <f>SUM(B2:E2)</f>
        <v>54</v>
      </c>
      <c r="G2" s="21"/>
    </row>
    <row r="3" spans="1:7" x14ac:dyDescent="0.25">
      <c r="A3" t="s">
        <v>272</v>
      </c>
      <c r="B3">
        <f>COUNTIFS(Sheet1!$A:$A,Sheet2!$A3,Sheet1!$B:$B,Sheet2!B$1)</f>
        <v>7</v>
      </c>
      <c r="C3">
        <f>COUNTIFS(Sheet1!$A:$A,Sheet2!$A3,Sheet1!$B:$B,Sheet2!C$1)</f>
        <v>17</v>
      </c>
      <c r="D3">
        <f>COUNTIFS(Sheet1!$A:$A,Sheet2!$A3,Sheet1!$B:$B,Sheet2!D$1)</f>
        <v>10</v>
      </c>
      <c r="E3">
        <f>COUNTIFS(Sheet1!$A:$A,Sheet2!$A3,Sheet1!$B:$B,Sheet2!E$1)</f>
        <v>12</v>
      </c>
      <c r="F3">
        <v>46</v>
      </c>
      <c r="G3" s="21"/>
    </row>
    <row r="4" spans="1:7" x14ac:dyDescent="0.25">
      <c r="B4">
        <f>SUM(B2:B3)</f>
        <v>16</v>
      </c>
      <c r="C4">
        <f t="shared" ref="C4:E4" si="0">SUM(C2:C3)</f>
        <v>31</v>
      </c>
      <c r="D4">
        <f t="shared" si="0"/>
        <v>24</v>
      </c>
      <c r="E4">
        <f t="shared" si="0"/>
        <v>29</v>
      </c>
      <c r="F4">
        <v>100</v>
      </c>
    </row>
    <row r="6" spans="1:7" x14ac:dyDescent="0.25">
      <c r="B6" t="s">
        <v>274</v>
      </c>
      <c r="C6" t="s">
        <v>275</v>
      </c>
      <c r="D6" t="s">
        <v>277</v>
      </c>
      <c r="E6" t="s">
        <v>276</v>
      </c>
    </row>
    <row r="7" spans="1:7" x14ac:dyDescent="0.25">
      <c r="A7" t="s">
        <v>273</v>
      </c>
      <c r="B7">
        <f>($F2/100)*B$4</f>
        <v>8.64</v>
      </c>
      <c r="C7">
        <f t="shared" ref="C7:E7" si="1">($F2/100)*C$4</f>
        <v>16.740000000000002</v>
      </c>
      <c r="D7">
        <f t="shared" si="1"/>
        <v>12.96</v>
      </c>
      <c r="E7">
        <f t="shared" si="1"/>
        <v>15.66</v>
      </c>
    </row>
    <row r="8" spans="1:7" x14ac:dyDescent="0.25">
      <c r="A8" t="s">
        <v>272</v>
      </c>
      <c r="B8">
        <f>($F3/100)*B$4</f>
        <v>7.36</v>
      </c>
      <c r="C8">
        <f t="shared" ref="C8:E8" si="2">($F3/100)*C$4</f>
        <v>14.26</v>
      </c>
      <c r="D8">
        <f t="shared" si="2"/>
        <v>11.040000000000001</v>
      </c>
      <c r="E8">
        <f t="shared" si="2"/>
        <v>13.34</v>
      </c>
    </row>
    <row r="10" spans="1:7" x14ac:dyDescent="0.25">
      <c r="B10">
        <f>((B2-B7)^2)/B7</f>
        <v>1.4999999999999953E-2</v>
      </c>
      <c r="C10">
        <f t="shared" ref="C10:E10" si="3">((C2-C7)^2)/C7</f>
        <v>0.4484826762246123</v>
      </c>
      <c r="D10">
        <f t="shared" si="3"/>
        <v>8.3456790123456637E-2</v>
      </c>
      <c r="E10">
        <f t="shared" si="3"/>
        <v>0.11466155810983394</v>
      </c>
    </row>
    <row r="11" spans="1:7" x14ac:dyDescent="0.25">
      <c r="B11">
        <f>((B3-B8)^2)/B8</f>
        <v>1.7608695652173944E-2</v>
      </c>
      <c r="C11">
        <f t="shared" ref="C11:E11" si="4">((C3-C8)^2)/C8</f>
        <v>0.52647966339410945</v>
      </c>
      <c r="D11">
        <f t="shared" si="4"/>
        <v>9.7971014492753791E-2</v>
      </c>
      <c r="E11">
        <f t="shared" si="4"/>
        <v>0.13460269865067465</v>
      </c>
    </row>
    <row r="13" spans="1:7" x14ac:dyDescent="0.25">
      <c r="C13">
        <f>SUM(B10:E11)</f>
        <v>1.4382630966476144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 Hoopes</cp:lastModifiedBy>
  <dcterms:created xsi:type="dcterms:W3CDTF">2021-12-29T20:51:27Z</dcterms:created>
  <dcterms:modified xsi:type="dcterms:W3CDTF">2021-12-30T00:11:49Z</dcterms:modified>
</cp:coreProperties>
</file>